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FE09D286-2956-406F-AC12-1838482C5E90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21" hidden="1">הלוואות!$A$5:$AH$417</definedName>
    <definedName name="_xlnm._FilterDatabase" localSheetId="19" hidden="1">'לא סחיר - חוזים עתידיים'!$A$6:$AH$361</definedName>
    <definedName name="_xlnm._FilterDatabase" localSheetId="16" hidden="1">'לא סחיר - קרנות השקעה'!$A$6:$AH$228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קונצרני'!$A$1:$AZ$315</definedName>
    <definedName name="_xlnm.Print_Area" localSheetId="9">אופציות!$A$1:$AZ$35</definedName>
    <definedName name="_xlnm.Print_Area" localSheetId="21">הלוואות!$A$1:$AZ$417</definedName>
    <definedName name="_xlnm.Print_Area" localSheetId="24">'השקעה בחברות מוחזקות'!$A$1:$AZ$12</definedName>
    <definedName name="_xlnm.Print_Area" localSheetId="25">'השקעות אחרות '!$A$1:$AZ$35</definedName>
    <definedName name="_xlnm.Print_Area" localSheetId="23">'זכויות מקרקעין'!$A$1:$AZ$30</definedName>
    <definedName name="_xlnm.Print_Area" localSheetId="10">'חוזים עתידיים'!$A$1:$AZ$22</definedName>
    <definedName name="_xlnm.Print_Area" localSheetId="26">'יתרת התחייבות להשקעה'!$A$1:$AZ$221</definedName>
    <definedName name="_xlnm.Print_Area" localSheetId="8">'כתבי אופציה'!$A$1:$AZ$23</definedName>
    <definedName name="_xlnm.Print_Area" localSheetId="12">'לא סחיר- תעודות התחייבות ממשלתי'!$A$1:$AZ$35</definedName>
    <definedName name="_xlnm.Print_Area" localSheetId="14">'לא סחיר - אג"ח קונצרני'!$A$1:$AZ$44</definedName>
    <definedName name="_xlnm.Print_Area" localSheetId="18">'לא סחיר - אופציות'!$A$1:$AZ$36</definedName>
    <definedName name="_xlnm.Print_Area" localSheetId="19">'לא סחיר - חוזים עתידיים'!$A$1:$AZ$361</definedName>
    <definedName name="_xlnm.Print_Area" localSheetId="17">'לא סחיר - כתבי אופציה'!$A$1:$AZ$19</definedName>
    <definedName name="_xlnm.Print_Area" localSheetId="20">'לא סחיר - מוצרים מובנים'!$A$1:$AZ$41</definedName>
    <definedName name="_xlnm.Print_Area" localSheetId="15">'לא סחיר - מניות'!$A$1:$AZ$73</definedName>
    <definedName name="_xlnm.Print_Area" localSheetId="16">'לא סחיר - קרנות השקעה'!$A$1:$AZ$228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מזומנים!$A$1:$AZ$59</definedName>
    <definedName name="_xlnm.Print_Area" localSheetId="5">מניות!$A$1:$AZ$262</definedName>
    <definedName name="_xlnm.Print_Area" localSheetId="0">'סכום נכסי הקרן'!$A$1:$AZ$56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נאמנות'!$A$1:$AZ$39</definedName>
    <definedName name="_xlnm.Print_Area" localSheetId="6">'קרנות סל'!$A$1:$AZ$93</definedName>
    <definedName name="_xlnm.Print_Area" localSheetId="2">'תעודות התחייבות ממשלתיות'!$A$1:$AZ$62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8" i="20" l="1"/>
  <c r="H20" i="20"/>
  <c r="H11" i="20"/>
  <c r="H229" i="20"/>
  <c r="H336" i="20"/>
  <c r="H349" i="20"/>
  <c r="H341" i="20"/>
  <c r="H30" i="24"/>
  <c r="H29" i="24"/>
  <c r="H28" i="24"/>
  <c r="H27" i="24"/>
  <c r="H26" i="24"/>
  <c r="H25" i="24"/>
  <c r="H24" i="24"/>
  <c r="H23" i="24"/>
  <c r="H22" i="24"/>
  <c r="H21" i="24"/>
  <c r="H19" i="24"/>
  <c r="H17" i="24"/>
  <c r="H16" i="24"/>
  <c r="H15" i="24"/>
  <c r="H14" i="24"/>
  <c r="H13" i="24"/>
  <c r="H12" i="24"/>
  <c r="H11" i="24"/>
  <c r="F20" i="24"/>
  <c r="F18" i="24" s="1"/>
  <c r="H18" i="24" s="1"/>
  <c r="F10" i="24"/>
  <c r="B63" i="27"/>
  <c r="B8" i="27" s="1"/>
  <c r="B9" i="27"/>
  <c r="K9" i="2"/>
  <c r="K10" i="2"/>
  <c r="K11" i="2"/>
  <c r="K12" i="2"/>
  <c r="K14" i="2"/>
  <c r="K15" i="2"/>
  <c r="K16" i="2"/>
  <c r="K17" i="2"/>
  <c r="K19" i="2"/>
  <c r="K20" i="2"/>
  <c r="K22" i="2"/>
  <c r="K23" i="2"/>
  <c r="K24" i="2"/>
  <c r="K26" i="2"/>
  <c r="K27" i="2"/>
  <c r="K28" i="2"/>
  <c r="K30" i="2"/>
  <c r="K31" i="2"/>
  <c r="K32" i="2"/>
  <c r="K33" i="2"/>
  <c r="K34" i="2"/>
  <c r="K35" i="2"/>
  <c r="K36" i="2"/>
  <c r="K37" i="2"/>
  <c r="K38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8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I39" i="2"/>
  <c r="J39" i="2" s="1"/>
  <c r="J38" i="2"/>
  <c r="J37" i="2"/>
  <c r="J36" i="2"/>
  <c r="J35" i="2"/>
  <c r="J34" i="2"/>
  <c r="J33" i="2"/>
  <c r="J32" i="2"/>
  <c r="J31" i="2"/>
  <c r="J30" i="2"/>
  <c r="I29" i="2"/>
  <c r="J29" i="2" s="1"/>
  <c r="J28" i="2"/>
  <c r="J27" i="2"/>
  <c r="J26" i="2"/>
  <c r="I25" i="2"/>
  <c r="K25" i="2" s="1"/>
  <c r="J24" i="2"/>
  <c r="J23" i="2"/>
  <c r="J22" i="2"/>
  <c r="I21" i="2"/>
  <c r="J21" i="2" s="1"/>
  <c r="J20" i="2"/>
  <c r="J19" i="2"/>
  <c r="I18" i="2"/>
  <c r="J18" i="2" s="1"/>
  <c r="J17" i="2"/>
  <c r="J16" i="2"/>
  <c r="J15" i="2"/>
  <c r="J14" i="2"/>
  <c r="I13" i="2"/>
  <c r="J13" i="2" s="1"/>
  <c r="J12" i="2"/>
  <c r="J11" i="2"/>
  <c r="J10" i="2"/>
  <c r="J9" i="2"/>
  <c r="J8" i="2"/>
  <c r="H20" i="24" l="1"/>
  <c r="H10" i="24"/>
  <c r="F9" i="24"/>
  <c r="D10" i="24"/>
  <c r="J25" i="2"/>
  <c r="K18" i="2"/>
  <c r="K13" i="2"/>
  <c r="K29" i="2"/>
  <c r="K21" i="2"/>
  <c r="K39" i="2"/>
  <c r="H340" i="20"/>
  <c r="H10" i="20"/>
  <c r="H9" i="20" s="1"/>
  <c r="C42" i="1"/>
  <c r="D42" i="1" s="1"/>
  <c r="F8" i="24" l="1"/>
  <c r="H9" i="24"/>
  <c r="G9" i="24"/>
  <c r="D9" i="24"/>
  <c r="D8" i="24" s="1"/>
  <c r="G30" i="24" l="1"/>
  <c r="G28" i="24"/>
  <c r="G26" i="24"/>
  <c r="G24" i="24"/>
  <c r="G22" i="24"/>
  <c r="G16" i="24"/>
  <c r="G14" i="24"/>
  <c r="G12" i="24"/>
  <c r="G8" i="24"/>
  <c r="G29" i="24"/>
  <c r="G27" i="24"/>
  <c r="G25" i="24"/>
  <c r="G23" i="24"/>
  <c r="G21" i="24"/>
  <c r="G19" i="24"/>
  <c r="G17" i="24"/>
  <c r="G15" i="24"/>
  <c r="G13" i="24"/>
  <c r="G11" i="24"/>
  <c r="H8" i="24"/>
  <c r="G20" i="24"/>
  <c r="G10" i="24"/>
  <c r="G18" i="24"/>
</calcChain>
</file>

<file path=xl/sharedStrings.xml><?xml version="1.0" encoding="utf-8"?>
<sst xmlns="http://schemas.openxmlformats.org/spreadsheetml/2006/main" count="18414" uniqueCount="4237">
  <si>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</si>
  <si>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</si>
  <si>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</si>
  <si>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</si>
  <si>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</si>
  <si>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</si>
  <si>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</si>
  <si>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</si>
  <si>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</si>
  <si>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</si>
  <si>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</si>
  <si>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</si>
  <si>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</si>
  <si>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</si>
  <si>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</si>
  <si>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</si>
  <si>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</si>
  <si>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</si>
  <si>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</si>
  <si>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</si>
  <si>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</si>
  <si>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</si>
  <si>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</si>
  <si>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</si>
  <si>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</si>
  <si>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</si>
  <si>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</si>
  <si>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</si>
  <si>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</si>
  <si>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</si>
  <si>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</si>
  <si>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</si>
  <si>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</si>
  <si>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</si>
  <si>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</si>
  <si>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</si>
  <si>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</si>
  <si>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</si>
  <si>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</si>
  <si>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</si>
  <si>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</si>
  <si>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</si>
  <si>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</si>
  <si>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</si>
  <si>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</si>
  <si>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</si>
  <si>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</si>
  <si>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</si>
  <si>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</si>
  <si>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</si>
  <si>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</si>
  <si>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</si>
  <si>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</si>
  <si>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</si>
  <si>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</si>
  <si>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</si>
  <si>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</si>
  <si>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</si>
  <si>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</si>
  <si>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</si>
  <si>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</si>
  <si>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</si>
  <si>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</si>
  <si>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</si>
  <si>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</si>
  <si>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</si>
  <si>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</si>
  <si>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</si>
  <si>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</si>
  <si>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</si>
  <si>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</si>
  <si>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</si>
  <si>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</si>
  <si>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</si>
  <si>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</si>
  <si>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</si>
  <si>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</si>
  <si>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</si>
  <si>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</si>
  <si>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</si>
  <si>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</si>
  <si>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</si>
  <si>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</si>
  <si>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</si>
  <si>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</si>
  <si>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</si>
  <si>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</si>
  <si>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</si>
  <si>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</si>
  <si>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</si>
  <si>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</si>
  <si>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</si>
  <si>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</si>
  <si>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</si>
  <si>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</si>
  <si>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</si>
  <si>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</si>
  <si>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</si>
  <si>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</si>
  <si>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</si>
  <si>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דולר אמריקאי</t>
  </si>
  <si>
    <t>ASX</t>
  </si>
  <si>
    <t>אירו</t>
  </si>
  <si>
    <t>השקעות ואחזקות</t>
  </si>
  <si>
    <t>לירה שטרלינג</t>
  </si>
  <si>
    <t>דולר קנדי</t>
  </si>
  <si>
    <t>סה"כ חוזים עתידיים</t>
  </si>
  <si>
    <t>דולר אוסטרלי</t>
  </si>
  <si>
    <t>אחר</t>
  </si>
  <si>
    <t>קלינטק</t>
  </si>
  <si>
    <t>שירותים</t>
  </si>
  <si>
    <t>שירותים פיננסיים</t>
  </si>
  <si>
    <t>תוכנה ואינטרנט</t>
  </si>
  <si>
    <t>תקשורת ומדיה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</si>
  <si>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</si>
  <si>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</si>
  <si>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</si>
  <si>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</si>
  <si>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</si>
  <si>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</si>
  <si>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</si>
  <si>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</si>
  <si>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</si>
  <si>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</si>
  <si>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</si>
  <si>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קונסורציום כן/לא</t>
  </si>
  <si>
    <t>שיעור ריבית ממוצע</t>
  </si>
  <si>
    <t>מידרוג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</si>
  <si>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</si>
  <si>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</si>
  <si>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</si>
  <si>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</si>
  <si>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</si>
  <si>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</si>
  <si>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</si>
  <si>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</si>
  <si>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</si>
  <si>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</si>
  <si>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</si>
  <si>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</si>
  <si>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</si>
  <si>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</si>
  <si>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</si>
  <si>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</si>
  <si>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</si>
  <si>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</si>
  <si>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</si>
  <si>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</si>
  <si>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</si>
  <si>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</si>
  <si>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</si>
  <si>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</si>
  <si>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</si>
  <si>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</si>
  <si>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</si>
  <si>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</si>
  <si>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</si>
  <si>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</si>
  <si>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</si>
  <si>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</si>
  <si>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</si>
  <si>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</si>
  <si>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</si>
  <si>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</si>
  <si>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</si>
  <si>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9781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</si>
  <si>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</si>
  <si>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</si>
  <si>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</si>
  <si>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</si>
  <si>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</si>
  <si>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</si>
  <si>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כתר נורבגי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</si>
  <si>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</si>
  <si>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</si>
  <si>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</si>
  <si>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</si>
  <si>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</si>
  <si>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0</t>
  </si>
  <si>
    <t>130018- 10- לאומי</t>
  </si>
  <si>
    <t>200010- 10-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</si>
  <si>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</si>
  <si>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</si>
  <si>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</si>
  <si>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</si>
  <si>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</si>
  <si>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</si>
  <si>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</si>
  <si>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</si>
  <si>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</si>
  <si>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</si>
  <si>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</si>
  <si>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</si>
  <si>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</si>
  <si>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</si>
  <si>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</si>
  <si>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</si>
  <si>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</si>
  <si>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1025- גליל</t>
  </si>
  <si>
    <t>1135912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</si>
  <si>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</si>
  <si>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</si>
  <si>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</si>
  <si>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</si>
  <si>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</si>
  <si>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</si>
  <si>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</si>
  <si>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</si>
  <si>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</si>
  <si>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</si>
  <si>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</si>
  <si>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</si>
  <si>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</si>
  <si>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</si>
  <si>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</si>
  <si>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</si>
  <si>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ממשלתית צמודה 1.10% 1028- גליל</t>
  </si>
  <si>
    <t>1197326</t>
  </si>
  <si>
    <t>31/07/23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</si>
  <si>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</si>
  <si>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</si>
  <si>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</si>
  <si>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</si>
  <si>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</si>
  <si>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1214- בנק ישראל- מק"מ</t>
  </si>
  <si>
    <t>8241218</t>
  </si>
  <si>
    <t>31/12/23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</si>
  <si>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</si>
  <si>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</si>
  <si>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</si>
  <si>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</si>
  <si>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</si>
  <si>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</si>
  <si>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914- בנק ישראל- מק"מ</t>
  </si>
  <si>
    <t>8240913</t>
  </si>
  <si>
    <t>28/09/23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</si>
  <si>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</si>
  <si>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</si>
  <si>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</si>
  <si>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</si>
  <si>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</si>
  <si>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</si>
  <si>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</si>
  <si>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</si>
  <si>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</si>
  <si>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</si>
  <si>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</si>
  <si>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</si>
  <si>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</si>
  <si>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</si>
  <si>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</si>
  <si>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</si>
  <si>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</si>
  <si>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</si>
  <si>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</si>
  <si>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</si>
  <si>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</si>
  <si>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28/02/22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</si>
  <si>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</si>
  <si>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</si>
  <si>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</si>
  <si>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</si>
  <si>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</si>
  <si>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</si>
  <si>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</si>
  <si>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</si>
  <si>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</si>
  <si>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</si>
  <si>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</si>
  <si>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</si>
  <si>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</si>
  <si>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</si>
  <si>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</si>
  <si>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</si>
  <si>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</si>
  <si>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</si>
  <si>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</si>
  <si>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</si>
  <si>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</si>
  <si>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</si>
  <si>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</si>
  <si>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31/10/22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</si>
  <si>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</si>
  <si>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</si>
  <si>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</si>
  <si>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</si>
  <si>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</si>
  <si>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</si>
  <si>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ISRAEL 6.5 11/06/31- ISRELE</t>
  </si>
  <si>
    <t>XS2715285230</t>
  </si>
  <si>
    <t>30/11/23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</si>
  <si>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</si>
  <si>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</si>
  <si>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</si>
  <si>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</si>
  <si>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</si>
  <si>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</si>
  <si>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</si>
  <si>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</si>
  <si>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</si>
  <si>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68- מזרחי טפחות חברה להנפקות בע"מ</t>
  </si>
  <si>
    <t>1202142</t>
  </si>
  <si>
    <t>520032046</t>
  </si>
  <si>
    <t>בנקים</t>
  </si>
  <si>
    <t>Aaa.il</t>
  </si>
  <si>
    <t>מזרחי טפחות הנפ 9/24- מזרחי טפחות חברה להנפקות בע"מ</t>
  </si>
  <si>
    <t>2310217</t>
  </si>
  <si>
    <t>מקורות אגח 11- מקורות חברת מים בע"מ</t>
  </si>
  <si>
    <t>1158476</t>
  </si>
  <si>
    <t>520010869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</si>
  <si>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</si>
  <si>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</si>
  <si>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</si>
  <si>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</si>
  <si>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</si>
  <si>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</si>
  <si>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</si>
  <si>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</si>
  <si>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</si>
  <si>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</si>
  <si>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</si>
  <si>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</si>
  <si>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</si>
  <si>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</si>
  <si>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</si>
  <si>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חשמל אגח 34- חברת החשמל לישראל בע"מ</t>
  </si>
  <si>
    <t>1196781</t>
  </si>
  <si>
    <t>חשמל אגח 35- חברת החשמל לישראל בע"מ</t>
  </si>
  <si>
    <t>1196799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</si>
  <si>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</si>
  <si>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</si>
  <si>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</si>
  <si>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</si>
  <si>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</si>
  <si>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</si>
  <si>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</si>
  <si>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</si>
  <si>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</si>
  <si>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</si>
  <si>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</si>
  <si>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</si>
  <si>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</si>
  <si>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</si>
  <si>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</si>
  <si>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</si>
  <si>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</si>
  <si>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</si>
  <si>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</si>
  <si>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31/05/22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</si>
  <si>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</si>
  <si>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</si>
  <si>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</si>
  <si>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</si>
  <si>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</si>
  <si>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</si>
  <si>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30/11/21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</si>
  <si>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</si>
  <si>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</si>
  <si>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</si>
  <si>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</si>
  <si>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</si>
  <si>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</si>
  <si>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</si>
  <si>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</si>
  <si>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22/02/17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</si>
  <si>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</si>
  <si>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</si>
  <si>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</si>
  <si>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</si>
  <si>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</si>
  <si>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</si>
  <si>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</si>
  <si>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</si>
  <si>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</si>
  <si>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</si>
  <si>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</si>
  <si>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</si>
  <si>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</si>
  <si>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</si>
  <si>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</si>
  <si>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31/08/21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</si>
  <si>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</si>
  <si>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</si>
  <si>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</si>
  <si>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</si>
  <si>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</si>
  <si>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</si>
  <si>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</si>
  <si>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</si>
  <si>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</si>
  <si>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</si>
  <si>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</si>
  <si>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</si>
  <si>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</si>
  <si>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</si>
  <si>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</si>
  <si>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</si>
  <si>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</si>
  <si>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</si>
  <si>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</si>
  <si>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</si>
  <si>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</si>
  <si>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</si>
  <si>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</si>
  <si>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</si>
  <si>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</si>
  <si>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</si>
  <si>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</si>
  <si>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</si>
  <si>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</si>
  <si>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</si>
  <si>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</si>
  <si>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</si>
  <si>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</si>
  <si>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</si>
  <si>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</si>
  <si>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</si>
  <si>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</si>
  <si>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30/01/20</t>
  </si>
  <si>
    <t>הפניקס אגח 5- הפניקס אחזקות בע"מ</t>
  </si>
  <si>
    <t>7670284</t>
  </si>
  <si>
    <t>520017450</t>
  </si>
  <si>
    <t>ביטוח</t>
  </si>
  <si>
    <t>30/09/20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</si>
  <si>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</si>
  <si>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</si>
  <si>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</si>
  <si>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</si>
  <si>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</si>
  <si>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</si>
  <si>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</si>
  <si>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</si>
  <si>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</si>
  <si>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</si>
  <si>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</si>
  <si>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</si>
  <si>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</si>
  <si>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</si>
  <si>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</si>
  <si>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</si>
  <si>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</si>
  <si>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520000118</t>
  </si>
  <si>
    <t>פועלים התח נד יא- בנק הפועלים בע"מ</t>
  </si>
  <si>
    <t>1201466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</si>
  <si>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</si>
  <si>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</si>
  <si>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</si>
  <si>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</si>
  <si>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</si>
  <si>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</si>
  <si>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</si>
  <si>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</si>
  <si>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</si>
  <si>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</si>
  <si>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</si>
  <si>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</si>
  <si>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</si>
  <si>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31/01/23</t>
  </si>
  <si>
    <t>*מגה אור אגח 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</si>
  <si>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</si>
  <si>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</si>
  <si>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</si>
  <si>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</si>
  <si>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</si>
  <si>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</si>
  <si>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</si>
  <si>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</si>
  <si>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</si>
  <si>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</si>
  <si>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</si>
  <si>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</si>
  <si>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</si>
  <si>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</si>
  <si>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</si>
  <si>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</si>
  <si>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</si>
  <si>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</si>
  <si>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</si>
  <si>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</si>
  <si>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</si>
  <si>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</si>
  <si>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</si>
  <si>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</si>
  <si>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</si>
  <si>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</si>
  <si>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</si>
  <si>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</si>
  <si>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</si>
  <si>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</si>
  <si>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</si>
  <si>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</si>
  <si>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</si>
  <si>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</si>
  <si>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</si>
  <si>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</si>
  <si>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</si>
  <si>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</si>
  <si>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</si>
  <si>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</si>
  <si>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</si>
  <si>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</si>
  <si>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</si>
  <si>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</si>
  <si>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</si>
  <si>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</si>
  <si>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</si>
  <si>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</si>
  <si>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</si>
  <si>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</si>
  <si>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</si>
  <si>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</si>
  <si>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</si>
  <si>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</si>
  <si>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</si>
  <si>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</si>
  <si>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</si>
  <si>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31/05/16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</si>
  <si>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</si>
  <si>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</si>
  <si>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</si>
  <si>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</si>
  <si>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29/12/22</t>
  </si>
  <si>
    <t>מזרחי טפ הנפק התח 69- מזרחי טפחות חברה להנפקות בע"מ</t>
  </si>
  <si>
    <t>1202159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</si>
  <si>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</si>
  <si>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</si>
  <si>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</si>
  <si>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</si>
  <si>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</si>
  <si>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</si>
  <si>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</si>
  <si>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</si>
  <si>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</si>
  <si>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</si>
  <si>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</si>
  <si>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</si>
  <si>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ג- ג'נריישן קפיטל בע"מ</t>
  </si>
  <si>
    <t>1184555</t>
  </si>
  <si>
    <t>515846558</t>
  </si>
  <si>
    <t>ilA+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</si>
  <si>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</si>
  <si>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</si>
  <si>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</si>
  <si>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</si>
  <si>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</si>
  <si>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</si>
  <si>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</si>
  <si>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25/07/18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</si>
  <si>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</si>
  <si>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</si>
  <si>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</si>
  <si>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</si>
  <si>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</si>
  <si>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</si>
  <si>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</si>
  <si>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</si>
  <si>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</si>
  <si>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</si>
  <si>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</si>
  <si>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07/02/18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</si>
  <si>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</si>
  <si>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</si>
  <si>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</si>
  <si>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</si>
  <si>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</si>
  <si>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</si>
  <si>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</si>
  <si>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</si>
  <si>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</si>
  <si>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</si>
  <si>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</si>
  <si>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</si>
  <si>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</si>
  <si>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</si>
  <si>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</si>
  <si>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</si>
  <si>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</si>
  <si>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</si>
  <si>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</si>
  <si>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</si>
  <si>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</si>
  <si>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</si>
  <si>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</si>
  <si>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</si>
  <si>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</si>
  <si>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</si>
  <si>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</si>
  <si>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31/01/22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</si>
  <si>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</si>
  <si>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</si>
  <si>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</si>
  <si>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</si>
  <si>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</si>
  <si>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</si>
  <si>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</si>
  <si>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</si>
  <si>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</si>
  <si>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</si>
  <si>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30/06/22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</si>
  <si>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</si>
  <si>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</si>
  <si>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</si>
  <si>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</si>
  <si>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</si>
  <si>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</si>
  <si>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</si>
  <si>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*פתאל החזקות אגח ד- פתאל החזקות 1998 בע"מ</t>
  </si>
  <si>
    <t>1188192</t>
  </si>
  <si>
    <t>512607888</t>
  </si>
  <si>
    <t>מלונאות ותיירות</t>
  </si>
  <si>
    <t>A2.il</t>
  </si>
  <si>
    <t>אפי נכסים אגח 8- אפי נכסים בע"מ</t>
  </si>
  <si>
    <t>1142231</t>
  </si>
  <si>
    <t>510560188</t>
  </si>
  <si>
    <t>נדלן מניב בחול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</si>
  <si>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</si>
  <si>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</si>
  <si>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</si>
  <si>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</si>
  <si>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</si>
  <si>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</si>
  <si>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</si>
  <si>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</si>
  <si>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</si>
  <si>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</si>
  <si>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</si>
  <si>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</si>
  <si>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</si>
  <si>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</si>
  <si>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</si>
  <si>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</si>
  <si>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</si>
  <si>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</si>
  <si>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</si>
  <si>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</si>
  <si>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</si>
  <si>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</si>
  <si>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</si>
  <si>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</si>
  <si>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</si>
  <si>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</si>
  <si>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</si>
  <si>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ג'י סיטי  אגח יג- ג'י סיטי בע"מ</t>
  </si>
  <si>
    <t>1260652</t>
  </si>
  <si>
    <t>A3.il</t>
  </si>
  <si>
    <t>ג'י סיטי אג יז- ג'י סיטי בע"מ</t>
  </si>
  <si>
    <t>1198142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</si>
  <si>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</si>
  <si>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</si>
  <si>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</si>
  <si>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</si>
  <si>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</si>
  <si>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</si>
  <si>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</si>
  <si>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</si>
  <si>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</si>
  <si>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</si>
  <si>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</si>
  <si>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</si>
  <si>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</si>
  <si>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</si>
  <si>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</si>
  <si>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</si>
  <si>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</si>
  <si>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</si>
  <si>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</si>
  <si>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</si>
  <si>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</si>
  <si>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</si>
  <si>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</si>
  <si>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</si>
  <si>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</si>
  <si>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</si>
  <si>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</si>
  <si>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</si>
  <si>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</si>
  <si>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</si>
  <si>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</si>
  <si>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</si>
  <si>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תעשיה אוירית אגח ד- התעשיה האוירית לישראל בע"מ</t>
  </si>
  <si>
    <t>1133131</t>
  </si>
  <si>
    <t>520027194</t>
  </si>
  <si>
    <t>ביטחוניות</t>
  </si>
  <si>
    <t>*גב ים אגח ח- חברת גב-ים לקרקעות בע"מ</t>
  </si>
  <si>
    <t>7590151</t>
  </si>
  <si>
    <t>הפניקס אגח 6- הפניקס אחזקות בע"מ</t>
  </si>
  <si>
    <t>7670334</t>
  </si>
  <si>
    <t>31/10/23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</si>
  <si>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</si>
  <si>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</si>
  <si>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</si>
  <si>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</si>
  <si>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</si>
  <si>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</si>
  <si>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</si>
  <si>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</si>
  <si>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</si>
  <si>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</si>
  <si>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</si>
  <si>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</si>
  <si>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</si>
  <si>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</si>
  <si>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</si>
  <si>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</si>
  <si>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</si>
  <si>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</si>
  <si>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</si>
  <si>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</si>
  <si>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</si>
  <si>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</si>
  <si>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</si>
  <si>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</si>
  <si>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</si>
  <si>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</si>
  <si>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</si>
  <si>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</si>
  <si>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</si>
  <si>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</si>
  <si>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</si>
  <si>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</si>
  <si>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</si>
  <si>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</si>
  <si>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</si>
  <si>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</si>
  <si>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</si>
  <si>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</si>
  <si>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</si>
  <si>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</si>
  <si>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</si>
  <si>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</si>
  <si>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</si>
  <si>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</si>
  <si>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</si>
  <si>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</si>
  <si>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</si>
  <si>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</si>
  <si>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</si>
  <si>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</si>
  <si>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</si>
  <si>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</si>
  <si>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</si>
  <si>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</si>
  <si>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</si>
  <si>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</si>
  <si>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</si>
  <si>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</si>
  <si>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</si>
  <si>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*פרטנר אגח ו- חברת פרטנר תקשורת בע"מ</t>
  </si>
  <si>
    <t>1141415</t>
  </si>
  <si>
    <t>520044314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</si>
  <si>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</si>
  <si>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</si>
  <si>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</si>
  <si>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</si>
  <si>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</si>
  <si>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</si>
  <si>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</si>
  <si>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</si>
  <si>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</si>
  <si>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</si>
  <si>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</si>
  <si>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</si>
  <si>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</si>
  <si>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</si>
  <si>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</si>
  <si>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</si>
  <si>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</si>
  <si>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31/08/23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</si>
  <si>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</si>
  <si>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</si>
  <si>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</si>
  <si>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</si>
  <si>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</si>
  <si>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</si>
  <si>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</si>
  <si>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</si>
  <si>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*אנרג'יקס ב 0.25%- אנרג'יקס אנרגיות מתחדשות בע"מ</t>
  </si>
  <si>
    <t>1168483</t>
  </si>
  <si>
    <t>513901371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</si>
  <si>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</si>
  <si>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</si>
  <si>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</si>
  <si>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</si>
  <si>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</si>
  <si>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</si>
  <si>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</si>
  <si>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</si>
  <si>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</si>
  <si>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</si>
  <si>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</si>
  <si>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</si>
  <si>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</si>
  <si>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</si>
  <si>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</si>
  <si>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</si>
  <si>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</si>
  <si>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</si>
  <si>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</si>
  <si>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</si>
  <si>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</si>
  <si>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</si>
  <si>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</si>
  <si>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</si>
  <si>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</si>
  <si>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</si>
  <si>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</si>
  <si>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</si>
  <si>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</si>
  <si>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</si>
  <si>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אלומיי    ד- אלומיי קפיטל בע"מ</t>
  </si>
  <si>
    <t>1172956</t>
  </si>
  <si>
    <t>520039868</t>
  </si>
  <si>
    <t>אלומיי אגח ה- אלומיי קפיטל בע"מ</t>
  </si>
  <si>
    <t>1193275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</si>
  <si>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</si>
  <si>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</si>
  <si>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</si>
  <si>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</si>
  <si>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</si>
  <si>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</si>
  <si>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</si>
  <si>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520043027</t>
  </si>
  <si>
    <t>סה"כ אחר</t>
  </si>
  <si>
    <t>ISRELE 3.75 02/32- חברת החשמל לישראל בע"מ</t>
  </si>
  <si>
    <t>IL0060004004</t>
  </si>
  <si>
    <t>בלומברג</t>
  </si>
  <si>
    <t>BBB+</t>
  </si>
  <si>
    <t>S&amp;P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</si>
  <si>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</si>
  <si>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</si>
  <si>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</si>
  <si>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</si>
  <si>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</si>
  <si>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</si>
  <si>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</si>
  <si>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</si>
  <si>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</si>
  <si>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</si>
  <si>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</si>
  <si>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</si>
  <si>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</si>
  <si>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</si>
  <si>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</si>
  <si>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</si>
  <si>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</si>
  <si>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</si>
  <si>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</si>
  <si>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</si>
  <si>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</si>
  <si>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</si>
  <si>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</si>
  <si>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</si>
  <si>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</si>
  <si>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</si>
  <si>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</si>
  <si>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</si>
  <si>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</si>
  <si>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</si>
  <si>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</si>
  <si>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</si>
  <si>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</si>
  <si>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</si>
  <si>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</si>
  <si>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</si>
  <si>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Moodys</t>
  </si>
  <si>
    <t>ZURNVX 3.5 05/52- WILLOW NO.2 FOR ZURICH</t>
  </si>
  <si>
    <t>XS2416978190</t>
  </si>
  <si>
    <t>ALVGR 3.2 PERP- Allianz</t>
  </si>
  <si>
    <t>US018820AB64</t>
  </si>
  <si>
    <t>A3</t>
  </si>
  <si>
    <t>30/09/21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</si>
  <si>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</si>
  <si>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</si>
  <si>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</si>
  <si>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</si>
  <si>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</si>
  <si>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</si>
  <si>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</si>
  <si>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</si>
  <si>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</si>
  <si>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</si>
  <si>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</si>
  <si>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</si>
  <si>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</si>
  <si>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</si>
  <si>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</si>
  <si>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</si>
  <si>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</si>
  <si>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</si>
  <si>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</si>
  <si>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</si>
  <si>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</si>
  <si>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</si>
  <si>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</si>
  <si>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</si>
  <si>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</si>
  <si>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</si>
  <si>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</si>
  <si>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</si>
  <si>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</si>
  <si>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</si>
  <si>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</si>
  <si>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</si>
  <si>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</si>
  <si>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</si>
  <si>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</si>
  <si>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</si>
  <si>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TD 8.125 10/82- Toronto Dominion Bank</t>
  </si>
  <si>
    <t>US89117F8Z56</t>
  </si>
  <si>
    <t>TPR 7.85 11/27/33- TAPESTRY INC</t>
  </si>
  <si>
    <t>US876030AF42</t>
  </si>
  <si>
    <t>Consumer Durables &amp; Apparel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</si>
  <si>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</si>
  <si>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</si>
  <si>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</si>
  <si>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</si>
  <si>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</si>
  <si>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</si>
  <si>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</si>
  <si>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</si>
  <si>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</si>
  <si>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</si>
  <si>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</si>
  <si>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</si>
  <si>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FS KKR CAPITAL 4.25 2/25-01/25- FS KKR CAPITAL CORP</t>
  </si>
  <si>
    <t>US30313RAA77</t>
  </si>
  <si>
    <t>FSK 7.875 01/15/29- FS KKR CAPITAL CORP</t>
  </si>
  <si>
    <t>US302635AM98</t>
  </si>
  <si>
    <t>IBSEM 4.875 PERP- IBSEM 4.875 PERP</t>
  </si>
  <si>
    <t>XS2580221658</t>
  </si>
  <si>
    <t>Utilities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</si>
  <si>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</si>
  <si>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</si>
  <si>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</si>
  <si>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</si>
  <si>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</si>
  <si>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</si>
  <si>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</si>
  <si>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US501889AF63</t>
  </si>
  <si>
    <t>MTZ 4.5 08/28- MASTEC INC</t>
  </si>
  <si>
    <t>US576323AP42</t>
  </si>
  <si>
    <t>NGLS 6.875 15/01/29- NGLS</t>
  </si>
  <si>
    <t>US87612BBN10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</si>
  <si>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</si>
  <si>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</si>
  <si>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</si>
  <si>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</si>
  <si>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</si>
  <si>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</si>
  <si>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</si>
  <si>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</si>
  <si>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</si>
  <si>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</si>
  <si>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</si>
  <si>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</si>
  <si>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</si>
  <si>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</si>
  <si>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</si>
  <si>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</si>
  <si>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</si>
  <si>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</si>
  <si>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</si>
  <si>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</si>
  <si>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WBD 4.279 03/15/32- Warner Bros Discovery Inc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</si>
  <si>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</si>
  <si>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</si>
  <si>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</si>
  <si>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</si>
  <si>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</si>
  <si>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</si>
  <si>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</si>
  <si>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</si>
  <si>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</si>
  <si>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</si>
  <si>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</si>
  <si>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</si>
  <si>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</si>
  <si>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</si>
  <si>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</si>
  <si>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ENELIM 6.625 PERP- ENELIM 5 1/8 10</t>
  </si>
  <si>
    <t>XS2576550243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</si>
  <si>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</si>
  <si>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</si>
  <si>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</si>
  <si>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</si>
  <si>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</si>
  <si>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</si>
  <si>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</si>
  <si>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</si>
  <si>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</si>
  <si>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</si>
  <si>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</si>
  <si>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</si>
  <si>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</si>
  <si>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</si>
  <si>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</si>
  <si>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</si>
  <si>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</si>
  <si>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</si>
  <si>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</si>
  <si>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</si>
  <si>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</si>
  <si>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</si>
  <si>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</si>
  <si>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</si>
  <si>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ACFP 7.25 PERP- ACFP</t>
  </si>
  <si>
    <t>FR001400L5X1</t>
  </si>
  <si>
    <t>Hotels Restaurants &amp; Leisure</t>
  </si>
  <si>
    <t>BB</t>
  </si>
  <si>
    <t>ALLISON TRANS 3.75 01/31- allison</t>
  </si>
  <si>
    <t>US019736AG29</t>
  </si>
  <si>
    <t>Ba2</t>
  </si>
  <si>
    <t>CHARLES RIVER LAB 4 03/31- CHARLES RIVER LABORATORIES</t>
  </si>
  <si>
    <t>US159864AJ65</t>
  </si>
  <si>
    <t>Pharmaceuticals &amp; Biotechnology</t>
  </si>
  <si>
    <t>GPK 3.75 02/30- GRAND PEAK</t>
  </si>
  <si>
    <t>US38869AAD90</t>
  </si>
  <si>
    <t>HESM 5.125 06/28- HESS MIDSTREAM PARTNERS LP</t>
  </si>
  <si>
    <t>US428104AA14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</si>
  <si>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</si>
  <si>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</si>
  <si>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</si>
  <si>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</si>
  <si>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</si>
  <si>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</si>
  <si>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</si>
  <si>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</si>
  <si>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</si>
  <si>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</si>
  <si>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</si>
  <si>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</si>
  <si>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</si>
  <si>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</si>
  <si>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</si>
  <si>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</si>
  <si>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</si>
  <si>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ATRFIN 2.625 09/27- Atrium Finance PLC</t>
  </si>
  <si>
    <t>XS2294495838</t>
  </si>
  <si>
    <t>B1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</si>
  <si>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</si>
  <si>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</si>
  <si>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</si>
  <si>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</si>
  <si>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</si>
  <si>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</si>
  <si>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</si>
  <si>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</si>
  <si>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</si>
  <si>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</si>
  <si>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</si>
  <si>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</si>
  <si>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</si>
  <si>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</si>
  <si>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</si>
  <si>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</si>
  <si>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</si>
  <si>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</si>
  <si>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</si>
  <si>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</si>
  <si>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</si>
  <si>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</si>
  <si>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</si>
  <si>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</si>
  <si>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</si>
  <si>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</si>
  <si>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</si>
  <si>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</si>
  <si>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</si>
  <si>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</si>
  <si>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</si>
  <si>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</si>
  <si>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</si>
  <si>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</si>
  <si>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</si>
  <si>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</si>
  <si>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</si>
  <si>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</si>
  <si>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</si>
  <si>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</si>
  <si>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</si>
  <si>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</si>
  <si>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</si>
  <si>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</si>
  <si>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</si>
  <si>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</si>
  <si>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</si>
  <si>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</si>
  <si>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*אנרג'יאן-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</si>
  <si>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</si>
  <si>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</si>
  <si>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</si>
  <si>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</si>
  <si>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</si>
  <si>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</si>
  <si>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</si>
  <si>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</si>
  <si>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</si>
  <si>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</si>
  <si>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</si>
  <si>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*טאואר-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</si>
  <si>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</si>
  <si>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</si>
  <si>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</si>
  <si>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</si>
  <si>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</si>
  <si>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</si>
  <si>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קמטק- קמטק בע"מ</t>
  </si>
  <si>
    <t>1095264</t>
  </si>
  <si>
    <t>511235434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</si>
  <si>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</si>
  <si>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</si>
  <si>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</si>
  <si>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</si>
  <si>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</si>
  <si>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</si>
  <si>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</si>
  <si>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</si>
  <si>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</si>
  <si>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</si>
  <si>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</si>
  <si>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</si>
  <si>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</si>
  <si>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</si>
  <si>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</si>
  <si>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</si>
  <si>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</si>
  <si>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</si>
  <si>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</si>
  <si>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</si>
  <si>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טבע(ריבית לקבל)- טבע תעשיות פרמצבטיות בע"מ</t>
  </si>
  <si>
    <t>6290140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</si>
  <si>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</si>
  <si>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</si>
  <si>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</si>
  <si>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</si>
  <si>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</si>
  <si>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</si>
  <si>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</si>
  <si>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</si>
  <si>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</si>
  <si>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*ארד- ארד בע"מ</t>
  </si>
  <si>
    <t>1091651</t>
  </si>
  <si>
    <t>510007800</t>
  </si>
  <si>
    <t>אלקטרוניקה ואופטיקה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</si>
  <si>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</si>
  <si>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</si>
  <si>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</si>
  <si>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</si>
  <si>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</si>
  <si>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</si>
  <si>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</si>
  <si>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</si>
  <si>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</si>
  <si>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</si>
  <si>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</si>
  <si>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</si>
  <si>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</si>
  <si>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</si>
  <si>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</si>
  <si>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</si>
  <si>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</si>
  <si>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</si>
  <si>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</si>
  <si>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</si>
  <si>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</si>
  <si>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</si>
  <si>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</si>
  <si>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</si>
  <si>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</si>
  <si>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</si>
  <si>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</si>
  <si>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</si>
  <si>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</si>
  <si>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</si>
  <si>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</si>
  <si>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</si>
  <si>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</si>
  <si>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</si>
  <si>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</si>
  <si>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</si>
  <si>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</si>
  <si>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</si>
  <si>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</si>
  <si>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</si>
  <si>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</si>
  <si>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</si>
  <si>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</si>
  <si>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</si>
  <si>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</si>
  <si>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</si>
  <si>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</si>
  <si>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</si>
  <si>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</si>
  <si>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</si>
  <si>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</si>
  <si>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</si>
  <si>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</si>
  <si>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</si>
  <si>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</si>
  <si>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</si>
  <si>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*ערד- ערד השקעות ופתוח תעשיה בע"מ</t>
  </si>
  <si>
    <t>731018</t>
  </si>
  <si>
    <t>520025198</t>
  </si>
  <si>
    <t>*מספנות ישראל- תעשיות מספנות ישראל בע"מ</t>
  </si>
  <si>
    <t>1168533</t>
  </si>
  <si>
    <t>516084753</t>
  </si>
  <si>
    <t>*ישראמקו יהש- ישראמקו נגב 2 שותפות מוגבלת</t>
  </si>
  <si>
    <t>232017</t>
  </si>
  <si>
    <t>550010003</t>
  </si>
  <si>
    <t>*נאוויטס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</si>
  <si>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</si>
  <si>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</si>
  <si>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</si>
  <si>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</si>
  <si>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</si>
  <si>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</si>
  <si>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</si>
  <si>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</si>
  <si>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</si>
  <si>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</si>
  <si>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</si>
  <si>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איסתא- איסתא בע"מ</t>
  </si>
  <si>
    <t>1081074</t>
  </si>
  <si>
    <t>520042763</t>
  </si>
  <si>
    <t>*פתאל החזקות- פתאל החזקות 1998 בע"מ</t>
  </si>
  <si>
    <t>1143429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</si>
  <si>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</si>
  <si>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</si>
  <si>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</si>
  <si>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</si>
  <si>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</si>
  <si>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</si>
  <si>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</si>
  <si>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</si>
  <si>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</si>
  <si>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</si>
  <si>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</si>
  <si>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</si>
  <si>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אלקטרה נדלן- אלקטרה נדל"ן בע"מ</t>
  </si>
  <si>
    <t>1094044</t>
  </si>
  <si>
    <t>510607328</t>
  </si>
  <si>
    <t>ג'י סיטי- ג'י סיטי בע"מ</t>
  </si>
  <si>
    <t>126011</t>
  </si>
  <si>
    <t>סאמיט- סאמיט אחזקות נדל"ן בע"מ</t>
  </si>
  <si>
    <t>1081686</t>
  </si>
  <si>
    <t>520043720</t>
  </si>
  <si>
    <t>אלוני חץ- אלוני-חץ נכסים והשקעות בע"מ</t>
  </si>
  <si>
    <t>390013</t>
  </si>
  <si>
    <t>520038506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</si>
  <si>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</si>
  <si>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</si>
  <si>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</si>
  <si>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</si>
  <si>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</si>
  <si>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</si>
  <si>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</si>
  <si>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</si>
  <si>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</si>
  <si>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</si>
  <si>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</si>
  <si>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</si>
  <si>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</si>
  <si>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</si>
  <si>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</si>
  <si>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</si>
  <si>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</si>
  <si>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</si>
  <si>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</si>
  <si>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</si>
  <si>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</si>
  <si>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</si>
  <si>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</si>
  <si>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</si>
  <si>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</si>
  <si>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</si>
  <si>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</si>
  <si>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</si>
  <si>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</si>
  <si>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</si>
  <si>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</si>
  <si>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</si>
  <si>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</si>
  <si>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</si>
  <si>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</si>
  <si>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</si>
  <si>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</si>
  <si>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</si>
  <si>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</si>
  <si>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</si>
  <si>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</si>
  <si>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</si>
  <si>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</si>
  <si>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</si>
  <si>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</si>
  <si>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</si>
  <si>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</si>
  <si>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</si>
  <si>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</si>
  <si>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</si>
  <si>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</si>
  <si>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</si>
  <si>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</si>
  <si>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</si>
  <si>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</si>
  <si>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</si>
  <si>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</si>
  <si>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</si>
  <si>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</si>
  <si>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</si>
  <si>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</si>
  <si>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</si>
  <si>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</si>
  <si>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</si>
  <si>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</si>
  <si>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</si>
  <si>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</si>
  <si>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</si>
  <si>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</si>
  <si>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</si>
  <si>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</si>
  <si>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</si>
  <si>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</si>
  <si>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</si>
  <si>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*אלקטרה פאוור- אלקטרה פאוור (2019)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</si>
  <si>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</si>
  <si>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</si>
  <si>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</si>
  <si>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</si>
  <si>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</si>
  <si>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</si>
  <si>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</si>
  <si>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</si>
  <si>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</si>
  <si>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</si>
  <si>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</si>
  <si>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</si>
  <si>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</si>
  <si>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</si>
  <si>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</si>
  <si>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</si>
  <si>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</si>
  <si>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</si>
  <si>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</si>
  <si>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</si>
  <si>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</si>
  <si>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</si>
  <si>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</si>
  <si>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</si>
  <si>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</si>
  <si>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</si>
  <si>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צמח המרמן- צ.מ.ח המרמן בע"מ</t>
  </si>
  <si>
    <t>1104058</t>
  </si>
  <si>
    <t>512531203</t>
  </si>
  <si>
    <t>*קרדן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</si>
  <si>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</si>
  <si>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</si>
  <si>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</si>
  <si>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</si>
  <si>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</si>
  <si>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</si>
  <si>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</si>
  <si>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</si>
  <si>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</si>
  <si>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</si>
  <si>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</si>
  <si>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</si>
  <si>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</si>
  <si>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</si>
  <si>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</si>
  <si>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</si>
  <si>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</si>
  <si>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*ג'נריישן קפיטל- ג'נריישן קפיטל בע"מ</t>
  </si>
  <si>
    <t>1156926</t>
  </si>
  <si>
    <t>*קיסטון ריט- קיסטון ריט בע"מ</t>
  </si>
  <si>
    <t>1175934</t>
  </si>
  <si>
    <t>515983476</t>
  </si>
  <si>
    <t>*קרדן אן.וי.- קרדן אן.וי.</t>
  </si>
  <si>
    <t>1087949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</si>
  <si>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</si>
  <si>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</si>
  <si>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</si>
  <si>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</si>
  <si>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</si>
  <si>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</si>
  <si>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</si>
  <si>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</si>
  <si>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</si>
  <si>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</si>
  <si>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</si>
  <si>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</si>
  <si>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</si>
  <si>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</si>
  <si>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</si>
  <si>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</si>
  <si>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</si>
  <si>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</si>
  <si>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</si>
  <si>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</si>
  <si>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</si>
  <si>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</si>
  <si>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</si>
  <si>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</si>
  <si>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</si>
  <si>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</si>
  <si>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</si>
  <si>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</si>
  <si>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</si>
  <si>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</si>
  <si>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</si>
  <si>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</si>
  <si>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</si>
  <si>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</si>
  <si>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</si>
  <si>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</si>
  <si>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</si>
  <si>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</si>
  <si>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</si>
  <si>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</si>
  <si>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תורפז תעשיות- תורפז תעשיות בעמ</t>
  </si>
  <si>
    <t>1175611</t>
  </si>
  <si>
    <t>514574524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</si>
  <si>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</si>
  <si>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</si>
  <si>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</si>
  <si>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</si>
  <si>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</si>
  <si>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</si>
  <si>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</si>
  <si>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</si>
  <si>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</si>
  <si>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</si>
  <si>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</si>
  <si>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</si>
  <si>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</si>
  <si>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</si>
  <si>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</si>
  <si>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</si>
  <si>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</si>
  <si>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</si>
  <si>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</si>
  <si>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</si>
  <si>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</si>
  <si>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</si>
  <si>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</si>
  <si>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</si>
  <si>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</si>
  <si>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</si>
  <si>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</si>
  <si>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</si>
  <si>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ארגו פרופרטיז אן. וי- ארגו פרופרטיז אן. וי</t>
  </si>
  <si>
    <t>1175371</t>
  </si>
  <si>
    <t>70252750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</si>
  <si>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</si>
  <si>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</si>
  <si>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</si>
  <si>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</si>
  <si>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</si>
  <si>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</si>
  <si>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</si>
  <si>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</si>
  <si>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</si>
  <si>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</si>
  <si>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</si>
  <si>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</si>
  <si>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</si>
  <si>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</si>
  <si>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</si>
  <si>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</si>
  <si>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</si>
  <si>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</si>
  <si>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</si>
  <si>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</si>
  <si>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</si>
  <si>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</si>
  <si>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</si>
  <si>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</si>
  <si>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</si>
  <si>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</si>
  <si>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</si>
  <si>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</si>
  <si>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</si>
  <si>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</si>
  <si>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</si>
  <si>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</si>
  <si>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</si>
  <si>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</si>
  <si>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</si>
  <si>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</si>
  <si>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</si>
  <si>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</si>
  <si>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</si>
  <si>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</si>
  <si>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</si>
  <si>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</si>
  <si>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</si>
  <si>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</si>
  <si>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</si>
  <si>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</si>
  <si>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</si>
  <si>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</si>
  <si>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</si>
  <si>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</si>
  <si>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</si>
  <si>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</si>
  <si>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</si>
  <si>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</si>
  <si>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</si>
  <si>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</si>
  <si>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</si>
  <si>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</si>
  <si>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</si>
  <si>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</si>
  <si>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</si>
  <si>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*נובולוג- נובולוג פארם אפ 1966 בע"מ</t>
  </si>
  <si>
    <t>1140151</t>
  </si>
  <si>
    <t>510475312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</si>
  <si>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</si>
  <si>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</si>
  <si>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</si>
  <si>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</si>
  <si>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</si>
  <si>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</si>
  <si>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</si>
  <si>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</si>
  <si>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</si>
  <si>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</si>
  <si>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</si>
  <si>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</si>
  <si>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</si>
  <si>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</si>
  <si>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BRENMILLER ENERGY LTD- ברנמילר אנרג'י בע"מ</t>
  </si>
  <si>
    <t>IL0011415309</t>
  </si>
  <si>
    <t>NASDAQ</t>
  </si>
  <si>
    <t>514720374</t>
  </si>
  <si>
    <t>Kornit Digital ltd- קורנית דיגיטל בע"מ</t>
  </si>
  <si>
    <t>IL0011216723</t>
  </si>
  <si>
    <t>513195420</t>
  </si>
  <si>
    <t>FIVERR INTERNATIONAL LTD- פייבר אינטרנשיונל בע"מ</t>
  </si>
  <si>
    <t>IL0011582033</t>
  </si>
  <si>
    <t>514440874</t>
  </si>
  <si>
    <t>PAYONEER GLOBAL INC- PAYONEER GLOBAL</t>
  </si>
  <si>
    <t>US70451X1046</t>
  </si>
  <si>
    <t>90240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</si>
  <si>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</si>
  <si>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</si>
  <si>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</si>
  <si>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</si>
  <si>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</si>
  <si>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</si>
  <si>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</si>
  <si>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</si>
  <si>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</si>
  <si>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</si>
  <si>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</si>
  <si>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</si>
  <si>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</si>
  <si>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</si>
  <si>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</si>
  <si>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</si>
  <si>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</si>
  <si>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</si>
  <si>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</si>
  <si>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</si>
  <si>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</si>
  <si>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</si>
  <si>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</si>
  <si>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</si>
  <si>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</si>
  <si>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</si>
  <si>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</si>
  <si>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</si>
  <si>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</si>
  <si>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</si>
  <si>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</si>
  <si>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</si>
  <si>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</si>
  <si>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</si>
  <si>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</si>
  <si>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</si>
  <si>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</si>
  <si>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</si>
  <si>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</si>
  <si>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</si>
  <si>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</si>
  <si>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</si>
  <si>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</si>
  <si>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</si>
  <si>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</si>
  <si>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</si>
  <si>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</si>
  <si>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</si>
  <si>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</si>
  <si>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*Ormat Technologies MG- אורמת טכנולגיות אינק</t>
  </si>
  <si>
    <t>US6866881021</t>
  </si>
  <si>
    <t>ELBIT SYSTEMS LTD- אלביט מערכות בע"מ</t>
  </si>
  <si>
    <t>IL0010811243</t>
  </si>
  <si>
    <t>*Tower semiconductor- טאואר סמיקונדקטור בע"מ</t>
  </si>
  <si>
    <t>IL0010823792</t>
  </si>
  <si>
    <t>*Nova measuring inst- נובה מכשירי מדידה בע"מ</t>
  </si>
  <si>
    <t>IL0010845571</t>
  </si>
  <si>
    <t>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</si>
  <si>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</si>
  <si>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</si>
  <si>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</si>
  <si>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</si>
  <si>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</si>
  <si>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</si>
  <si>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</si>
  <si>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</si>
  <si>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</si>
  <si>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</si>
  <si>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</si>
  <si>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</si>
  <si>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</si>
  <si>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EIFFAGE- EIFFAGE</t>
  </si>
  <si>
    <t>FR0000130452</t>
  </si>
  <si>
    <t>Lvmh Moet Hennessy Louis Vui- Lvmh Moet Hennessy Louis Vui</t>
  </si>
  <si>
    <t>FR0000121014</t>
  </si>
  <si>
    <t>PUMA- PUMA SE</t>
  </si>
  <si>
    <t>DE0006969603</t>
  </si>
  <si>
    <t>UDEMY.INC- UDEMY INC</t>
  </si>
  <si>
    <t>US9026851066</t>
  </si>
  <si>
    <t>Berkshire Hathaway INC-CL A- BERKSHIRE HATHAWAY FIN</t>
  </si>
  <si>
    <t>US0846701086</t>
  </si>
  <si>
    <t>AISP-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</si>
  <si>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</si>
  <si>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</si>
  <si>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</si>
  <si>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</si>
  <si>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</si>
  <si>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DOMINO`S PIZZA INC- DOMINO`S PIZZA INC</t>
  </si>
  <si>
    <t>US25754A2015</t>
  </si>
  <si>
    <t>Food, Beverage &amp; Tobacco</t>
  </si>
  <si>
    <t>TALKSPACE INC US- TALKSPACE INC</t>
  </si>
  <si>
    <t>US87427V1035</t>
  </si>
  <si>
    <t>ALPHABET-C- ALPHABET INC</t>
  </si>
  <si>
    <t>US02079K1079</t>
  </si>
  <si>
    <t>META PLATFORMS- Meta Platforms Inc</t>
  </si>
  <si>
    <t>US30303M1027</t>
  </si>
  <si>
    <t>Netflix Inc- Netflix Inc</t>
  </si>
  <si>
    <t>US64110L1061</t>
  </si>
  <si>
    <t>Taboola- TABOOLA.COM LTD</t>
  </si>
  <si>
    <t>IL0011754137</t>
  </si>
  <si>
    <t>AMERICAN TOWER- AMRICAN TOWER</t>
  </si>
  <si>
    <t>US03027X1000</t>
  </si>
  <si>
    <t>AROUNDTOWN SA- Aroundtown property</t>
  </si>
  <si>
    <t>LU1673108939</t>
  </si>
  <si>
    <t>DIGITAL REALTY TRUST INC- DIGITAL REALTY</t>
  </si>
  <si>
    <t>US2538681030</t>
  </si>
  <si>
    <t>EQUINIX- Equinix Inc</t>
  </si>
  <si>
    <t>US29444U7000</t>
  </si>
  <si>
    <t>PROLOGIS INC- Prologis Inc</t>
  </si>
  <si>
    <t>US74340W1036</t>
  </si>
  <si>
    <t>Alibaba group holdin- ALIBABA COM LTD</t>
  </si>
  <si>
    <t>us01609w1027</t>
  </si>
  <si>
    <t>Amazon inc- amazon.com</t>
  </si>
  <si>
    <t>US0231351067</t>
  </si>
  <si>
    <t>Home Depot Inc- HOME DEPOT</t>
  </si>
  <si>
    <t>US4370761029</t>
  </si>
  <si>
    <t>APPLIED MATERIALS INC- APPLIED MATERIALS</t>
  </si>
  <si>
    <t>US0382221051</t>
  </si>
  <si>
    <t>ASML_ASML HOLDING NV-NY REG- ASML HOLDING NV-NY</t>
  </si>
  <si>
    <t>NL0010273215</t>
  </si>
  <si>
    <t>CEVA INC- Ceva inc</t>
  </si>
  <si>
    <t>US1572101053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</si>
  <si>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</si>
  <si>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</si>
  <si>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</si>
  <si>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</si>
  <si>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</si>
  <si>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</si>
  <si>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DATADOG INC- CLASS A- DATADOG INC-A</t>
  </si>
  <si>
    <t>US23804L1035</t>
  </si>
  <si>
    <t>DYNATRACE INC- DYNATRACE INC</t>
  </si>
  <si>
    <t>US2681501092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</si>
  <si>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</si>
  <si>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</si>
  <si>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</si>
  <si>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</si>
  <si>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</si>
  <si>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</si>
  <si>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</si>
  <si>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</si>
  <si>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</si>
  <si>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</si>
  <si>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PURE STORAGE INC- CLASS A- PURE STORAGE</t>
  </si>
  <si>
    <t>US74624M1027</t>
  </si>
  <si>
    <t>SAMSUNG ELECTR-GDR REG- Samsung Electronics co ltd</t>
  </si>
  <si>
    <t>US7960508882</t>
  </si>
  <si>
    <t>*ENLIGHT- אנלייט אנרגיה מתחדשת בע"מ</t>
  </si>
  <si>
    <t>IL0007200111</t>
  </si>
  <si>
    <t>*ENERGEAN OIL- Energean plc</t>
  </si>
  <si>
    <t>GB00BG12Y042</t>
  </si>
  <si>
    <t>LSE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</si>
  <si>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</si>
  <si>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</si>
  <si>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</si>
  <si>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</si>
  <si>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</si>
  <si>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</si>
  <si>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</si>
  <si>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</si>
  <si>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</si>
  <si>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</si>
  <si>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</si>
  <si>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</si>
  <si>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</si>
  <si>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</si>
  <si>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</si>
  <si>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</si>
  <si>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</si>
  <si>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</si>
  <si>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</si>
  <si>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</si>
  <si>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</si>
  <si>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</si>
  <si>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</si>
  <si>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פסגות ת"א בנקים- פסגות קרנות נאמנות בע"מ</t>
  </si>
  <si>
    <t>1148774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</si>
  <si>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</si>
  <si>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</si>
  <si>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</si>
  <si>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</si>
  <si>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</si>
  <si>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</si>
  <si>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</si>
  <si>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</si>
  <si>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</si>
  <si>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</si>
  <si>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</si>
  <si>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</si>
  <si>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</si>
  <si>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</si>
  <si>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</si>
  <si>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</si>
  <si>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</si>
  <si>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</si>
  <si>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פסג קרן סל .תלבונד 60- פסגות קרנות נאמנות בע"מ</t>
  </si>
  <si>
    <t>1148006</t>
  </si>
  <si>
    <t>קסם קרן סל תל בונד 60- קסם קרנות נאמנות בע"מ</t>
  </si>
  <si>
    <t>1146232</t>
  </si>
  <si>
    <t>קסם קרן סל תל בונד תשואות- קסם קרנות נאמנות בע"מ</t>
  </si>
  <si>
    <t>1146950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</si>
  <si>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</si>
  <si>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</si>
  <si>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</si>
  <si>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</si>
  <si>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</si>
  <si>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INVESCO SOLAR ETF- Investcorp Investment Advisers Limited</t>
  </si>
  <si>
    <t>US46138G7060</t>
  </si>
  <si>
    <t>UTILITIES SELECT SECTOR FUND- (לא פעיל) SPDR - State Street Global Advisors</t>
  </si>
  <si>
    <t>US81369Y8865</t>
  </si>
  <si>
    <t>AMUNDI INDEX MSCI E- Amundi Asset Management</t>
  </si>
  <si>
    <t>LU1437017350</t>
  </si>
  <si>
    <t>AMUNDI MSCI EM LATIN AME ETF- Amundi Asset Management</t>
  </si>
  <si>
    <t>LU1681045297</t>
  </si>
  <si>
    <t>AMUNDI MSCI EM MKT 2- Amundi Asset Management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</si>
  <si>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</si>
  <si>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</si>
  <si>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</si>
  <si>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</si>
  <si>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</si>
  <si>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</si>
  <si>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</si>
  <si>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</si>
  <si>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</si>
  <si>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</si>
  <si>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</si>
  <si>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</si>
  <si>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</si>
  <si>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</si>
  <si>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</si>
  <si>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</si>
  <si>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</si>
  <si>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U.S. MEDICAL DEVICES- BlackRock  Asset Managment</t>
  </si>
  <si>
    <t>us4642888105</t>
  </si>
  <si>
    <t>ISHARES US MEDICAL DEVICES A- BlackRock  Asset Managment</t>
  </si>
  <si>
    <t>IE00BMX0DF60</t>
  </si>
  <si>
    <t>ISHR MSCI EUR-I- BlackRock  Asset Managment</t>
  </si>
  <si>
    <t>IE00B1YZSC51</t>
  </si>
  <si>
    <t>COMM SERV SELECT- COMM SERV SELECT</t>
  </si>
  <si>
    <t>US81369Y8527</t>
  </si>
  <si>
    <t>FRANKLIN FTSE INDIA ETF- FRANKLIN ADVISERS INC</t>
  </si>
  <si>
    <t>US35473P7693</t>
  </si>
  <si>
    <t>HORIZON S&amp;P/TSX 60- GLOBAL HORIZON</t>
  </si>
  <si>
    <t>CA44056G1054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</si>
  <si>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</si>
  <si>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</si>
  <si>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</si>
  <si>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</si>
  <si>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</si>
  <si>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</si>
  <si>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</si>
  <si>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</si>
  <si>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EURSTX600 - LYXOR ETF</t>
  </si>
  <si>
    <t>LU0908500753</t>
  </si>
  <si>
    <t>Lyxor etf basic rs- LYXOR ETF</t>
  </si>
  <si>
    <t>lu1834983550</t>
  </si>
  <si>
    <t>LYXOR ETF DJ STX BANK- LYXOR ETF</t>
  </si>
  <si>
    <t>LU1834983477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</si>
  <si>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</si>
  <si>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</si>
  <si>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</si>
  <si>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</si>
  <si>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</si>
  <si>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</si>
  <si>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</si>
  <si>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FIN sel sector spdr- State Street Corp</t>
  </si>
  <si>
    <t>US81369Y6059</t>
  </si>
  <si>
    <t>Industrail select- State Street Corp</t>
  </si>
  <si>
    <t>US81369Y7040</t>
  </si>
  <si>
    <t>REAL EST SEL SEC- State Street Corp</t>
  </si>
  <si>
    <t>US81369y8600</t>
  </si>
  <si>
    <t>SPDR EMERGING MARKETS- State Street Corp</t>
  </si>
  <si>
    <t>IE00B469F816</t>
  </si>
  <si>
    <t>SPDR EUROPE HEALTH- State Street Corp</t>
  </si>
  <si>
    <t>IE00BKWQ0H23</t>
  </si>
  <si>
    <t>Spdr kbw bank- State Street Corp</t>
  </si>
  <si>
    <t>US78464A7972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</si>
  <si>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</si>
  <si>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</si>
  <si>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</si>
  <si>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</si>
  <si>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</si>
  <si>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</si>
  <si>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Vanguard aust share- Vanguard Group</t>
  </si>
  <si>
    <t>AU000000VAS1</t>
  </si>
  <si>
    <t>סה"כ שמחקות מדדים אחרים</t>
  </si>
  <si>
    <t>סה"כ אג"ח ממשלתי</t>
  </si>
  <si>
    <t>סה"כ אגח קונצרני</t>
  </si>
  <si>
    <t>LION VII EUR- M&amp;G Investments</t>
  </si>
  <si>
    <t>IE00B62G6V03</t>
  </si>
  <si>
    <t>AMUNDI PLANET- Amundi Asset Management</t>
  </si>
  <si>
    <t>LU1688575437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</si>
  <si>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</si>
  <si>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</si>
  <si>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</si>
  <si>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</si>
  <si>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</si>
  <si>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</si>
  <si>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</si>
  <si>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</si>
  <si>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</si>
  <si>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</si>
  <si>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</si>
  <si>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</si>
  <si>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</si>
  <si>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</si>
  <si>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KOIMIDS LX- Kotak</t>
  </si>
  <si>
    <t>LU2126068639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</si>
  <si>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</si>
  <si>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</si>
  <si>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</si>
  <si>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</si>
  <si>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</si>
  <si>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</si>
  <si>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ריט אזורים אפ 1- ריט אזורים - ה.פ ליווינג בע"מ</t>
  </si>
  <si>
    <t>1201011</t>
  </si>
  <si>
    <t>טופ גאם אפ א</t>
  </si>
  <si>
    <t>1200740</t>
  </si>
  <si>
    <t>*סיפיה אופציה 1- סיפיה ווז'ן בע"מ</t>
  </si>
  <si>
    <t>1182005</t>
  </si>
  <si>
    <t>סה"כ כתבי אופציה בחו"ל</t>
  </si>
  <si>
    <t>AISPW- BYTE ACQUISITION CORP</t>
  </si>
  <si>
    <t>US0089401162</t>
  </si>
  <si>
    <t>INNOVID EQY WARRANT- Innovid Corp</t>
  </si>
  <si>
    <t>US4576791168</t>
  </si>
  <si>
    <t>סה"כ מדדים כולל מניות</t>
  </si>
  <si>
    <t>BC 3360 JAN 2024</t>
  </si>
  <si>
    <t>84674407</t>
  </si>
  <si>
    <t>ל.ר.</t>
  </si>
  <si>
    <t>BP 3360 JAN 2024</t>
  </si>
  <si>
    <t>84675339</t>
  </si>
  <si>
    <t>סה"כ ש"ח/מט"ח</t>
  </si>
  <si>
    <t>סה"כ ריבית</t>
  </si>
  <si>
    <t>MCHI US 05/17/24 C45- BlackRock  Asset Managment</t>
  </si>
  <si>
    <t>1342320</t>
  </si>
  <si>
    <t>KWEB US 05/17/24 C30- Krane Fund Advisors LLc</t>
  </si>
  <si>
    <t>1342319</t>
  </si>
  <si>
    <t>סה"כ מטבע</t>
  </si>
  <si>
    <t>סה"כ סחורות</t>
  </si>
  <si>
    <t>Euro stoxx 50 MAR24</t>
  </si>
  <si>
    <t>1317537</t>
  </si>
  <si>
    <t>MSCI EMGMKT MAR24</t>
  </si>
  <si>
    <t>1317533</t>
  </si>
  <si>
    <t>NASDAQ 100 MAR24</t>
  </si>
  <si>
    <t>1317535</t>
  </si>
  <si>
    <t>NIKKEI 225 OSE MAR24</t>
  </si>
  <si>
    <t>1342824</t>
  </si>
  <si>
    <t>S&amp;P500 EMINI FUTURE MAR24</t>
  </si>
  <si>
    <t>1317532</t>
  </si>
  <si>
    <t>UXYH4_US 10yr Ultra Fut 0324- חוזים עתידיים בחול</t>
  </si>
  <si>
    <t>70182223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</si>
  <si>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</si>
  <si>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</si>
  <si>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</si>
  <si>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</si>
  <si>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</si>
  <si>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</si>
  <si>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</si>
  <si>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</si>
  <si>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</si>
  <si>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</si>
  <si>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</si>
  <si>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</si>
  <si>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</si>
  <si>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</si>
  <si>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</si>
  <si>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</si>
  <si>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</si>
  <si>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</si>
  <si>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</si>
  <si>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</si>
  <si>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</si>
  <si>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</si>
  <si>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</si>
  <si>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</si>
  <si>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25/12/06</t>
  </si>
  <si>
    <t>מקורות אגח 8 רמ- מקורות חברת מים בע"מ</t>
  </si>
  <si>
    <t>1124346</t>
  </si>
  <si>
    <t>14/07/11</t>
  </si>
  <si>
    <t>רפאל אגח ג- רפאל-רשות לפיתוח אמצעי לחימה בע"מ</t>
  </si>
  <si>
    <t>1140276</t>
  </si>
  <si>
    <t>520042185</t>
  </si>
  <si>
    <t>02/03/17</t>
  </si>
  <si>
    <t>לאומי למשכנתאות שה- בנק לאומי לישראל בע"מ</t>
  </si>
  <si>
    <t>301790</t>
  </si>
  <si>
    <t>25/11/99</t>
  </si>
  <si>
    <t>נתיבי גז אג"ח א - רמ- נתיבי הגז הטבעי לישראל בע"מ</t>
  </si>
  <si>
    <t>1103084</t>
  </si>
  <si>
    <t>513436394</t>
  </si>
  <si>
    <t>09/04/17</t>
  </si>
  <si>
    <t>מימון ישיר אגח 16 -רמ- מימון ישיר הנפקות(סדרה 16) בע"מ</t>
  </si>
  <si>
    <t>1198340</t>
  </si>
  <si>
    <t>516100120</t>
  </si>
  <si>
    <t>25/07/23</t>
  </si>
  <si>
    <t>אגד אגח 1-רמ- אגד חברה לתחבורה בע"מ</t>
  </si>
  <si>
    <t>1198787</t>
  </si>
  <si>
    <t>570012377</t>
  </si>
  <si>
    <t>16/08/23</t>
  </si>
  <si>
    <t>יהב קוקו סדרה ד (לס)- לא ברצף- בנק יהב</t>
  </si>
  <si>
    <t>6620300</t>
  </si>
  <si>
    <t>520020421</t>
  </si>
  <si>
    <t>04/07/21</t>
  </si>
  <si>
    <t>אלון חברת הדלק אגח סד' א MG- אלון חברת הדלק לישראל בע"מ</t>
  </si>
  <si>
    <t>11015671</t>
  </si>
  <si>
    <t>520041690</t>
  </si>
  <si>
    <t>22/01/07</t>
  </si>
  <si>
    <t>לאומי אגח 1 צמודות אשראי - CLN רמ- בנק לאומי לישראל בע"מ</t>
  </si>
  <si>
    <t>1198639</t>
  </si>
  <si>
    <t>03/08/23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</si>
  <si>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</si>
  <si>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</si>
  <si>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</si>
  <si>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</si>
  <si>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</si>
  <si>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</si>
  <si>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</si>
  <si>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18/08/16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</si>
  <si>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</si>
  <si>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</si>
  <si>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</si>
  <si>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</si>
  <si>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</si>
  <si>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</si>
  <si>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</si>
  <si>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מקס איט התח אגח ד-רמ- מגדל- מקס איט פיננסים בע"מ לשעבר לאומי קארד</t>
  </si>
  <si>
    <t>11979531</t>
  </si>
  <si>
    <t>512905423</t>
  </si>
  <si>
    <t>15/07/23</t>
  </si>
  <si>
    <t>אול- יר אגח ה</t>
  </si>
  <si>
    <t>9556</t>
  </si>
  <si>
    <t>1841580</t>
  </si>
  <si>
    <t>אול-יר אג"ח סדרה ג בהשעיה- אול-יר  הולדינגס לימיטד</t>
  </si>
  <si>
    <t>9555</t>
  </si>
  <si>
    <t>נתיבים אגח א רמ</t>
  </si>
  <si>
    <t>301925</t>
  </si>
  <si>
    <t>513502229</t>
  </si>
  <si>
    <t>11/05/04</t>
  </si>
  <si>
    <t>Transed 3.951 9/50- TRANSED PARTNERS GP</t>
  </si>
  <si>
    <t>CA89366TAA57</t>
  </si>
  <si>
    <t>דירוג פנימי</t>
  </si>
  <si>
    <t>08/02/16</t>
  </si>
  <si>
    <t>Crslnx 4.555 06/30/5- Crosslinx Transit Solutions</t>
  </si>
  <si>
    <t>CA22766TAB04</t>
  </si>
  <si>
    <t>21/07/15</t>
  </si>
  <si>
    <t>OHA Private Credit Advisors- OAK HILL</t>
  </si>
  <si>
    <t>9720</t>
  </si>
  <si>
    <t>10323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</si>
  <si>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</si>
  <si>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</si>
  <si>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</si>
  <si>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</si>
  <si>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</si>
  <si>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</si>
  <si>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GES- GES</t>
  </si>
  <si>
    <t>9113</t>
  </si>
  <si>
    <t>511325326</t>
  </si>
  <si>
    <t>9266</t>
  </si>
  <si>
    <t>VELOX PURE DIGITAL- VELOX PURE DIGITAL Ltd</t>
  </si>
  <si>
    <t>8726</t>
  </si>
  <si>
    <t>514727430</t>
  </si>
  <si>
    <t>אי.די.אף אנרגיות מתחדשות ישראל- אי.די.אף אנרגיות מתחדשות ישראל בע"מ</t>
  </si>
  <si>
    <t>9068</t>
  </si>
  <si>
    <t>540306990</t>
  </si>
  <si>
    <t>*אפקון קרן אירופה- אפקון קרן אירופה שותף כללי בע"מ</t>
  </si>
  <si>
    <t>8803</t>
  </si>
  <si>
    <t>516404811</t>
  </si>
  <si>
    <t>פרויקט תענך   אקוויטי- פרויקט תענך - הלוואת בעלים</t>
  </si>
  <si>
    <t>9527</t>
  </si>
  <si>
    <t>540278835</t>
  </si>
  <si>
    <t>פרויקט תענך -- פרויקט תענך - הלוואת בעלים</t>
  </si>
  <si>
    <t>9552</t>
  </si>
  <si>
    <t>.DISTREE LTD- .Distree Ltd</t>
  </si>
  <si>
    <t>9326</t>
  </si>
  <si>
    <t>516596848</t>
  </si>
  <si>
    <t>*FutureCides- .FutureCides Ltd</t>
  </si>
  <si>
    <t>93981</t>
  </si>
  <si>
    <t>516544111</t>
  </si>
  <si>
    <t>Sustained Therapy- Sustained Therapy</t>
  </si>
  <si>
    <t>9262</t>
  </si>
  <si>
    <t>516541372</t>
  </si>
  <si>
    <t>אגכימדס שותפות מוגבלת- אגכימדס שותפות מוגבלת</t>
  </si>
  <si>
    <t>8824</t>
  </si>
  <si>
    <t>540310463</t>
  </si>
  <si>
    <t>ניאומאנה בע"מ- ניאומאנה בע"מ</t>
  </si>
  <si>
    <t>9152</t>
  </si>
  <si>
    <t>516561917</t>
  </si>
  <si>
    <t>Essence Infra and Construction- Essence Infra</t>
  </si>
  <si>
    <t>8561</t>
  </si>
  <si>
    <t>520034505</t>
  </si>
  <si>
    <t>Agritask Ltd- Agritask Ltd</t>
  </si>
  <si>
    <t>9114</t>
  </si>
  <si>
    <t>513717694</t>
  </si>
  <si>
    <t>Continuity Software Ltd- Continuity Software Ltd</t>
  </si>
  <si>
    <t>8460</t>
  </si>
  <si>
    <t>513644005</t>
  </si>
  <si>
    <t>Cynerio Israel Ltd- Cynerio Israel Ltd</t>
  </si>
  <si>
    <t>8525</t>
  </si>
  <si>
    <t>515746212</t>
  </si>
  <si>
    <t>Venn 2014 Ltd- Venn 2014 Ltd</t>
  </si>
  <si>
    <t>8631</t>
  </si>
  <si>
    <t>515171510</t>
  </si>
  <si>
    <t>Viisights Solutions Ltd- Viisights Solutions Ltd</t>
  </si>
  <si>
    <t>8603</t>
  </si>
  <si>
    <t>515252112</t>
  </si>
  <si>
    <t>BioSight Ltd- ביוסייט בע"מ</t>
  </si>
  <si>
    <t>8113</t>
  </si>
  <si>
    <t>512852559</t>
  </si>
  <si>
    <t>השקעות במדעי החיים</t>
  </si>
  <si>
    <t>TIPA CORP LTD- TIPA CORP LTD</t>
  </si>
  <si>
    <t>8838</t>
  </si>
  <si>
    <t>514420660</t>
  </si>
  <si>
    <t>Lendbuzz Inc- Lendbuzz, Inc</t>
  </si>
  <si>
    <t>8564</t>
  </si>
  <si>
    <t>ORDH- ORDH</t>
  </si>
  <si>
    <t>8255</t>
  </si>
  <si>
    <t>*Fu Gen AG- Fu Gen AG</t>
  </si>
  <si>
    <t>9035</t>
  </si>
  <si>
    <t>*Global Energy Generation LLC- Global Energy Generation Llc</t>
  </si>
  <si>
    <t>8459</t>
  </si>
  <si>
    <t>*Mammoth North- Mammoth</t>
  </si>
  <si>
    <t>28459</t>
  </si>
  <si>
    <t>*mammoth south- Mammoth</t>
  </si>
  <si>
    <t>8932</t>
  </si>
  <si>
    <t>NORDIC POWER 2- Nordic Power,1 Lp</t>
  </si>
  <si>
    <t>9116</t>
  </si>
  <si>
    <t>NORDIC POWER 3- Nordic Power,1 Lp</t>
  </si>
  <si>
    <t>9291</t>
  </si>
  <si>
    <t>NORDIC POWER 4- Nordic Power,1 Lp</t>
  </si>
  <si>
    <t>9300</t>
  </si>
  <si>
    <t>OPC Power Ventures LP- Power Ventures</t>
  </si>
  <si>
    <t>8215</t>
  </si>
  <si>
    <t>FinTLV Opportunity 2 L.P- NEXT PLC</t>
  </si>
  <si>
    <t>7983</t>
  </si>
  <si>
    <t>S.P.V.N.I 2 Next 2021 L.P- NEXT PLC</t>
  </si>
  <si>
    <t>8773</t>
  </si>
  <si>
    <t>*אשבורן פלאזה- ESHBORN PLAZA</t>
  </si>
  <si>
    <t>5771</t>
  </si>
  <si>
    <t>*425 Lexington- Lexington Capital Partners</t>
  </si>
  <si>
    <t>544461</t>
  </si>
  <si>
    <t>MARKET- MARKET</t>
  </si>
  <si>
    <t>537053</t>
  </si>
  <si>
    <t>AEW RELog SCSp- ReLog</t>
  </si>
  <si>
    <t>8735</t>
  </si>
  <si>
    <t>*Rialto-Elite Portfolio- Rialto-Elite Portfolio</t>
  </si>
  <si>
    <t>496922</t>
  </si>
  <si>
    <t>*ROBIN- ROBIN</t>
  </si>
  <si>
    <t>6164</t>
  </si>
  <si>
    <t>*901 Fifth Seattle- Seattle Genetics Inc</t>
  </si>
  <si>
    <t>548386</t>
  </si>
  <si>
    <t>*Tanfield 1- tanfield</t>
  </si>
  <si>
    <t>6629</t>
  </si>
  <si>
    <t>USBT- us bank tower, la</t>
  </si>
  <si>
    <t>7854</t>
  </si>
  <si>
    <t>Danforth- VanBarton Group</t>
  </si>
  <si>
    <t>7425</t>
  </si>
  <si>
    <t>*WEST 35 STREET 240- WEST 35 STREET 240</t>
  </si>
  <si>
    <t>5814</t>
  </si>
  <si>
    <t>*Migdal WORE 2021-1- White Oak</t>
  </si>
  <si>
    <t>8784</t>
  </si>
  <si>
    <t>*WHITE OAK 2- White Oak</t>
  </si>
  <si>
    <t>457043</t>
  </si>
  <si>
    <t>*WHITE OAK 3- White Oak</t>
  </si>
  <si>
    <t>4570311</t>
  </si>
  <si>
    <t>SACRAMENTO 353- סקרמנטו</t>
  </si>
  <si>
    <t>475607</t>
  </si>
  <si>
    <t>Earnix- Earnix</t>
  </si>
  <si>
    <t>8372</t>
  </si>
  <si>
    <t>Sunbit Inc- Sunbit Inc</t>
  </si>
  <si>
    <t>8432</t>
  </si>
  <si>
    <t>*Veev וויו גרופ MG- וויו (veev) גרופ</t>
  </si>
  <si>
    <t>11711071</t>
  </si>
  <si>
    <t>Behalf Ltd- Behalf Ltd</t>
  </si>
  <si>
    <t>8423</t>
  </si>
  <si>
    <t>LIGHTRICKS LTD- LIGHTRICKS</t>
  </si>
  <si>
    <t>8652</t>
  </si>
  <si>
    <t>סה"כ קרנות הון סיכון</t>
  </si>
  <si>
    <t>Stage One Venture Capital Fund IV</t>
  </si>
  <si>
    <t>8981</t>
  </si>
  <si>
    <t>30/12/21</t>
  </si>
  <si>
    <t>F2 Capital Partners 3 LP- Capital Link Global Fintech Le</t>
  </si>
  <si>
    <t>8401</t>
  </si>
  <si>
    <t>01/03/22</t>
  </si>
  <si>
    <t>StageOne S.P.V R.S- stage one1</t>
  </si>
  <si>
    <t>8291</t>
  </si>
  <si>
    <t>24/03/21</t>
  </si>
  <si>
    <t>S.H. SKY 4 L.P- ס.ה. סקיי 4 ניהול שותפות מוגבלת</t>
  </si>
  <si>
    <t>8987</t>
  </si>
  <si>
    <t>20/01/22</t>
  </si>
  <si>
    <t>Greenfield Partners II L.P- Greenfield Partners</t>
  </si>
  <si>
    <t>7992</t>
  </si>
  <si>
    <t>31/12/20</t>
  </si>
  <si>
    <t>Greenfield Cobra Investments L.P- Greenlight Capital</t>
  </si>
  <si>
    <t>8269</t>
  </si>
  <si>
    <t>02/03/21</t>
  </si>
  <si>
    <t>Arkin Bio Ventures II L.P- Arkin Bio Ventures II L.P</t>
  </si>
  <si>
    <t>70341</t>
  </si>
  <si>
    <t>20/01/20</t>
  </si>
  <si>
    <t>סה"כ קרנות גידור</t>
  </si>
  <si>
    <t>LUCID ALTERNATIVE U 8/23- Surgix ltd</t>
  </si>
  <si>
    <t>9768</t>
  </si>
  <si>
    <t>26/06/23</t>
  </si>
  <si>
    <t>LUCID ALTERNATIVE FUND- לוסיד אלטרנטיב</t>
  </si>
  <si>
    <t>9628</t>
  </si>
  <si>
    <t>Noked Long L.P</t>
  </si>
  <si>
    <t>992880</t>
  </si>
  <si>
    <t>20/08/23</t>
  </si>
  <si>
    <t>סה"כ קרנות נדל"ן</t>
  </si>
  <si>
    <t>ריאליטי קרן השקעות בנדל"ן IV</t>
  </si>
  <si>
    <t>70040</t>
  </si>
  <si>
    <t>29/05/19</t>
  </si>
  <si>
    <t>JTLV III LIMITED PARTNERSHIP- נוקד קפיטל בע"מ</t>
  </si>
  <si>
    <t>8510</t>
  </si>
  <si>
    <t>04/04/22</t>
  </si>
  <si>
    <t>סה"כ קרנות השקעה אחרות</t>
  </si>
  <si>
    <t>GESM Via Maris Limited Partnership- PARTNERS GROUP</t>
  </si>
  <si>
    <t>7079</t>
  </si>
  <si>
    <t>10/12/20</t>
  </si>
  <si>
    <t>RAM COASTAL ENERGY LIMITED PARTNERSHIP- RAM Lux Systematic Funds</t>
  </si>
  <si>
    <t>7067</t>
  </si>
  <si>
    <t>05/08/20</t>
  </si>
  <si>
    <t>Accelmed Growth Partners L.P 2- Accelmed Growth Partners L.P</t>
  </si>
  <si>
    <t>5271</t>
  </si>
  <si>
    <t>Ares Capital Europe VI</t>
  </si>
  <si>
    <t>9817</t>
  </si>
  <si>
    <t>03/08/22</t>
  </si>
  <si>
    <t>Fortissimo Partners VI</t>
  </si>
  <si>
    <t>9290</t>
  </si>
  <si>
    <t>19/10/22</t>
  </si>
  <si>
    <t>STAGEONE S.P.V D.R</t>
  </si>
  <si>
    <t>8420</t>
  </si>
  <si>
    <t>17/07/22</t>
  </si>
  <si>
    <t>FIMI 6- BRIDGES ISRAEL GP GROWTH FUND 1 LIMITED PARTNERSHI</t>
  </si>
  <si>
    <t>5272</t>
  </si>
  <si>
    <t>03/02/16</t>
  </si>
  <si>
    <t>MIE III Co-Investment Fund II- CO-INVESTMENT</t>
  </si>
  <si>
    <t>9172</t>
  </si>
  <si>
    <t>01/07/22</t>
  </si>
  <si>
    <t>Fortissimo capital fund v- FORTISSIMO CAPITA FUND</t>
  </si>
  <si>
    <t>70381</t>
  </si>
  <si>
    <t>01/04/19</t>
  </si>
  <si>
    <t>Vintage Class A- Helios General 3 ltd</t>
  </si>
  <si>
    <t>70261</t>
  </si>
  <si>
    <t>17/10/19</t>
  </si>
  <si>
    <t>Vintage fund of funds ISRAEL V- Helios General 3 ltd</t>
  </si>
  <si>
    <t>6645</t>
  </si>
  <si>
    <t>01/01/19</t>
  </si>
  <si>
    <t>Noy 4 Infrastructure and energy- Noy 4 Infrastructure and Energy Investments</t>
  </si>
  <si>
    <t>8283</t>
  </si>
  <si>
    <t>01/05/21</t>
  </si>
  <si>
    <t>SKY 3- sky 3</t>
  </si>
  <si>
    <t>5289</t>
  </si>
  <si>
    <t>01/01/17</t>
  </si>
  <si>
    <t>TENE GROWTH CAPITAL 4- טנא השקעות</t>
  </si>
  <si>
    <t>5310</t>
  </si>
  <si>
    <t>01/09/17</t>
  </si>
  <si>
    <t>FIMI Israel Opportunity VII- פימי אופורטיוניטי 7 שותפות מוגבלת</t>
  </si>
  <si>
    <t>8292</t>
  </si>
  <si>
    <t>Kedma Capital III- קדמה קפיטל 3</t>
  </si>
  <si>
    <t>6662</t>
  </si>
  <si>
    <t>Yesodot Gimmel- Yesodot Gimmel</t>
  </si>
  <si>
    <t>70291</t>
  </si>
  <si>
    <t>01/10/19</t>
  </si>
  <si>
    <t>Yesodot Senior Co Invest- Yesodot Gimmel</t>
  </si>
  <si>
    <t>7076</t>
  </si>
  <si>
    <t>Greenfield Partners Panorays LP- Greenfield Partners</t>
  </si>
  <si>
    <t>8320</t>
  </si>
  <si>
    <t>05/08/21</t>
  </si>
  <si>
    <t>DB Sunshine Holdings</t>
  </si>
  <si>
    <t>9703</t>
  </si>
  <si>
    <t>18/07/22</t>
  </si>
  <si>
    <t>Greenfield Partners Fund III LP</t>
  </si>
  <si>
    <t>9616</t>
  </si>
  <si>
    <t>16/06/23</t>
  </si>
  <si>
    <t>Green Lantern GL II LP- Green Lantern V</t>
  </si>
  <si>
    <t>8279</t>
  </si>
  <si>
    <t>25/04/21</t>
  </si>
  <si>
    <t>Green Lantern GLM LP- Green Lantern V</t>
  </si>
  <si>
    <t>8277</t>
  </si>
  <si>
    <t>סה"כ קרנות הון סיכון בחו"ל</t>
  </si>
  <si>
    <t>IInsight Partners XI- Insight Associates XI, L.P.</t>
  </si>
  <si>
    <t>70461</t>
  </si>
  <si>
    <t>26/11/19</t>
  </si>
  <si>
    <t>Insight Partners XII LP- Insight Associates XI, L.P.</t>
  </si>
  <si>
    <t>8315</t>
  </si>
  <si>
    <t>21/05/21</t>
  </si>
  <si>
    <t>QUMRA OPPORTUNITY FUND I- Qumra Capital GP II, L.P.</t>
  </si>
  <si>
    <t>8282</t>
  </si>
  <si>
    <t>13/05/21</t>
  </si>
  <si>
    <t>Group 11 Fund IV- Group 11 Fund  L.P</t>
  </si>
  <si>
    <t>8287</t>
  </si>
  <si>
    <t>01/12/19</t>
  </si>
  <si>
    <t>Group 11 Fund V- Group 11 Fund  L.P</t>
  </si>
  <si>
    <t>8276</t>
  </si>
  <si>
    <t>01/04/21</t>
  </si>
  <si>
    <t>Arkin Bio Capital L.P- vanture capital</t>
  </si>
  <si>
    <t>8888</t>
  </si>
  <si>
    <t>07/10/21</t>
  </si>
  <si>
    <t>Zeev Opportunity Fund I- Zeev</t>
  </si>
  <si>
    <t>8316</t>
  </si>
  <si>
    <t>01/07/21</t>
  </si>
  <si>
    <t>סה"כ קרנות גידור בחו"ל</t>
  </si>
  <si>
    <t>ION TECH FEEDER FUND- ION TECH FEEDER FUND</t>
  </si>
  <si>
    <t>KYG4939W1188</t>
  </si>
  <si>
    <t>24/02/22</t>
  </si>
  <si>
    <t>סה"כ קרנות נדל"ן בחו"ל</t>
  </si>
  <si>
    <t>Co Invest Antlia BSREP III BLOKER- BLOKER</t>
  </si>
  <si>
    <t>8298</t>
  </si>
  <si>
    <t>27/11/18</t>
  </si>
  <si>
    <t>Brookfield SREP III- Brookfield global</t>
  </si>
  <si>
    <t>5328</t>
  </si>
  <si>
    <t>21/12/17</t>
  </si>
  <si>
    <t>Co-Invest Antlia BSREP III- CO-INVESTMENT</t>
  </si>
  <si>
    <t>5344</t>
  </si>
  <si>
    <t>05/12/18</t>
  </si>
  <si>
    <t>Blackstone Real Estate Partners IX- Blackstone Management Associates VII L.L.C</t>
  </si>
  <si>
    <t>7064</t>
  </si>
  <si>
    <t>27/07/20</t>
  </si>
  <si>
    <t>WATERTON RESIDENTIAL P V XIII- PGCO 4 CO-MINGLED FUND</t>
  </si>
  <si>
    <t>5334</t>
  </si>
  <si>
    <t>06/04/17</t>
  </si>
  <si>
    <t>Portfolio EDGE- Portfolio EDGE</t>
  </si>
  <si>
    <t>5343</t>
  </si>
  <si>
    <t>09/10/18</t>
  </si>
  <si>
    <t>WATERTON EDGE- Portfolio EDGE</t>
  </si>
  <si>
    <t>7341</t>
  </si>
  <si>
    <t>EQT Exeter Industrial Value Fund VI L.P</t>
  </si>
  <si>
    <t>9525</t>
  </si>
  <si>
    <t>25/03/22</t>
  </si>
  <si>
    <t>Faropoint Industrial Value Fund III LP</t>
  </si>
  <si>
    <t>9488</t>
  </si>
  <si>
    <t>14/04/22</t>
  </si>
  <si>
    <t>LCN European Fund IV SLP- LCN European Fund 3 GP S.A R.L</t>
  </si>
  <si>
    <t>97830</t>
  </si>
  <si>
    <t>23/03/22</t>
  </si>
  <si>
    <t>ELECTRA AMERICA PRINCIPAL HOSPITALITY- Electra Capital PM</t>
  </si>
  <si>
    <t>8404</t>
  </si>
  <si>
    <t>Electra America Multifamily III- Electra America</t>
  </si>
  <si>
    <t>7989</t>
  </si>
  <si>
    <t>31/12/19</t>
  </si>
  <si>
    <t>סה"כ קרנות השקעה אחרות בחו"ל</t>
  </si>
  <si>
    <t>MICL SONNEDIX SOLAR CIV L.P- MICL SONNEDIX SOLAR CIV L.P</t>
  </si>
  <si>
    <t>8324</t>
  </si>
  <si>
    <t>17/08/21</t>
  </si>
  <si>
    <t>JP MORGAN IIF- Moneda Latin American Corporate</t>
  </si>
  <si>
    <t>6653</t>
  </si>
  <si>
    <t>01/07/07</t>
  </si>
  <si>
    <t>BVP Forge Institutional L.P</t>
  </si>
  <si>
    <t>9239</t>
  </si>
  <si>
    <t>GIP OAK CO-INVEST L.P</t>
  </si>
  <si>
    <t>9534</t>
  </si>
  <si>
    <t>22/03/23</t>
  </si>
  <si>
    <t>Klirmark Opportunity Fund IV</t>
  </si>
  <si>
    <t>9536</t>
  </si>
  <si>
    <t>WHLP Kennedy (A) LP- Accelmed Growth Partners L.P</t>
  </si>
  <si>
    <t>9409</t>
  </si>
  <si>
    <t>10/01/23</t>
  </si>
  <si>
    <t>BCP V Brand Co-Invest LP- BCP V Brand Co-Invest LP</t>
  </si>
  <si>
    <t>70321</t>
  </si>
  <si>
    <t>Brookfield Capital Partners V- Blackstone Management Associates VII L.L.C</t>
  </si>
  <si>
    <t>66481</t>
  </si>
  <si>
    <t>Brookfield HSO Co-Invest L.P - 7016- Blackstone Management Associates VII L.L.C</t>
  </si>
  <si>
    <t>70160</t>
  </si>
  <si>
    <t>11/06/19</t>
  </si>
  <si>
    <t>BCP V DEXKO CO-INVEST LP- Brookfield global</t>
  </si>
  <si>
    <t>8337</t>
  </si>
  <si>
    <t>01/10/21</t>
  </si>
  <si>
    <t>Brookfield Capital Partners Fund VI- Brookfield global</t>
  </si>
  <si>
    <t>9236</t>
  </si>
  <si>
    <t>Brookfield coinv JCI- Brookfield global</t>
  </si>
  <si>
    <t>6665</t>
  </si>
  <si>
    <t>23/04/19</t>
  </si>
  <si>
    <t>ORCC III- ORACLE CORP</t>
  </si>
  <si>
    <t>70851</t>
  </si>
  <si>
    <t>01/06/20</t>
  </si>
  <si>
    <t>Oak Hill Advisors - OCREDIT- Surgix ltd</t>
  </si>
  <si>
    <t>9695</t>
  </si>
  <si>
    <t>01/07/23</t>
  </si>
  <si>
    <t>Copenhagen Energy Transition</t>
  </si>
  <si>
    <t>8413</t>
  </si>
  <si>
    <t>10/04/22</t>
  </si>
  <si>
    <t>COPENHAGEN INFRASTRUCTURE</t>
  </si>
  <si>
    <t>5315</t>
  </si>
  <si>
    <t>27/12/17</t>
  </si>
  <si>
    <t>Copenhagen Infrastructure Partners IV F1- Copenhagen Infrastructure Partners</t>
  </si>
  <si>
    <t>8280</t>
  </si>
  <si>
    <t>16/04/21</t>
  </si>
  <si>
    <t>Proxima Co-Invest L.P- Galaxy Protfolio</t>
  </si>
  <si>
    <t>9377</t>
  </si>
  <si>
    <t>02/11/21</t>
  </si>
  <si>
    <t>LS POWER FUND IV- Gatewood Capital Opportunity Fund</t>
  </si>
  <si>
    <t>5317</t>
  </si>
  <si>
    <t>01/04/18</t>
  </si>
  <si>
    <t>InfraRed Infrastructure Fund V- INFRARED INFRASTRUCTURE V GENERAL PARTNER LLP</t>
  </si>
  <si>
    <t>5309</t>
  </si>
  <si>
    <t>01/03/17</t>
  </si>
  <si>
    <t>EIP Renewables invest SCS- Renewables invest</t>
  </si>
  <si>
    <t>7999</t>
  </si>
  <si>
    <t>01/02/21</t>
  </si>
  <si>
    <t>ARCLIGHT AEP FEEDER FUND VII LLC- ארקלייט</t>
  </si>
  <si>
    <t>70250</t>
  </si>
  <si>
    <t>ArcLight Fund VII AIV L.P- ארקלייט</t>
  </si>
  <si>
    <t>93860</t>
  </si>
  <si>
    <t>01/12/22</t>
  </si>
  <si>
    <t>Accelmed Partners II- Accelmed Growth Partners L.P</t>
  </si>
  <si>
    <t>7055</t>
  </si>
  <si>
    <t>24/03/20</t>
  </si>
  <si>
    <t>KKR CAVALRY CO-INVEST- CO-INVESTMENT</t>
  </si>
  <si>
    <t>8406</t>
  </si>
  <si>
    <t>KKR THOR CO-INVEST LP- CO-INVESTMENT</t>
  </si>
  <si>
    <t>8502</t>
  </si>
  <si>
    <t>Advent International GPE X-B L.P</t>
  </si>
  <si>
    <t>8417</t>
  </si>
  <si>
    <t>01/06/22</t>
  </si>
  <si>
    <t>AP IX Connect Holdings L.P</t>
  </si>
  <si>
    <t>8842</t>
  </si>
  <si>
    <t>01/01/22</t>
  </si>
  <si>
    <t>Astorg MidCap</t>
  </si>
  <si>
    <t>8318</t>
  </si>
  <si>
    <t>01/03/21</t>
  </si>
  <si>
    <t>Audax Direct Lending Solutions</t>
  </si>
  <si>
    <t>8314</t>
  </si>
  <si>
    <t>09/03/21</t>
  </si>
  <si>
    <t>GIP CAPS II REX Co-Investment Fund L.P</t>
  </si>
  <si>
    <t>93851</t>
  </si>
  <si>
    <t>GIP IV Gutenberg Co-Invest SCsp</t>
  </si>
  <si>
    <t>9246</t>
  </si>
  <si>
    <t>19/09/22</t>
  </si>
  <si>
    <t>GIP IV Seaway Energy</t>
  </si>
  <si>
    <t>9245</t>
  </si>
  <si>
    <t>ICG SDP V</t>
  </si>
  <si>
    <t>9157</t>
  </si>
  <si>
    <t>21/07/22</t>
  </si>
  <si>
    <t>Pantheon Global Co-Inv Opportu</t>
  </si>
  <si>
    <t>8330</t>
  </si>
  <si>
    <t>20/06/20</t>
  </si>
  <si>
    <t>Proofpoint Co-Invest Fund L.P</t>
  </si>
  <si>
    <t>8317</t>
  </si>
  <si>
    <t>Vintage Fund of Funds VII (Access) LP</t>
  </si>
  <si>
    <t>9273</t>
  </si>
  <si>
    <t>18/10/22</t>
  </si>
  <si>
    <t>EC - 3 AUDAX CO INV- ECV IL OPP I</t>
  </si>
  <si>
    <t>7987</t>
  </si>
  <si>
    <t>30/06/17</t>
  </si>
  <si>
    <t>EC 6 ADLS co-inv- ECV IL OPP I</t>
  </si>
  <si>
    <t>8313</t>
  </si>
  <si>
    <t>10/06/21</t>
  </si>
  <si>
    <t>EC4 ADLS  co-inv- ECV IL OPP I</t>
  </si>
  <si>
    <t>7988</t>
  </si>
  <si>
    <t>EC-5- ECV IL OPP I</t>
  </si>
  <si>
    <t>8271</t>
  </si>
  <si>
    <t>ADLSCO FUND3- Accelmed Growth Partners L.P</t>
  </si>
  <si>
    <t>8336</t>
  </si>
  <si>
    <t>09/11/22</t>
  </si>
  <si>
    <t>Advent International GPE IX L.P- Advent International</t>
  </si>
  <si>
    <t>70061</t>
  </si>
  <si>
    <t>01/06/19</t>
  </si>
  <si>
    <t>Apollo Fund IX -- Apollo &amp; Lunar Croydon</t>
  </si>
  <si>
    <t>5302</t>
  </si>
  <si>
    <t>01/08/17</t>
  </si>
  <si>
    <t>Arcmont SLF II- Arcmont</t>
  </si>
  <si>
    <t>70451</t>
  </si>
  <si>
    <t>19/03/20</t>
  </si>
  <si>
    <t>*AUDAX DIRECT LENDING SOLUTIONS- Ares special situation fund IB</t>
  </si>
  <si>
    <t>5339</t>
  </si>
  <si>
    <t>Girasol Investments S.A- BUYOUT</t>
  </si>
  <si>
    <t>8412</t>
  </si>
  <si>
    <t>01/09/21</t>
  </si>
  <si>
    <t>cdl 2- cdl</t>
  </si>
  <si>
    <t>5237</t>
  </si>
  <si>
    <t>29/09/17</t>
  </si>
  <si>
    <t>CRECH V- Cheyn Capital</t>
  </si>
  <si>
    <t>5294</t>
  </si>
  <si>
    <t>03/10/16</t>
  </si>
  <si>
    <t>ICG SDP 3- Cheyn Capital</t>
  </si>
  <si>
    <t>5304</t>
  </si>
  <si>
    <t>12/07/17</t>
  </si>
  <si>
    <t>Cheyne Real Estate Credit Holdings VII- Cheyne Capital</t>
  </si>
  <si>
    <t>9011</t>
  </si>
  <si>
    <t>24/03/22</t>
  </si>
  <si>
    <t>Concorde Co Invest L.P- CO-INVESTMENT</t>
  </si>
  <si>
    <t>8278</t>
  </si>
  <si>
    <t>Court Square Capital Lancet Holdings L.P- Court Square</t>
  </si>
  <si>
    <t>8327</t>
  </si>
  <si>
    <t>19/08/21</t>
  </si>
  <si>
    <t>Court Square IV- Court Square</t>
  </si>
  <si>
    <t>53321</t>
  </si>
  <si>
    <t>06/08/18</t>
  </si>
  <si>
    <t>CRESCENT- COVA Acquisition Corp</t>
  </si>
  <si>
    <t>5290</t>
  </si>
  <si>
    <t>21/12/15</t>
  </si>
  <si>
    <t>Crescent Direct Lending III- COVA Acquisition Corp</t>
  </si>
  <si>
    <t>8323</t>
  </si>
  <si>
    <t>CVC Capital partners VIII- CVC Capital Partners Strategic Opportunities II</t>
  </si>
  <si>
    <t>7060</t>
  </si>
  <si>
    <t>01/01/21</t>
  </si>
  <si>
    <t>ISQ Global infrastructure Fund- CVC Capital Partners Strategic Opportunities II</t>
  </si>
  <si>
    <t>8296</t>
  </si>
  <si>
    <t>11/09/20</t>
  </si>
  <si>
    <t>BLUEBAY - SLF1- Direct Lending Fund III General Partner</t>
  </si>
  <si>
    <t>5284</t>
  </si>
  <si>
    <t>10/06/16</t>
  </si>
  <si>
    <t>EC - 1 AUDAX CO INV- EC - AUDAX CO INV</t>
  </si>
  <si>
    <t>6657</t>
  </si>
  <si>
    <t>EC - 2 AUDAX CO INV- EC - AUDAX CO INV</t>
  </si>
  <si>
    <t>70091</t>
  </si>
  <si>
    <t>harbourvest A מאוחד- ECP V, LLC</t>
  </si>
  <si>
    <t>70000</t>
  </si>
  <si>
    <t>Francisco Partners VI- Francisco</t>
  </si>
  <si>
    <t>7991</t>
  </si>
  <si>
    <t>01/10/20</t>
  </si>
  <si>
    <t>GIP CAPS II Panther Co-Investment L.P- GIP</t>
  </si>
  <si>
    <t>9229</t>
  </si>
  <si>
    <t>23/06/22</t>
  </si>
  <si>
    <t>GIP GEMINI FUND CAYMAN FEEDER II LP- GIP Gemini Fund LP</t>
  </si>
  <si>
    <t>70271</t>
  </si>
  <si>
    <t>30/09/19</t>
  </si>
  <si>
    <t>CAPSII co-inv- GLOBAL INDUSTRIES</t>
  </si>
  <si>
    <t>7057</t>
  </si>
  <si>
    <t>27/03/20</t>
  </si>
  <si>
    <t>CAPSII- GLOBAL INDUSTRIES</t>
  </si>
  <si>
    <t>70421</t>
  </si>
  <si>
    <t>03/04/19</t>
  </si>
  <si>
    <t>Global Infrastructure Partners IV L.P- Global Infrastructure Partners</t>
  </si>
  <si>
    <t>70181</t>
  </si>
  <si>
    <t>01/03/19</t>
  </si>
  <si>
    <t>Migdal HarbourVest Tranche B מאוחד- HarbourVest Adelaide</t>
  </si>
  <si>
    <t>5298</t>
  </si>
  <si>
    <t>29/03/18</t>
  </si>
  <si>
    <t>Strategic Investors Fund X- Helios General 3 ltd</t>
  </si>
  <si>
    <t>7068</t>
  </si>
  <si>
    <t>24/02/20</t>
  </si>
  <si>
    <t>Vintage Class B- Helios General 3 ltd</t>
  </si>
  <si>
    <t>70470</t>
  </si>
  <si>
    <t>23/04/20</t>
  </si>
  <si>
    <t>Vintage Class C- Helios General 3 ltd</t>
  </si>
  <si>
    <t>70751</t>
  </si>
  <si>
    <t>29/12/20</t>
  </si>
  <si>
    <t>Vintage Fund of Funds V ACCESS- Helios General 3 ltd</t>
  </si>
  <si>
    <t>5333</t>
  </si>
  <si>
    <t>09/08/18</t>
  </si>
  <si>
    <t>Vintage Fund of Funds VI Access- Helios General 3 ltd</t>
  </si>
  <si>
    <t>8322</t>
  </si>
  <si>
    <t>Horsley Bridge XII Ventures- Horsley Bridge</t>
  </si>
  <si>
    <t>5295</t>
  </si>
  <si>
    <t>24/05/17</t>
  </si>
  <si>
    <t>ICGL V- ICG Fund</t>
  </si>
  <si>
    <t>5326</t>
  </si>
  <si>
    <t>30/04/18</t>
  </si>
  <si>
    <t>ICG SDP 4- ICG Senior Debt Partners Fund-ICG</t>
  </si>
  <si>
    <t>70430</t>
  </si>
  <si>
    <t>Astorg VII Co-Invest ERT- JOY GLOBAL INC</t>
  </si>
  <si>
    <t>70351</t>
  </si>
  <si>
    <t>17/01/20</t>
  </si>
  <si>
    <t>Astorg VII Co-Invest LGC- JOY GLOBAL INC</t>
  </si>
  <si>
    <t>70401</t>
  </si>
  <si>
    <t>01/03/20</t>
  </si>
  <si>
    <t>Astorg VII- JOY GLOBAL INC</t>
  </si>
  <si>
    <t>6650</t>
  </si>
  <si>
    <t>DIRECT LENDING FUND IV SLP- KARTESIA</t>
  </si>
  <si>
    <t>9317</t>
  </si>
  <si>
    <t>15/12/21</t>
  </si>
  <si>
    <t>Kartesia Credit Opportunities V- KARTESIA</t>
  </si>
  <si>
    <t>70111</t>
  </si>
  <si>
    <t>05/07/19</t>
  </si>
  <si>
    <t>KARTESIA- KARTESIA</t>
  </si>
  <si>
    <t>5303</t>
  </si>
  <si>
    <t>KARTESIA KASS- KARTESIA</t>
  </si>
  <si>
    <t>6923</t>
  </si>
  <si>
    <t>17/05/19</t>
  </si>
  <si>
    <t>KARTESIA KSO- KARTESIA</t>
  </si>
  <si>
    <t>6885</t>
  </si>
  <si>
    <t>23/05/19</t>
  </si>
  <si>
    <t>Kartesia Senior Opportunities- KARTESIA</t>
  </si>
  <si>
    <t>9014</t>
  </si>
  <si>
    <t>KCO VI- KARTESIA</t>
  </si>
  <si>
    <t>93841</t>
  </si>
  <si>
    <t>15/12/22</t>
  </si>
  <si>
    <t>KASS Unlevered - Compartment E- KASS Unlevered</t>
  </si>
  <si>
    <t>8319</t>
  </si>
  <si>
    <t>KASS Unlevered II S.a r.l- KASS Unlevered</t>
  </si>
  <si>
    <t>9015</t>
  </si>
  <si>
    <t>ISQ Kio Co-Invest Fund L.P- KION Group AG</t>
  </si>
  <si>
    <t>8333</t>
  </si>
  <si>
    <t>01/11/21</t>
  </si>
  <si>
    <t>KLIRMARK III- Klirmark Opportunity Fund</t>
  </si>
  <si>
    <t>70191</t>
  </si>
  <si>
    <t>01/09/19</t>
  </si>
  <si>
    <t>Tikehau Direct Lending V- LendingClub Corp</t>
  </si>
  <si>
    <t>8312</t>
  </si>
  <si>
    <t>MTDL- MASTEC INC</t>
  </si>
  <si>
    <t>6651</t>
  </si>
  <si>
    <t>31/12/18</t>
  </si>
  <si>
    <t>Mayberry LP- Mayberry</t>
  </si>
  <si>
    <t>70541</t>
  </si>
  <si>
    <t>22/05/20</t>
  </si>
  <si>
    <t>MCP V- MCP V</t>
  </si>
  <si>
    <t>7077</t>
  </si>
  <si>
    <t>Mirasol Co Invest Fund L.P- Mirasol Co Invest Fund L.P</t>
  </si>
  <si>
    <t>8275</t>
  </si>
  <si>
    <t>MORE C-1- MORE GROUP</t>
  </si>
  <si>
    <t>8334</t>
  </si>
  <si>
    <t>04/08/21</t>
  </si>
  <si>
    <t>Boom Co-invest B LP- Nirvana Holdings I LP</t>
  </si>
  <si>
    <t>8111</t>
  </si>
  <si>
    <t>Pantheon Global Secondary Fund VI- Pantheon PGIF IV GP (Lux)</t>
  </si>
  <si>
    <t>5331</t>
  </si>
  <si>
    <t>31/05/18</t>
  </si>
  <si>
    <t>Patria Private Equity Fund VI- Patria Private</t>
  </si>
  <si>
    <t>5320</t>
  </si>
  <si>
    <t>PCS IV- PCS</t>
  </si>
  <si>
    <t>70131</t>
  </si>
  <si>
    <t>11/02/19</t>
  </si>
  <si>
    <t>PERMIRA- Permira VI</t>
  </si>
  <si>
    <t>5287</t>
  </si>
  <si>
    <t>31/12/16</t>
  </si>
  <si>
    <t>PERMIRA VII L.P.2 SCSP- Permira VI</t>
  </si>
  <si>
    <t>70281</t>
  </si>
  <si>
    <t>16/10/19</t>
  </si>
  <si>
    <t>Permira VIII - 2 SCSp- Permira VI</t>
  </si>
  <si>
    <t>8416</t>
  </si>
  <si>
    <t>PGCO 4 CO-MINGLED FUND SCSP- PGCO 4 CO-MINGLED FUND</t>
  </si>
  <si>
    <t>5335</t>
  </si>
  <si>
    <t>Project Stream Co-Invest Fund L.P- Project Maraschino</t>
  </si>
  <si>
    <t>8112</t>
  </si>
  <si>
    <t>ICG Real Estate Debt VI- Real Estate Credit Investments Pcc ltd</t>
  </si>
  <si>
    <t>8299</t>
  </si>
  <si>
    <t>SPECTRUM co-inv - Saavi LP- SPECTRUM DYNAMICS</t>
  </si>
  <si>
    <t>7071</t>
  </si>
  <si>
    <t>12/08/20</t>
  </si>
  <si>
    <t>SPECTRUM- SPECTRUM DYNAMICS</t>
  </si>
  <si>
    <t>70411</t>
  </si>
  <si>
    <t>20/02/19</t>
  </si>
  <si>
    <t>Strategic Investors Fund IX L.P- SVB</t>
  </si>
  <si>
    <t>5327</t>
  </si>
  <si>
    <t>24/05/18</t>
  </si>
  <si>
    <t>TDL IV- TDL IV</t>
  </si>
  <si>
    <t>6646</t>
  </si>
  <si>
    <t>31/07/17</t>
  </si>
  <si>
    <t>Thoma Bravo Fund XIV-A- THOMA BRAVO</t>
  </si>
  <si>
    <t>80000</t>
  </si>
  <si>
    <t>TOMA BRAVO FUND 8- TOMA BRAVO FUND 8</t>
  </si>
  <si>
    <t>6647</t>
  </si>
  <si>
    <t>20/12/18</t>
  </si>
  <si>
    <t>TPG Asia VII- TPG Partners</t>
  </si>
  <si>
    <t>5337</t>
  </si>
  <si>
    <t>07/09/17</t>
  </si>
  <si>
    <t>Trilantic Europe VI SCSp- trilantic</t>
  </si>
  <si>
    <t>70491</t>
  </si>
  <si>
    <t>01/04/20</t>
  </si>
  <si>
    <t>Vintage Co-Invest III- venture capital</t>
  </si>
  <si>
    <t>8331</t>
  </si>
  <si>
    <t>09/12/21</t>
  </si>
  <si>
    <t>Warburg Pincus China II L.P- WARBURG PINCUS</t>
  </si>
  <si>
    <t>6945</t>
  </si>
  <si>
    <t>05/06/19</t>
  </si>
  <si>
    <t>*ACE 4- ACE</t>
  </si>
  <si>
    <t>5238</t>
  </si>
  <si>
    <t>01/05/18</t>
  </si>
  <si>
    <t>*ACE V- ACE</t>
  </si>
  <si>
    <t>70701</t>
  </si>
  <si>
    <t>01/09/20</t>
  </si>
  <si>
    <t>Ares private capital solutions II- APCS II</t>
  </si>
  <si>
    <t>7086</t>
  </si>
  <si>
    <t>25/11/20</t>
  </si>
  <si>
    <t>ArcLight Fund VII AIV Blocker- ARCLIGHT</t>
  </si>
  <si>
    <t>9619</t>
  </si>
  <si>
    <t>ARES EUROPEAN CREDIT INVESTMENTS VIII- Ares Capital Europe V (e) Holdings S.A.R.L</t>
  </si>
  <si>
    <t>8340</t>
  </si>
  <si>
    <t>31/07/22</t>
  </si>
  <si>
    <t>*APCS- Ares special situation fund IB</t>
  </si>
  <si>
    <t>5291</t>
  </si>
  <si>
    <t>21/02/17</t>
  </si>
  <si>
    <t>WSREDII- WSREDII</t>
  </si>
  <si>
    <t>6658</t>
  </si>
  <si>
    <t>13/09/18</t>
  </si>
  <si>
    <t>Greenfield Partners Silverfort Co-Invest</t>
  </si>
  <si>
    <t>98671</t>
  </si>
  <si>
    <t>23/10/23</t>
  </si>
  <si>
    <t>Qumra MS LP Minute Media- Qumra Capital GP II, L.P.</t>
  </si>
  <si>
    <t>8270</t>
  </si>
  <si>
    <t>IFM GIF- IFM GIF</t>
  </si>
  <si>
    <t>53411</t>
  </si>
  <si>
    <t>01/01/04</t>
  </si>
  <si>
    <t>Whitehorse IV- Whitehorse Ltd</t>
  </si>
  <si>
    <t>8273</t>
  </si>
  <si>
    <t>AIOF II Woolly Co-Invest Fund L.P</t>
  </si>
  <si>
    <t>9282</t>
  </si>
  <si>
    <t>14/10/22</t>
  </si>
  <si>
    <t>Ambition HOLDINGS OFFSHORE LP</t>
  </si>
  <si>
    <t>8400</t>
  </si>
  <si>
    <t>14/12/21</t>
  </si>
  <si>
    <t>CSC TS HOLDINGS L.P</t>
  </si>
  <si>
    <t>9697</t>
  </si>
  <si>
    <t>29/03/23</t>
  </si>
  <si>
    <t>F2 Select I LP</t>
  </si>
  <si>
    <t>8507</t>
  </si>
  <si>
    <t>Global Infrastructure Partners Core C</t>
  </si>
  <si>
    <t>9495</t>
  </si>
  <si>
    <t>23/02/23</t>
  </si>
  <si>
    <t>ISF III Overflow Fund L.P</t>
  </si>
  <si>
    <t>9457</t>
  </si>
  <si>
    <t>28/11/22</t>
  </si>
  <si>
    <t>Monarch MCP VI</t>
  </si>
  <si>
    <t>9667</t>
  </si>
  <si>
    <t>02/02/23</t>
  </si>
  <si>
    <t>NCA Co-Invest L.P</t>
  </si>
  <si>
    <t>8415</t>
  </si>
  <si>
    <t>Pantheon Global Secondary VII</t>
  </si>
  <si>
    <t>982811</t>
  </si>
  <si>
    <t>Cheyne Co-Invest 2023-1 SP- Cheyn Capital</t>
  </si>
  <si>
    <t>9730</t>
  </si>
  <si>
    <t>08/08/23</t>
  </si>
  <si>
    <t>Fitzgerald Fund US LP- Fitzgerald Fund US LP (OMERS|20-49</t>
  </si>
  <si>
    <t>9600</t>
  </si>
  <si>
    <t>10/02/23</t>
  </si>
  <si>
    <t>Clayton Dubilier &amp; Rice XI L.P- Group 11 Fund  L.P</t>
  </si>
  <si>
    <t>8329</t>
  </si>
  <si>
    <t>11/12/19</t>
  </si>
  <si>
    <t>Nirvana Holdings I LP- Nirvana Holdings I LP</t>
  </si>
  <si>
    <t>8310</t>
  </si>
  <si>
    <t>PORCUPINE HOLDINGS (OFFSHORE) LP- porcupine holdings</t>
  </si>
  <si>
    <t>8339</t>
  </si>
  <si>
    <t>Thor Investment Trust 1- Threadneedle Investment funds</t>
  </si>
  <si>
    <t>9618</t>
  </si>
  <si>
    <t>WHITEHORSE LIQUIDITY PARTNERS GPSOF- Whitehorse Ltd</t>
  </si>
  <si>
    <t>8321</t>
  </si>
  <si>
    <t>21/01/21</t>
  </si>
  <si>
    <t>Whitehorse Liquidity Partners V- Whitehorse Ltd</t>
  </si>
  <si>
    <t>8509</t>
  </si>
  <si>
    <t>01/12/21</t>
  </si>
  <si>
    <t>Israel Secondary fund III L.P- Israel secondary fund</t>
  </si>
  <si>
    <t>8338</t>
  </si>
  <si>
    <t>31/12/21</t>
  </si>
  <si>
    <t>DIF VII</t>
  </si>
  <si>
    <t>9649</t>
  </si>
  <si>
    <t>DIF VII CO-INVEST PROJECT 1 C.V</t>
  </si>
  <si>
    <t>9648</t>
  </si>
  <si>
    <t>Greenfield Partners FloLIVE Co invest</t>
  </si>
  <si>
    <t>9721</t>
  </si>
  <si>
    <t>Astorg VIII- JOY GLOBAL INC</t>
  </si>
  <si>
    <t>9391</t>
  </si>
  <si>
    <t>16/02/22</t>
  </si>
  <si>
    <t>סה"כ כתבי אופציה בישראל</t>
  </si>
  <si>
    <t>ג'י סיטי כתב  אופציה לס  02/22</t>
  </si>
  <si>
    <t>633476</t>
  </si>
  <si>
    <t>15/02/22</t>
  </si>
  <si>
    <t>נוסטרומו אופ</t>
  </si>
  <si>
    <t>623209</t>
  </si>
  <si>
    <t>07/12/21</t>
  </si>
  <si>
    <t>אופצייה הגנה ממשלתית מסלול 43- Agritask Ltd</t>
  </si>
  <si>
    <t>9919</t>
  </si>
  <si>
    <t>אופציה על מניה לא סחירה Agritask- Agritask Ltd</t>
  </si>
  <si>
    <t>9122</t>
  </si>
  <si>
    <t>C +USD/-ILS 3.675 03-14 (11)</t>
  </si>
  <si>
    <t>702004365</t>
  </si>
  <si>
    <t>P -USD/+ILS 3.6 03-14 (11)</t>
  </si>
  <si>
    <t>702004364</t>
  </si>
  <si>
    <t>סה"כ מט"ח/מט"ח</t>
  </si>
  <si>
    <t>סה"כ כנגד חסכון עמיתים/מבוטחים</t>
  </si>
  <si>
    <t>סה"כ מבוטחות במשכנתא או תיקי משכנתאות</t>
  </si>
  <si>
    <t>לא</t>
  </si>
  <si>
    <t>435946</t>
  </si>
  <si>
    <t>30/06/16</t>
  </si>
  <si>
    <t>448548</t>
  </si>
  <si>
    <t>30/09/16</t>
  </si>
  <si>
    <t>435945</t>
  </si>
  <si>
    <t>448547</t>
  </si>
  <si>
    <t>496264</t>
  </si>
  <si>
    <t>31/12/17</t>
  </si>
  <si>
    <t>496073</t>
  </si>
  <si>
    <t>496075</t>
  </si>
  <si>
    <t>496072</t>
  </si>
  <si>
    <t>496263</t>
  </si>
  <si>
    <t>435944</t>
  </si>
  <si>
    <t>448456</t>
  </si>
  <si>
    <t>435943</t>
  </si>
  <si>
    <t>448455</t>
  </si>
  <si>
    <t>542103</t>
  </si>
  <si>
    <t>542104</t>
  </si>
  <si>
    <t>542102</t>
  </si>
  <si>
    <t>542101</t>
  </si>
  <si>
    <t>542100</t>
  </si>
  <si>
    <t>542099</t>
  </si>
  <si>
    <t>9676</t>
  </si>
  <si>
    <t>30/06/23</t>
  </si>
  <si>
    <t>9677</t>
  </si>
  <si>
    <t>9678</t>
  </si>
  <si>
    <t>9675</t>
  </si>
  <si>
    <t>9672</t>
  </si>
  <si>
    <t>9673</t>
  </si>
  <si>
    <t>9674</t>
  </si>
  <si>
    <t>9671</t>
  </si>
  <si>
    <t>9902</t>
  </si>
  <si>
    <t>9903</t>
  </si>
  <si>
    <t>9901</t>
  </si>
  <si>
    <t>9900</t>
  </si>
  <si>
    <t>98971</t>
  </si>
  <si>
    <t>9896</t>
  </si>
  <si>
    <t>9898</t>
  </si>
  <si>
    <t>9899</t>
  </si>
  <si>
    <t>סה"כ מובטחות בערבות בנקאית</t>
  </si>
  <si>
    <t>סה"כ מובטחות בבטחונות אחרים</t>
  </si>
  <si>
    <t>כן</t>
  </si>
  <si>
    <t>4563</t>
  </si>
  <si>
    <t>4693</t>
  </si>
  <si>
    <t>425769</t>
  </si>
  <si>
    <t>455714</t>
  </si>
  <si>
    <t>474664</t>
  </si>
  <si>
    <t>7520</t>
  </si>
  <si>
    <t>8115</t>
  </si>
  <si>
    <t>8349</t>
  </si>
  <si>
    <t>371197</t>
  </si>
  <si>
    <t>379497</t>
  </si>
  <si>
    <t>372051</t>
  </si>
  <si>
    <t>371707</t>
  </si>
  <si>
    <t>29991703</t>
  </si>
  <si>
    <t>AA</t>
  </si>
  <si>
    <t>66241</t>
  </si>
  <si>
    <t>17/09/13</t>
  </si>
  <si>
    <t>8370</t>
  </si>
  <si>
    <t>11/04/21</t>
  </si>
  <si>
    <t>513783</t>
  </si>
  <si>
    <t>02/05/18</t>
  </si>
  <si>
    <t>519337</t>
  </si>
  <si>
    <t>27/06/18</t>
  </si>
  <si>
    <t>530503</t>
  </si>
  <si>
    <t>70231</t>
  </si>
  <si>
    <t>01/07/19</t>
  </si>
  <si>
    <t>7569</t>
  </si>
  <si>
    <t>06/04/20</t>
  </si>
  <si>
    <t>7703</t>
  </si>
  <si>
    <t>27/05/20</t>
  </si>
  <si>
    <t>7783</t>
  </si>
  <si>
    <t>28/06/20</t>
  </si>
  <si>
    <t>8036</t>
  </si>
  <si>
    <t>8294</t>
  </si>
  <si>
    <t>24/02/21</t>
  </si>
  <si>
    <t>8935</t>
  </si>
  <si>
    <t>13/02/22</t>
  </si>
  <si>
    <t>535850</t>
  </si>
  <si>
    <t>05/02/19</t>
  </si>
  <si>
    <t>6835</t>
  </si>
  <si>
    <t>10/04/19</t>
  </si>
  <si>
    <t>7124</t>
  </si>
  <si>
    <t>29/08/19</t>
  </si>
  <si>
    <t>7206</t>
  </si>
  <si>
    <t>07/10/19</t>
  </si>
  <si>
    <t>7340</t>
  </si>
  <si>
    <t>05/01/20</t>
  </si>
  <si>
    <t>7936</t>
  </si>
  <si>
    <t>AA-</t>
  </si>
  <si>
    <t>13/09/20</t>
  </si>
  <si>
    <t>7937</t>
  </si>
  <si>
    <t>8063</t>
  </si>
  <si>
    <t>18/11/20</t>
  </si>
  <si>
    <t>8145</t>
  </si>
  <si>
    <t>20/12/20</t>
  </si>
  <si>
    <t>8224</t>
  </si>
  <si>
    <t>444873</t>
  </si>
  <si>
    <t>2984</t>
  </si>
  <si>
    <t>11898140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</si>
  <si>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</si>
  <si>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</si>
  <si>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</si>
  <si>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</si>
  <si>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</si>
  <si>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</si>
  <si>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</si>
  <si>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</si>
  <si>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11898230</t>
  </si>
  <si>
    <t>26/11/12</t>
  </si>
  <si>
    <t>11898120</t>
  </si>
  <si>
    <t>26/12/12</t>
  </si>
  <si>
    <t>11898130</t>
  </si>
  <si>
    <t>24/01/13</t>
  </si>
  <si>
    <t>11898150</t>
  </si>
  <si>
    <t>11898270</t>
  </si>
  <si>
    <t>11898280</t>
  </si>
  <si>
    <t>11898290</t>
  </si>
  <si>
    <t>11898300</t>
  </si>
  <si>
    <t>11898310</t>
  </si>
  <si>
    <t>11898410</t>
  </si>
  <si>
    <t>11898420</t>
  </si>
  <si>
    <t>11898421</t>
  </si>
  <si>
    <t>435717</t>
  </si>
  <si>
    <t>11898180</t>
  </si>
  <si>
    <t>25/07/12</t>
  </si>
  <si>
    <t>11898190</t>
  </si>
  <si>
    <t>27/09/12</t>
  </si>
  <si>
    <t>2963</t>
  </si>
  <si>
    <t>2968</t>
  </si>
  <si>
    <t>4605</t>
  </si>
  <si>
    <t>4606</t>
  </si>
  <si>
    <t>88770</t>
  </si>
  <si>
    <t>27/01/11</t>
  </si>
  <si>
    <t>11896140</t>
  </si>
  <si>
    <t>25/01/12</t>
  </si>
  <si>
    <t>11896150</t>
  </si>
  <si>
    <t>25/03/12</t>
  </si>
  <si>
    <t>11896160</t>
  </si>
  <si>
    <t>24/05/12</t>
  </si>
  <si>
    <t>11898170</t>
  </si>
  <si>
    <t>25/06/12</t>
  </si>
  <si>
    <t>472710</t>
  </si>
  <si>
    <t>29/07/20</t>
  </si>
  <si>
    <t>11898200</t>
  </si>
  <si>
    <t>25/10/12</t>
  </si>
  <si>
    <t>88769</t>
  </si>
  <si>
    <t>24/11/11</t>
  </si>
  <si>
    <t>11896130</t>
  </si>
  <si>
    <t>26/12/11</t>
  </si>
  <si>
    <t>9079</t>
  </si>
  <si>
    <t>9017</t>
  </si>
  <si>
    <t>9080</t>
  </si>
  <si>
    <t>9019</t>
  </si>
  <si>
    <t>371706</t>
  </si>
  <si>
    <t>95350501</t>
  </si>
  <si>
    <t>95350502</t>
  </si>
  <si>
    <t>99001</t>
  </si>
  <si>
    <t>95350102</t>
  </si>
  <si>
    <t>99000</t>
  </si>
  <si>
    <t>95350202</t>
  </si>
  <si>
    <t>95350301</t>
  </si>
  <si>
    <t>95350302</t>
  </si>
  <si>
    <t>95350401</t>
  </si>
  <si>
    <t>95350402</t>
  </si>
  <si>
    <t>9139</t>
  </si>
  <si>
    <t>06/07/22</t>
  </si>
  <si>
    <t>71270</t>
  </si>
  <si>
    <t>15/06/19</t>
  </si>
  <si>
    <t>71280</t>
  </si>
  <si>
    <t>18/06/19</t>
  </si>
  <si>
    <t>71300</t>
  </si>
  <si>
    <t>98721</t>
  </si>
  <si>
    <t>13/12/23</t>
  </si>
  <si>
    <t>9874</t>
  </si>
  <si>
    <t>311829</t>
  </si>
  <si>
    <t>07/11/10</t>
  </si>
  <si>
    <t>7491</t>
  </si>
  <si>
    <t>17/03/20</t>
  </si>
  <si>
    <t>7490</t>
  </si>
  <si>
    <t>72971</t>
  </si>
  <si>
    <t>02/12/19</t>
  </si>
  <si>
    <t>9365</t>
  </si>
  <si>
    <t>11/12/22</t>
  </si>
  <si>
    <t>9509</t>
  </si>
  <si>
    <t>06/03/23</t>
  </si>
  <si>
    <t>9316</t>
  </si>
  <si>
    <t>20/11/22</t>
  </si>
  <si>
    <t>539178</t>
  </si>
  <si>
    <t>8405</t>
  </si>
  <si>
    <t>06/05/21</t>
  </si>
  <si>
    <t>8581</t>
  </si>
  <si>
    <t>10/08/21</t>
  </si>
  <si>
    <t>8761</t>
  </si>
  <si>
    <t>8946</t>
  </si>
  <si>
    <t>9031</t>
  </si>
  <si>
    <t>11/04/22</t>
  </si>
  <si>
    <t>9797</t>
  </si>
  <si>
    <t>7898</t>
  </si>
  <si>
    <t>8154</t>
  </si>
  <si>
    <t>24/12/20</t>
  </si>
  <si>
    <t>9796</t>
  </si>
  <si>
    <t>3364</t>
  </si>
  <si>
    <t>458869</t>
  </si>
  <si>
    <t>24/01/17</t>
  </si>
  <si>
    <t>458870</t>
  </si>
  <si>
    <t>364477</t>
  </si>
  <si>
    <t>451305</t>
  </si>
  <si>
    <t>451301</t>
  </si>
  <si>
    <t>14/04/16</t>
  </si>
  <si>
    <t>451304</t>
  </si>
  <si>
    <t>451302</t>
  </si>
  <si>
    <t>11/07/16</t>
  </si>
  <si>
    <t>454754</t>
  </si>
  <si>
    <t>454874</t>
  </si>
  <si>
    <t>462345</t>
  </si>
  <si>
    <t>8171</t>
  </si>
  <si>
    <t>04/01/21</t>
  </si>
  <si>
    <t>8362</t>
  </si>
  <si>
    <t>04/04/21</t>
  </si>
  <si>
    <t>8698</t>
  </si>
  <si>
    <t>8953</t>
  </si>
  <si>
    <t>9890</t>
  </si>
  <si>
    <t>9146</t>
  </si>
  <si>
    <t>11/07/22</t>
  </si>
  <si>
    <t>9458</t>
  </si>
  <si>
    <t>9713</t>
  </si>
  <si>
    <t>15/08/23</t>
  </si>
  <si>
    <t>6853</t>
  </si>
  <si>
    <t>07/04/19</t>
  </si>
  <si>
    <t>7573</t>
  </si>
  <si>
    <t>05/04/20</t>
  </si>
  <si>
    <t>7801</t>
  </si>
  <si>
    <t>05/07/20</t>
  </si>
  <si>
    <t>7980</t>
  </si>
  <si>
    <t>06/10/20</t>
  </si>
  <si>
    <t>510443</t>
  </si>
  <si>
    <t>08/04/18</t>
  </si>
  <si>
    <t>520411</t>
  </si>
  <si>
    <t>05/07/18</t>
  </si>
  <si>
    <t>7192</t>
  </si>
  <si>
    <t>06/10/19</t>
  </si>
  <si>
    <t>525737</t>
  </si>
  <si>
    <t>07/10/18</t>
  </si>
  <si>
    <t>475998</t>
  </si>
  <si>
    <t>23/07/17</t>
  </si>
  <si>
    <t>485027</t>
  </si>
  <si>
    <t>10/10/17</t>
  </si>
  <si>
    <t>494921</t>
  </si>
  <si>
    <t>04/01/18</t>
  </si>
  <si>
    <t>6685</t>
  </si>
  <si>
    <t>06/01/19</t>
  </si>
  <si>
    <t>4410</t>
  </si>
  <si>
    <t>29991704</t>
  </si>
  <si>
    <t>8924</t>
  </si>
  <si>
    <t>9267</t>
  </si>
  <si>
    <t>03/10/22</t>
  </si>
  <si>
    <t>9592</t>
  </si>
  <si>
    <t>9912</t>
  </si>
  <si>
    <t>392454</t>
  </si>
  <si>
    <t>71340</t>
  </si>
  <si>
    <t>487742</t>
  </si>
  <si>
    <t>05/06/18</t>
  </si>
  <si>
    <t>4565</t>
  </si>
  <si>
    <t>8380</t>
  </si>
  <si>
    <t>08/04/21</t>
  </si>
  <si>
    <t>439968</t>
  </si>
  <si>
    <t>445945</t>
  </si>
  <si>
    <t>455056</t>
  </si>
  <si>
    <t>472012</t>
  </si>
  <si>
    <t>490961</t>
  </si>
  <si>
    <t>520889</t>
  </si>
  <si>
    <t>414968</t>
  </si>
  <si>
    <t>8503</t>
  </si>
  <si>
    <t>8610</t>
  </si>
  <si>
    <t>9284</t>
  </si>
  <si>
    <t>429027</t>
  </si>
  <si>
    <t>482153</t>
  </si>
  <si>
    <t>31/08/17</t>
  </si>
  <si>
    <t>9120</t>
  </si>
  <si>
    <t>16/06/22</t>
  </si>
  <si>
    <t>93941</t>
  </si>
  <si>
    <t>7355</t>
  </si>
  <si>
    <t>13/01/20</t>
  </si>
  <si>
    <t>539177</t>
  </si>
  <si>
    <t>8047</t>
  </si>
  <si>
    <t>08/11/20</t>
  </si>
  <si>
    <t>7265</t>
  </si>
  <si>
    <t>11/11/19</t>
  </si>
  <si>
    <t>7342</t>
  </si>
  <si>
    <t>07/01/20</t>
  </si>
  <si>
    <t>501113</t>
  </si>
  <si>
    <t>514296</t>
  </si>
  <si>
    <t>08/05/18</t>
  </si>
  <si>
    <t>520294</t>
  </si>
  <si>
    <t>28/06/18</t>
  </si>
  <si>
    <t>6471</t>
  </si>
  <si>
    <t>529736</t>
  </si>
  <si>
    <t>15/11/18</t>
  </si>
  <si>
    <t>6720</t>
  </si>
  <si>
    <t>21/01/19</t>
  </si>
  <si>
    <t>6818</t>
  </si>
  <si>
    <t>19/03/19</t>
  </si>
  <si>
    <t>6925</t>
  </si>
  <si>
    <t>28/05/19</t>
  </si>
  <si>
    <t>70481</t>
  </si>
  <si>
    <t>16/07/19</t>
  </si>
  <si>
    <t>75611</t>
  </si>
  <si>
    <t>9806</t>
  </si>
  <si>
    <t>17/10/23</t>
  </si>
  <si>
    <t>8991</t>
  </si>
  <si>
    <t>16/03/22</t>
  </si>
  <si>
    <t>9112</t>
  </si>
  <si>
    <t>10/06/22</t>
  </si>
  <si>
    <t>9247</t>
  </si>
  <si>
    <t>12/09/22</t>
  </si>
  <si>
    <t>9486</t>
  </si>
  <si>
    <t>9567</t>
  </si>
  <si>
    <t>10/05/23</t>
  </si>
  <si>
    <t>7894</t>
  </si>
  <si>
    <t>26/08/20</t>
  </si>
  <si>
    <t>80760</t>
  </si>
  <si>
    <t>29/11/20</t>
  </si>
  <si>
    <t>9311</t>
  </si>
  <si>
    <t>15/11/22</t>
  </si>
  <si>
    <t>8811</t>
  </si>
  <si>
    <t>20/12/21</t>
  </si>
  <si>
    <t>455954</t>
  </si>
  <si>
    <t>99051</t>
  </si>
  <si>
    <t>9739</t>
  </si>
  <si>
    <t>9791</t>
  </si>
  <si>
    <t>9819</t>
  </si>
  <si>
    <t>9847</t>
  </si>
  <si>
    <t>9199</t>
  </si>
  <si>
    <t>9533</t>
  </si>
  <si>
    <t>8814</t>
  </si>
  <si>
    <t>8776</t>
  </si>
  <si>
    <t>08/12/21</t>
  </si>
  <si>
    <t>90031</t>
  </si>
  <si>
    <t>9096</t>
  </si>
  <si>
    <t>9127</t>
  </si>
  <si>
    <t>9255</t>
  </si>
  <si>
    <t>9287</t>
  </si>
  <si>
    <t>9339</t>
  </si>
  <si>
    <t>93881</t>
  </si>
  <si>
    <t>9455</t>
  </si>
  <si>
    <t>9553</t>
  </si>
  <si>
    <t>95930</t>
  </si>
  <si>
    <t>9632</t>
  </si>
  <si>
    <t>4647</t>
  </si>
  <si>
    <t>9280</t>
  </si>
  <si>
    <t>9281</t>
  </si>
  <si>
    <t>9277</t>
  </si>
  <si>
    <t>9278</t>
  </si>
  <si>
    <t>9279</t>
  </si>
  <si>
    <t>9637</t>
  </si>
  <si>
    <t>9577</t>
  </si>
  <si>
    <t>17/05/23</t>
  </si>
  <si>
    <t>508309</t>
  </si>
  <si>
    <t>6826</t>
  </si>
  <si>
    <t>6528</t>
  </si>
  <si>
    <t>8860</t>
  </si>
  <si>
    <t>8918</t>
  </si>
  <si>
    <t>23/12/21</t>
  </si>
  <si>
    <t>9037</t>
  </si>
  <si>
    <t>9130</t>
  </si>
  <si>
    <t>8829</t>
  </si>
  <si>
    <t>597852</t>
  </si>
  <si>
    <t>9295</t>
  </si>
  <si>
    <t>06/11/22</t>
  </si>
  <si>
    <t>9475</t>
  </si>
  <si>
    <t>12/02/23</t>
  </si>
  <si>
    <t>9535</t>
  </si>
  <si>
    <t>02/04/23</t>
  </si>
  <si>
    <t>9641</t>
  </si>
  <si>
    <t>02/07/23</t>
  </si>
  <si>
    <t>9798</t>
  </si>
  <si>
    <t>01/10/23</t>
  </si>
  <si>
    <t>9915</t>
  </si>
  <si>
    <t>908395120</t>
  </si>
  <si>
    <t>4314</t>
  </si>
  <si>
    <t>443656</t>
  </si>
  <si>
    <t>908395160</t>
  </si>
  <si>
    <t>384577</t>
  </si>
  <si>
    <t>403836</t>
  </si>
  <si>
    <t>415814</t>
  </si>
  <si>
    <t>433981</t>
  </si>
  <si>
    <t>482977</t>
  </si>
  <si>
    <t>491620</t>
  </si>
  <si>
    <t>505821</t>
  </si>
  <si>
    <t>524544</t>
  </si>
  <si>
    <t>77390</t>
  </si>
  <si>
    <t>463236</t>
  </si>
  <si>
    <t>455012</t>
  </si>
  <si>
    <t>472334</t>
  </si>
  <si>
    <t>440022</t>
  </si>
  <si>
    <t>345369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</si>
  <si>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</si>
  <si>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</si>
  <si>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</si>
  <si>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</si>
  <si>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</si>
  <si>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</si>
  <si>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</si>
  <si>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6831</t>
  </si>
  <si>
    <t>28/03/19</t>
  </si>
  <si>
    <t>508506</t>
  </si>
  <si>
    <t>27/03/18</t>
  </si>
  <si>
    <t>75980</t>
  </si>
  <si>
    <t>22/04/20</t>
  </si>
  <si>
    <t>9645</t>
  </si>
  <si>
    <t>07/07/23</t>
  </si>
  <si>
    <t>9722</t>
  </si>
  <si>
    <t>9788</t>
  </si>
  <si>
    <t>29/09/23</t>
  </si>
  <si>
    <t>9813</t>
  </si>
  <si>
    <t>9848</t>
  </si>
  <si>
    <t>07/12/23</t>
  </si>
  <si>
    <t>8763</t>
  </si>
  <si>
    <t>9327</t>
  </si>
  <si>
    <t>9474</t>
  </si>
  <si>
    <t>9571</t>
  </si>
  <si>
    <t>9849</t>
  </si>
  <si>
    <t>93821</t>
  </si>
  <si>
    <t>25/05/21</t>
  </si>
  <si>
    <t>9410</t>
  </si>
  <si>
    <t>20/01/23</t>
  </si>
  <si>
    <t>9460</t>
  </si>
  <si>
    <t>9511</t>
  </si>
  <si>
    <t>20/03/23</t>
  </si>
  <si>
    <t>9540</t>
  </si>
  <si>
    <t>20/04/23</t>
  </si>
  <si>
    <t>9562</t>
  </si>
  <si>
    <t>9603</t>
  </si>
  <si>
    <t>9659</t>
  </si>
  <si>
    <t>21/08/23</t>
  </si>
  <si>
    <t>9749</t>
  </si>
  <si>
    <t>9805</t>
  </si>
  <si>
    <t>20/10/23</t>
  </si>
  <si>
    <t>9824</t>
  </si>
  <si>
    <t>20/11/23</t>
  </si>
  <si>
    <t>9459</t>
  </si>
  <si>
    <t>30/12/20</t>
  </si>
  <si>
    <t>9448</t>
  </si>
  <si>
    <t>19/11/19</t>
  </si>
  <si>
    <t>98021</t>
  </si>
  <si>
    <t>12/10/23</t>
  </si>
  <si>
    <t>98871</t>
  </si>
  <si>
    <t>22/12/23</t>
  </si>
  <si>
    <t>9617</t>
  </si>
  <si>
    <t>25/06/23</t>
  </si>
  <si>
    <t>9047</t>
  </si>
  <si>
    <t>9048</t>
  </si>
  <si>
    <t>9074</t>
  </si>
  <si>
    <t>03/05/22</t>
  </si>
  <si>
    <t>9220</t>
  </si>
  <si>
    <t>07/09/22</t>
  </si>
  <si>
    <t>9599</t>
  </si>
  <si>
    <t>12/06/23</t>
  </si>
  <si>
    <t>9748</t>
  </si>
  <si>
    <t>11/09/23</t>
  </si>
  <si>
    <t>9822</t>
  </si>
  <si>
    <t>08/11/23</t>
  </si>
  <si>
    <t>98601</t>
  </si>
  <si>
    <t>11/12/23</t>
  </si>
  <si>
    <t>7088</t>
  </si>
  <si>
    <t>08/08/19</t>
  </si>
  <si>
    <t>7310</t>
  </si>
  <si>
    <t>15/12/19</t>
  </si>
  <si>
    <t>6872</t>
  </si>
  <si>
    <t>6812</t>
  </si>
  <si>
    <t>7258</t>
  </si>
  <si>
    <t>06/11/19</t>
  </si>
  <si>
    <t>6861</t>
  </si>
  <si>
    <t>6932</t>
  </si>
  <si>
    <t>29/12/17</t>
  </si>
  <si>
    <t>9335</t>
  </si>
  <si>
    <t>21/08/20</t>
  </si>
  <si>
    <t>464740</t>
  </si>
  <si>
    <t>7291</t>
  </si>
  <si>
    <t>491862</t>
  </si>
  <si>
    <t>491863</t>
  </si>
  <si>
    <t>491864</t>
  </si>
  <si>
    <t>9186</t>
  </si>
  <si>
    <t>05/08/22</t>
  </si>
  <si>
    <t>9187</t>
  </si>
  <si>
    <t>469140</t>
  </si>
  <si>
    <t>9657</t>
  </si>
  <si>
    <t>8706</t>
  </si>
  <si>
    <t>29/10/21</t>
  </si>
  <si>
    <t>8702</t>
  </si>
  <si>
    <t>9118</t>
  </si>
  <si>
    <t>9233</t>
  </si>
  <si>
    <t>15/09/22</t>
  </si>
  <si>
    <t>9276</t>
  </si>
  <si>
    <t>20/10/22</t>
  </si>
  <si>
    <t>9430</t>
  </si>
  <si>
    <t>9539</t>
  </si>
  <si>
    <t>13/04/23</t>
  </si>
  <si>
    <t>8119</t>
  </si>
  <si>
    <t>8418</t>
  </si>
  <si>
    <t>10/05/21</t>
  </si>
  <si>
    <t>8060</t>
  </si>
  <si>
    <t>8718</t>
  </si>
  <si>
    <t>08/11/21</t>
  </si>
  <si>
    <t>8806</t>
  </si>
  <si>
    <t>02/11/20</t>
  </si>
  <si>
    <t>9044</t>
  </si>
  <si>
    <t>9224</t>
  </si>
  <si>
    <t>06/09/22</t>
  </si>
  <si>
    <t>9405</t>
  </si>
  <si>
    <t>05/02/20</t>
  </si>
  <si>
    <t>9439</t>
  </si>
  <si>
    <t>9447</t>
  </si>
  <si>
    <t>9467</t>
  </si>
  <si>
    <t>09/02/23</t>
  </si>
  <si>
    <t>9491</t>
  </si>
  <si>
    <t>01/03/23</t>
  </si>
  <si>
    <t>9510</t>
  </si>
  <si>
    <t>09/03/23</t>
  </si>
  <si>
    <t>9560</t>
  </si>
  <si>
    <t>12/05/23</t>
  </si>
  <si>
    <t>9595</t>
  </si>
  <si>
    <t>07/11/23</t>
  </si>
  <si>
    <t>9606</t>
  </si>
  <si>
    <t>01/11/20</t>
  </si>
  <si>
    <t>6588</t>
  </si>
  <si>
    <t>9299</t>
  </si>
  <si>
    <t>09/11/20</t>
  </si>
  <si>
    <t>8977</t>
  </si>
  <si>
    <t>8978</t>
  </si>
  <si>
    <t>8979</t>
  </si>
  <si>
    <t>9313</t>
  </si>
  <si>
    <t>9496</t>
  </si>
  <si>
    <t>9547</t>
  </si>
  <si>
    <t>9718</t>
  </si>
  <si>
    <t>9799</t>
  </si>
  <si>
    <t>09/10/23</t>
  </si>
  <si>
    <t>7382</t>
  </si>
  <si>
    <t>9158</t>
  </si>
  <si>
    <t>14/12/20</t>
  </si>
  <si>
    <t>סה"כ נקוב במט"ח</t>
  </si>
  <si>
    <t>סה"כ צמודי מט"ח</t>
  </si>
  <si>
    <t>סה"כ מניב</t>
  </si>
  <si>
    <t>קניון</t>
  </si>
  <si>
    <t>האקליפטוס 3, פינת רח' הצפצפה, א.ת. רמת ישי</t>
  </si>
  <si>
    <t>סה"כ לא מניב</t>
  </si>
  <si>
    <t>חייבים בגין עסקה עתידית SPAC-B</t>
  </si>
  <si>
    <t>8397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</si>
  <si>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</si>
  <si>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</si>
  <si>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</si>
  <si>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</si>
  <si>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</si>
  <si>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</si>
  <si>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</si>
  <si>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</si>
  <si>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</si>
  <si>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</si>
  <si>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</si>
  <si>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</si>
  <si>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</si>
  <si>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</si>
  <si>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</si>
  <si>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</si>
  <si>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</si>
  <si>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</si>
  <si>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</si>
  <si>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</si>
  <si>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</si>
  <si>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</si>
  <si>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</si>
  <si>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</si>
  <si>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קליטת לא סחיר</t>
  </si>
  <si>
    <t>366310</t>
  </si>
  <si>
    <t>בטחונות דולר ארהב פועלים</t>
  </si>
  <si>
    <t>300011217</t>
  </si>
  <si>
    <t>בטחונות דולר ארצות הברית לאומי</t>
  </si>
  <si>
    <t>300011017</t>
  </si>
  <si>
    <t>פקדון מרג'ין דולר דיסקונט</t>
  </si>
  <si>
    <t>300011117</t>
  </si>
  <si>
    <t>אגח הפחתת  שווי ניירות חסומים</t>
  </si>
  <si>
    <t>11109151</t>
  </si>
  <si>
    <t>פקדון מרג'ין דולר מזרחי</t>
  </si>
  <si>
    <t>300012017</t>
  </si>
  <si>
    <t>זכאים עסקת תענך</t>
  </si>
  <si>
    <t>9724</t>
  </si>
  <si>
    <t>פקדון מרג'ין דולר גולדמן זקס</t>
  </si>
  <si>
    <t>300019417</t>
  </si>
  <si>
    <t>פקדון מרג'ין אירו JP MORGAN בנק</t>
  </si>
  <si>
    <t>300018506</t>
  </si>
  <si>
    <t>פקדון מרג'ין דולר JP MORGAN</t>
  </si>
  <si>
    <t>300018517</t>
  </si>
  <si>
    <t>300019317</t>
  </si>
  <si>
    <t>פקדון מרג'ין יין יפני JP MORGAN בנק</t>
  </si>
  <si>
    <t>300018510</t>
  </si>
  <si>
    <t>מגדל מקפת קרנות פנסיה וקופות גמל בע"מ</t>
  </si>
  <si>
    <t>מגדל לתגמולים ולפיצויים מסלול לבני 60 ומעלה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</si>
  <si>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</si>
  <si>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</si>
  <si>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</si>
  <si>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</si>
  <si>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</si>
  <si>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1111111111- 10- בנק לאומי</t>
  </si>
  <si>
    <t>בנק מזרחי טפחות בע"מ</t>
  </si>
  <si>
    <t>1111111111- 20- בנק מזרחי</t>
  </si>
  <si>
    <t>20003- 11- בנק דיסקונט</t>
  </si>
  <si>
    <t>20003- 12- בנק הפועלים</t>
  </si>
  <si>
    <t>20003- 10- בנק לאומי</t>
  </si>
  <si>
    <t>20003- 20- בנק מזרחי</t>
  </si>
  <si>
    <t>130018- 11- בנק דיסקונט</t>
  </si>
  <si>
    <t>130018- 20- בנק מזרחי</t>
  </si>
  <si>
    <t>20001- 11- בנק דיסקונט</t>
  </si>
  <si>
    <t>20001- 12- בנק הפועלים</t>
  </si>
  <si>
    <t>20001- 10- בנק לאומי</t>
  </si>
  <si>
    <t>20001- 20- בנק מזרחי</t>
  </si>
  <si>
    <t>200040- 10- לאומי</t>
  </si>
  <si>
    <t>100006- 12- בנק הפועלים</t>
  </si>
  <si>
    <t>100006- 10- בנק לאומי</t>
  </si>
  <si>
    <t>100006- 20- בנק מזרחי</t>
  </si>
  <si>
    <t>80031- 12- בנק הפועלים</t>
  </si>
  <si>
    <t>80031- 10- בנק לאומי</t>
  </si>
  <si>
    <t>80031- 20- בנק מזרחי</t>
  </si>
  <si>
    <t>280028- 10- בנק לאומי</t>
  </si>
  <si>
    <t>200005- 10- בנק לאומי</t>
  </si>
  <si>
    <t>70002- 11- בנק דיסקונט</t>
  </si>
  <si>
    <t>70002- 12- בנק הפועלים</t>
  </si>
  <si>
    <t>70002- 10- בנק לאומי</t>
  </si>
  <si>
    <t>70002- 20- בנק מזרחי</t>
  </si>
  <si>
    <t>30005- 10- בנק לאומי</t>
  </si>
  <si>
    <t>JP MORGAN</t>
  </si>
  <si>
    <t>20003- 85- JP MORGAN</t>
  </si>
  <si>
    <t>20001- 85- JP MORGAN</t>
  </si>
  <si>
    <t>80031- 85- JP MORGAN</t>
  </si>
  <si>
    <t>Accelmed Growth Partners</t>
  </si>
  <si>
    <t>Fimi Israel Opportunity 6</t>
  </si>
  <si>
    <t>S.H. SKY 3 L.P</t>
  </si>
  <si>
    <t>Tene Growth Capital IV</t>
  </si>
  <si>
    <t>Vintage Investment Partners Fund of Funds V (Israel), L.P</t>
  </si>
  <si>
    <t>Kedma Capital Partners III</t>
  </si>
  <si>
    <t>Reality Real Estate Investment Fund 4</t>
  </si>
  <si>
    <t>Vintage Migdal Co-Investment II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</si>
  <si>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</si>
  <si>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</si>
  <si>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</si>
  <si>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</si>
  <si>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</si>
  <si>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</si>
  <si>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</si>
  <si>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</si>
  <si>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</si>
  <si>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</si>
  <si>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</si>
  <si>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</si>
  <si>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</si>
  <si>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</si>
  <si>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</si>
  <si>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</si>
  <si>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 One S.P.V D.R</t>
  </si>
  <si>
    <t>Kedma Capital Partners IV LP</t>
  </si>
  <si>
    <t>Silverfort Co-Investment</t>
  </si>
  <si>
    <t>Manor Evergreen Investments Fund L.P</t>
  </si>
  <si>
    <t>REALITY REAL ESTATE INVESTMENT FUND 5</t>
  </si>
  <si>
    <t>JTLV III</t>
  </si>
  <si>
    <t>Bluebay Senior Loan Fund I</t>
  </si>
  <si>
    <t>Crescent Mezzanine VII</t>
  </si>
  <si>
    <t>Permira Credit Solutions III</t>
  </si>
  <si>
    <t>Ares Private Credit Solutions</t>
  </si>
  <si>
    <t>Horsley Bridge XII Ventures</t>
  </si>
  <si>
    <t>Waterton Residential Property Venture XIII</t>
  </si>
  <si>
    <t>Apollo Investment Fund IX</t>
  </si>
  <si>
    <t>Kartesia Credit Opportunities IV</t>
  </si>
  <si>
    <t>ICG Senior Debt Partners III</t>
  </si>
  <si>
    <t>Infrared Infrastructure Fund V</t>
  </si>
  <si>
    <t>Copenhagen Infrastructure III</t>
  </si>
  <si>
    <t>Migdal-HarbourVest 2016 Fund L.P</t>
  </si>
  <si>
    <t>LS Power Fund IV</t>
  </si>
  <si>
    <t>Migdal-HarbourVest 2016 Fund L.P. (Tranche B)</t>
  </si>
  <si>
    <t>Patria Private Equity Fund VI, L.P</t>
  </si>
  <si>
    <t>ICG Longbow V</t>
  </si>
  <si>
    <t>Crescent Direct Lending II</t>
  </si>
  <si>
    <t>Ares Capital Europe IV</t>
  </si>
  <si>
    <t>Strategic Investors Fund IX</t>
  </si>
  <si>
    <t>Brookfield Strategic Real Estate Partners III</t>
  </si>
  <si>
    <t>Pantheon Global Secondary Fund VI</t>
  </si>
  <si>
    <t>Court Square Capital Partners IV</t>
  </si>
  <si>
    <t>Vintage Investment Partners Fund of Funds V (Access), L.P</t>
  </si>
  <si>
    <t>Pantheon Global Co-Investment Opportunities IV</t>
  </si>
  <si>
    <t>TPG Asia VII, L.P</t>
  </si>
  <si>
    <t>Waterton Residential Property Venture XIII Edge Co-Invest L.P</t>
  </si>
  <si>
    <t>BSREP III Forest City Co-Invest</t>
  </si>
  <si>
    <t>Tikehau Direct Lending IV</t>
  </si>
  <si>
    <t>Thoma Bravo Fund XIII</t>
  </si>
  <si>
    <t>Brookfield Capital Partners V</t>
  </si>
  <si>
    <t>Blackstone Real Estate Partners IX</t>
  </si>
  <si>
    <t>Astorg VII</t>
  </si>
  <si>
    <t>Migdal Tikehau Direct Lending</t>
  </si>
  <si>
    <t>Clarios Co-Investment</t>
  </si>
  <si>
    <t>Walton Street Real Estate Debt Fund II</t>
  </si>
  <si>
    <t>Kartesia Senior Opportunities I</t>
  </si>
  <si>
    <t>KASS Unlevered S.a r.l</t>
  </si>
  <si>
    <t>Warburg Pincus China-Southeast Asia II, L.P</t>
  </si>
  <si>
    <t>Advent International GPE IX-B</t>
  </si>
  <si>
    <t>EC 2 ADLS co-inv</t>
  </si>
  <si>
    <t>Kartesia Credit Opportunities V</t>
  </si>
  <si>
    <t>Permira Credit Solutions IV</t>
  </si>
  <si>
    <t>Brookfield HSO Co-Invest L.P</t>
  </si>
  <si>
    <t>Klirmark Opportunity III</t>
  </si>
  <si>
    <t>Global Infrastructure Partners IV</t>
  </si>
  <si>
    <t>Arclight Energy Partners Fund VII L.P</t>
  </si>
  <si>
    <t>Permira VII</t>
  </si>
  <si>
    <t>BCP V Brand Co-Invest LP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</si>
  <si>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</si>
  <si>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</si>
  <si>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</si>
  <si>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</si>
  <si>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</si>
  <si>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</si>
  <si>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</si>
  <si>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</si>
  <si>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</si>
  <si>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</si>
  <si>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</si>
  <si>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</si>
  <si>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Monarch Capital Partners V</t>
  </si>
  <si>
    <t>Ares Private Credit Solutions II</t>
  </si>
  <si>
    <t>EC 3 ADLS co-inv</t>
  </si>
  <si>
    <t>EC 4 ADLS co-inv</t>
  </si>
  <si>
    <t>Francisco Partners VI</t>
  </si>
  <si>
    <t>EIP Renewables invest SCS</t>
  </si>
  <si>
    <t>Thoma Bravo Fund XIV L.P.</t>
  </si>
  <si>
    <t>Qumra MS LP Minute Media</t>
  </si>
  <si>
    <t>EC 5 ADLS co-inv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</si>
  <si>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</si>
  <si>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</si>
  <si>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</si>
  <si>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</si>
  <si>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</si>
  <si>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</si>
  <si>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</si>
  <si>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</si>
  <si>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</si>
  <si>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</si>
  <si>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</si>
  <si>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EC 6 ADLS co-inv</t>
  </si>
  <si>
    <t>Audax Direct Lending Solutions Fund II B-1</t>
  </si>
  <si>
    <t>KASS Unlevered S.a r.l. - Compartment E</t>
  </si>
  <si>
    <t>WHITEHORSE LIQUIDITY PARTNERS GPSOF</t>
  </si>
  <si>
    <t>Crescent Direct Lending III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</si>
  <si>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</si>
  <si>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</si>
  <si>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</si>
  <si>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</si>
  <si>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</si>
  <si>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</si>
  <si>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</si>
  <si>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</si>
  <si>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</si>
  <si>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</si>
  <si>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</si>
  <si>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</si>
  <si>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</si>
  <si>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</si>
  <si>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</si>
  <si>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</si>
  <si>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</si>
  <si>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</si>
  <si>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</si>
  <si>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</si>
  <si>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</si>
  <si>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</si>
  <si>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</si>
  <si>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GIP CAPS II Panther Co-Investment L.P</t>
  </si>
  <si>
    <t>Brookfield Capital Partners Fund VI</t>
  </si>
  <si>
    <t>Bessemer Venture Partners XII Institutional L.P</t>
  </si>
  <si>
    <t>GIP IV Gutenberg Co Invest SCsp</t>
  </si>
  <si>
    <t>AIOF II Woolly Co-Invest Parallel Fund L.P</t>
  </si>
  <si>
    <t>DIRECT LENDING FUND IV (EUR) SLP</t>
  </si>
  <si>
    <t>Proxima Co-Invest L.P</t>
  </si>
  <si>
    <t>Kartesia Credit Opportunities VI SCS</t>
  </si>
  <si>
    <t>ArcLight Fund VII AIV L.P</t>
  </si>
  <si>
    <t>Astorg VIII</t>
  </si>
  <si>
    <t>WHLP Kennedy (A) LP</t>
  </si>
  <si>
    <t>CDR XII</t>
  </si>
  <si>
    <t>Global Infrastructure Partners Core C L.P</t>
  </si>
  <si>
    <t>CVC Capital Partners IX (A) L.P</t>
  </si>
  <si>
    <t>Thor Investment Trust 1</t>
  </si>
  <si>
    <t>Oak Hill Advisors - OCREDIT</t>
  </si>
  <si>
    <t>Greenfield Partners FloLIVE Co-Investment</t>
  </si>
  <si>
    <t>LCN European Fund IV SLP</t>
  </si>
  <si>
    <t>Whitehorse Liquidity Partners VI</t>
  </si>
  <si>
    <t>Pantheon Global Secondary Fund VII</t>
  </si>
  <si>
    <t>Court Sqaure Capital Partners V</t>
  </si>
  <si>
    <t>Global Infrastrcture Partners V</t>
  </si>
  <si>
    <t>DLF IV Co-invest Vehicle</t>
  </si>
  <si>
    <t>Blackstone Real Estate Partners Europe VII SCSp</t>
  </si>
  <si>
    <t>Vintage Growth Fund IV L.P</t>
  </si>
  <si>
    <t>ELECTRA AMERICA MULTIFAMILY III</t>
  </si>
  <si>
    <t>NR</t>
  </si>
  <si>
    <t>נדלן מקרקעין להשכרה - סטריט מול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</si>
  <si>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</si>
  <si>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</si>
  <si>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</si>
  <si>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</si>
  <si>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</si>
  <si>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</si>
  <si>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</si>
  <si>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</si>
  <si>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</si>
  <si>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</si>
  <si>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</si>
  <si>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</si>
  <si>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</si>
  <si>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מתחם האלף</t>
  </si>
  <si>
    <t>ראשל"צ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</si>
  <si>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</si>
  <si>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</si>
  <si>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</si>
  <si>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</si>
  <si>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</si>
  <si>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</si>
  <si>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</si>
  <si>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</si>
  <si>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</si>
  <si>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באר טוביה (מרלוג)</t>
  </si>
  <si>
    <t>באר טוביה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</si>
  <si>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</si>
  <si>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</si>
  <si>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</si>
  <si>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</si>
  <si>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</si>
  <si>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</si>
  <si>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10000854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</si>
  <si>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</si>
  <si>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</si>
  <si>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</si>
  <si>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</si>
  <si>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</si>
  <si>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</si>
  <si>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</si>
  <si>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</si>
  <si>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סה"כ מט"ח / ₪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</si>
  <si>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</si>
  <si>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</si>
  <si>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</si>
  <si>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</si>
  <si>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</si>
  <si>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</si>
  <si>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</si>
  <si>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</si>
  <si>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</si>
  <si>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</si>
  <si>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</si>
  <si>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</si>
  <si>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</si>
  <si>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</si>
  <si>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</si>
  <si>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</si>
  <si>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</si>
  <si>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</si>
  <si>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</si>
  <si>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3.6655 22-05-24 (10) -370</t>
  </si>
  <si>
    <t>10004343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</si>
  <si>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</si>
  <si>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</si>
  <si>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</si>
  <si>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</si>
  <si>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</si>
  <si>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</si>
  <si>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</si>
  <si>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</si>
  <si>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</si>
  <si>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10004291</t>
  </si>
  <si>
    <t>+ILS/-USD 3.6747 16-05-24 (11) -373</t>
  </si>
  <si>
    <t>10004293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</si>
  <si>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</si>
  <si>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</si>
  <si>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</si>
  <si>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</si>
  <si>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</si>
  <si>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</si>
  <si>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</si>
  <si>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</si>
  <si>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</si>
  <si>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</si>
  <si>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</si>
  <si>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</si>
  <si>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</si>
  <si>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</si>
  <si>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</si>
  <si>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</si>
  <si>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</si>
  <si>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</si>
  <si>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</si>
  <si>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</si>
  <si>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</si>
  <si>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</si>
  <si>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</si>
  <si>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</si>
  <si>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</si>
  <si>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</si>
  <si>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</si>
  <si>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</si>
  <si>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</si>
  <si>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</si>
  <si>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</si>
  <si>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</si>
  <si>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</si>
  <si>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</si>
  <si>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</si>
  <si>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</si>
  <si>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</si>
  <si>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</si>
  <si>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</si>
  <si>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</si>
  <si>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</si>
  <si>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</si>
  <si>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</si>
  <si>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</si>
  <si>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</si>
  <si>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</si>
  <si>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</si>
  <si>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</si>
  <si>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</si>
  <si>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</si>
  <si>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</si>
  <si>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</si>
  <si>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</si>
  <si>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</si>
  <si>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</si>
  <si>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</si>
  <si>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</si>
  <si>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</si>
  <si>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</si>
  <si>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</si>
  <si>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</si>
  <si>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</si>
  <si>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</si>
  <si>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</si>
  <si>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</si>
  <si>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</si>
  <si>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</si>
  <si>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</si>
  <si>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</si>
  <si>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</si>
  <si>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</si>
  <si>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</si>
  <si>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</si>
  <si>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</si>
  <si>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</si>
  <si>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</si>
  <si>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</si>
  <si>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10004046</t>
  </si>
  <si>
    <t>+ILS/-USD 3.7659 14-02-24 (10) -316</t>
  </si>
  <si>
    <t>10004033</t>
  </si>
  <si>
    <t>+ILS/-USD 3.769 21-02-24 (10) -324</t>
  </si>
  <si>
    <t>10004044</t>
  </si>
  <si>
    <t>+ILS/-USD 3.77 28-02-24 (11) -340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</si>
  <si>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</si>
  <si>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</si>
  <si>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</si>
  <si>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</si>
  <si>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</si>
  <si>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</si>
  <si>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</si>
  <si>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</si>
  <si>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</si>
  <si>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</si>
  <si>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</si>
  <si>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</si>
  <si>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</si>
  <si>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</si>
  <si>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</si>
  <si>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</si>
  <si>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</si>
  <si>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</si>
  <si>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</si>
  <si>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</si>
  <si>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</si>
  <si>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</si>
  <si>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</si>
  <si>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</si>
  <si>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</si>
  <si>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</si>
  <si>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</si>
  <si>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</si>
  <si>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</si>
  <si>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</si>
  <si>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</si>
  <si>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</si>
  <si>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</si>
  <si>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</si>
  <si>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</si>
  <si>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</si>
  <si>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</si>
  <si>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</si>
  <si>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</si>
  <si>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</si>
  <si>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</si>
  <si>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</si>
  <si>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</si>
  <si>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</si>
  <si>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</si>
  <si>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</si>
  <si>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</si>
  <si>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</si>
  <si>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</si>
  <si>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</si>
  <si>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</si>
  <si>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</si>
  <si>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</si>
  <si>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</si>
  <si>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</si>
  <si>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</si>
  <si>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</si>
  <si>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</si>
  <si>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</si>
  <si>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</si>
  <si>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</si>
  <si>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</si>
  <si>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</si>
  <si>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</si>
  <si>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</si>
  <si>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</si>
  <si>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</si>
  <si>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</si>
  <si>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</si>
  <si>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</si>
  <si>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</si>
  <si>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</si>
  <si>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</si>
  <si>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</si>
  <si>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(20) -397</t>
  </si>
  <si>
    <t>10001141</t>
  </si>
  <si>
    <t>+ILS/-USD 3.8132 26-02-24 (11) -328</t>
  </si>
  <si>
    <t>10004063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</si>
  <si>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</si>
  <si>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</si>
  <si>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</si>
  <si>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</si>
  <si>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</si>
  <si>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</si>
  <si>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</si>
  <si>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</si>
  <si>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</si>
  <si>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</si>
  <si>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</si>
  <si>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</si>
  <si>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</si>
  <si>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</si>
  <si>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</si>
  <si>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</si>
  <si>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</si>
  <si>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</si>
  <si>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</si>
  <si>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</si>
  <si>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</si>
  <si>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</si>
  <si>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</si>
  <si>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</si>
  <si>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</si>
  <si>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</si>
  <si>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</si>
  <si>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10004233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</si>
  <si>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</si>
  <si>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</si>
  <si>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</si>
  <si>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</si>
  <si>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</si>
  <si>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</si>
  <si>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</si>
  <si>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</si>
  <si>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</si>
  <si>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</si>
  <si>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</si>
  <si>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</si>
  <si>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</si>
  <si>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</si>
  <si>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</si>
  <si>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</si>
  <si>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</si>
  <si>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</si>
  <si>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</si>
  <si>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</si>
  <si>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+ILS/-USD 3.9575 17-01-24 (10) -315</t>
  </si>
  <si>
    <t>10004171</t>
  </si>
  <si>
    <t>+ILS/-USD 3.9762 24-01-24 (20) -238</t>
  </si>
  <si>
    <t>10004183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</si>
  <si>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</si>
  <si>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</si>
  <si>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</si>
  <si>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</si>
  <si>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</si>
  <si>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10001121</t>
  </si>
  <si>
    <t>+ILS/-USD 3.9875 14-02-24 (11) -325</t>
  </si>
  <si>
    <t>10004185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</si>
  <si>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</si>
  <si>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</si>
  <si>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</si>
  <si>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</si>
  <si>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</si>
  <si>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</si>
  <si>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</si>
  <si>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</si>
  <si>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</si>
  <si>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</si>
  <si>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</si>
  <si>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</si>
  <si>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</si>
  <si>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</si>
  <si>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</si>
  <si>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</si>
  <si>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</si>
  <si>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</si>
  <si>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</si>
  <si>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</si>
  <si>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14-03-24 (12) -374</t>
  </si>
  <si>
    <t>10004216</t>
  </si>
  <si>
    <t>+ILS/-USD 4.028 07-02-24 (11) -310</t>
  </si>
  <si>
    <t>10004196</t>
  </si>
  <si>
    <t>+ILS/-USD 4.0322 06-02-24 (11) -298</t>
  </si>
  <si>
    <t>10001112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</si>
  <si>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</si>
  <si>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</si>
  <si>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</si>
  <si>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</si>
  <si>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</si>
  <si>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</si>
  <si>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</si>
  <si>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</si>
  <si>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3.78 21-02-24 (20) -288</t>
  </si>
  <si>
    <t>10001061</t>
  </si>
  <si>
    <t>+USD/-ILS 3.8055 22-01-24 (10) -235</t>
  </si>
  <si>
    <t>10001057</t>
  </si>
  <si>
    <t>+ILS/-USD 3.6654 23-01-24 (12) -346</t>
  </si>
  <si>
    <t>10000788</t>
  </si>
  <si>
    <t>+ILS/-USD 3.67 23-05-24 (10) -370</t>
  </si>
  <si>
    <t>10000869</t>
  </si>
  <si>
    <t>10000858</t>
  </si>
  <si>
    <t>10000860</t>
  </si>
  <si>
    <t>+ILS/-USD 3.675 23-01-24 (11) -340</t>
  </si>
  <si>
    <t>10000786</t>
  </si>
  <si>
    <t>10000856</t>
  </si>
  <si>
    <t>10000864</t>
  </si>
  <si>
    <t>+ILS/-USD 3.6902 21-05-24 (10) -368</t>
  </si>
  <si>
    <t>10000131</t>
  </si>
  <si>
    <t>10000862</t>
  </si>
  <si>
    <t>10000867</t>
  </si>
  <si>
    <t>10000851</t>
  </si>
  <si>
    <t>+ILS/-USD 3.74 09-05-24 (11) -368</t>
  </si>
  <si>
    <t>10000853</t>
  </si>
  <si>
    <t>10000799</t>
  </si>
  <si>
    <t>10000797</t>
  </si>
  <si>
    <t>10000274</t>
  </si>
  <si>
    <t>+ILS/-USD 3.7697 25-01-24 (10) -308</t>
  </si>
  <si>
    <t>10000265</t>
  </si>
  <si>
    <t>10000801</t>
  </si>
  <si>
    <t>10000286</t>
  </si>
  <si>
    <t>+ILS/-USD 3.776 29-01-24 (12) -318</t>
  </si>
  <si>
    <t>10000792</t>
  </si>
  <si>
    <t>+ILS/-USD 3.7766 07-03-24 (11) -334</t>
  </si>
  <si>
    <t>10000803</t>
  </si>
  <si>
    <t>10000795</t>
  </si>
  <si>
    <t>10000805</t>
  </si>
  <si>
    <t>+ILS/-USD 3.79 17-04-24 (11) -383</t>
  </si>
  <si>
    <t>10000845</t>
  </si>
  <si>
    <t>+ILS/-USD 3.7943 22-02-24 (10) -337</t>
  </si>
  <si>
    <t>10000279</t>
  </si>
  <si>
    <t>+ILS/-USD 3.81 07-05-24 (11) -397</t>
  </si>
  <si>
    <t>10000849</t>
  </si>
  <si>
    <t>+ILS/-USD 3.8135 26-02-24 (10) -330</t>
  </si>
  <si>
    <t>10000282</t>
  </si>
  <si>
    <t>10000847</t>
  </si>
  <si>
    <t>+ILS/-USD 3.843 19-03-24 (10) -340</t>
  </si>
  <si>
    <t>10000843</t>
  </si>
  <si>
    <t>10000839</t>
  </si>
  <si>
    <t>+ILS/-USD 3.8683 08-02-24 (93) -247</t>
  </si>
  <si>
    <t>10000841</t>
  </si>
  <si>
    <t>10000813</t>
  </si>
  <si>
    <t>10000815</t>
  </si>
  <si>
    <t>+ILS/-USD 3.959 17-01-24 (11) -290</t>
  </si>
  <si>
    <t>10000819</t>
  </si>
  <si>
    <t>+ILS/-USD 3.9805 19-03-24 (11) -375</t>
  </si>
  <si>
    <t>10000835</t>
  </si>
  <si>
    <t>10000837</t>
  </si>
  <si>
    <t>10000823</t>
  </si>
  <si>
    <t>10000821</t>
  </si>
  <si>
    <t>10000828</t>
  </si>
  <si>
    <t>+ILS/-USD 4.021 07-02-24 (10) -306</t>
  </si>
  <si>
    <t>10000826</t>
  </si>
  <si>
    <t>10000301</t>
  </si>
  <si>
    <t>+ILS/-USD 4.0235 07-02-24 (20) -305</t>
  </si>
  <si>
    <t>10000129</t>
  </si>
  <si>
    <t>+ILS/-USD 4.03 07-02-24 (10) -310</t>
  </si>
  <si>
    <t>10000299</t>
  </si>
  <si>
    <t>+ILS/-USD 4.0321 06-02-24 (10) -299</t>
  </si>
  <si>
    <t>10000830</t>
  </si>
  <si>
    <t>10000832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</si>
  <si>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</si>
  <si>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</si>
  <si>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</si>
  <si>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</si>
  <si>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</si>
  <si>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</si>
  <si>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</si>
  <si>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</si>
  <si>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</si>
  <si>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</si>
  <si>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</si>
  <si>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</si>
  <si>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</si>
  <si>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</si>
  <si>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</si>
  <si>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</si>
  <si>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</si>
  <si>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</si>
  <si>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</si>
  <si>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</si>
  <si>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+ILS/-USD 3.6536 28-05-24 (10) -344</t>
  </si>
  <si>
    <t>10001249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</si>
  <si>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</si>
  <si>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</si>
  <si>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</si>
  <si>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</si>
  <si>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</si>
  <si>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</si>
  <si>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</si>
  <si>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</si>
  <si>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</si>
  <si>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</si>
  <si>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</si>
  <si>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</si>
  <si>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</si>
  <si>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</si>
  <si>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</si>
  <si>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+EUR/-USD 1.103235 04-03-24 (10) +45.35</t>
  </si>
  <si>
    <t>10001163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</si>
  <si>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</si>
  <si>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</si>
  <si>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</si>
  <si>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</si>
  <si>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</si>
  <si>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</si>
  <si>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</si>
  <si>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</si>
  <si>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</si>
  <si>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</si>
  <si>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</si>
  <si>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</si>
  <si>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</si>
  <si>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</si>
  <si>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</si>
  <si>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</si>
  <si>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</si>
  <si>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</si>
  <si>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</si>
  <si>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</si>
  <si>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</si>
  <si>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</si>
  <si>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</si>
  <si>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</si>
  <si>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</si>
  <si>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</si>
  <si>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</si>
  <si>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</si>
  <si>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</si>
  <si>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</si>
  <si>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</si>
  <si>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</si>
  <si>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</si>
  <si>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</si>
  <si>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</si>
  <si>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</si>
  <si>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</si>
  <si>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</si>
  <si>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</si>
  <si>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</si>
  <si>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</si>
  <si>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</si>
  <si>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</si>
  <si>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</si>
  <si>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</si>
  <si>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</si>
  <si>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</si>
  <si>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</si>
  <si>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</si>
  <si>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</si>
  <si>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</si>
  <si>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</si>
  <si>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</si>
  <si>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</si>
  <si>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</si>
  <si>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</si>
  <si>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</si>
  <si>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</si>
  <si>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</si>
  <si>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</si>
  <si>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</si>
  <si>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</si>
  <si>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</si>
  <si>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</si>
  <si>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</si>
  <si>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</si>
  <si>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</si>
  <si>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</si>
  <si>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</si>
  <si>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</si>
  <si>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</si>
  <si>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</si>
  <si>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</si>
  <si>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</si>
  <si>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</si>
  <si>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</si>
  <si>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</si>
  <si>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</si>
  <si>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</si>
  <si>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</si>
  <si>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</si>
  <si>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</si>
  <si>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</si>
  <si>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</si>
  <si>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</si>
  <si>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</si>
  <si>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</si>
  <si>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</si>
  <si>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</si>
  <si>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</si>
  <si>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</si>
  <si>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</si>
  <si>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</si>
  <si>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</si>
  <si>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</si>
  <si>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</si>
  <si>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1.11079 10-01-24 (10) +112.9</t>
  </si>
  <si>
    <t>10000979</t>
  </si>
  <si>
    <t>10003867</t>
  </si>
  <si>
    <t>+USD/-EUR 1.1115 02-01-24 (10) +0</t>
  </si>
  <si>
    <t>10004376</t>
  </si>
  <si>
    <t>+USD/-EUR 1.11352 27-02-24 (10) +111</t>
  </si>
  <si>
    <t>10001019</t>
  </si>
  <si>
    <t>+USD/-EUR 1.11501 27-02-24 (20) +110.1</t>
  </si>
  <si>
    <t>10001021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</si>
  <si>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</si>
  <si>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</si>
  <si>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</si>
  <si>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</si>
  <si>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</si>
  <si>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</si>
  <si>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</si>
  <si>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</si>
  <si>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</si>
  <si>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</si>
  <si>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</si>
  <si>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</si>
  <si>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</si>
  <si>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</si>
  <si>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</si>
  <si>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</si>
  <si>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</si>
  <si>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</si>
  <si>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</si>
  <si>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</si>
  <si>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</si>
  <si>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</si>
  <si>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</si>
  <si>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</si>
  <si>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</si>
  <si>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</si>
  <si>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</si>
  <si>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</si>
  <si>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</si>
  <si>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</si>
  <si>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</si>
  <si>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</si>
  <si>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</si>
  <si>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</si>
  <si>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</si>
  <si>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</si>
  <si>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</si>
  <si>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</si>
  <si>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</si>
  <si>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</si>
  <si>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</si>
  <si>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</si>
  <si>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</si>
  <si>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</si>
  <si>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</si>
  <si>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</si>
  <si>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</si>
  <si>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</si>
  <si>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</si>
  <si>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</si>
  <si>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</si>
  <si>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</si>
  <si>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</si>
  <si>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+AUD/-USD 0.64975 16-01-24 (10) +34.5</t>
  </si>
  <si>
    <t>10000019</t>
  </si>
  <si>
    <t>10000320</t>
  </si>
  <si>
    <t>10000322</t>
  </si>
  <si>
    <t>+EUR/-USD 1.1063 10-01-24 (10) +107</t>
  </si>
  <si>
    <t>10000258</t>
  </si>
  <si>
    <t>+USD/-AUD 0.68695 16-01-24 (10) +34.5</t>
  </si>
  <si>
    <t>10000015</t>
  </si>
  <si>
    <t>10000284</t>
  </si>
  <si>
    <t>10000253</t>
  </si>
  <si>
    <t>10001226</t>
  </si>
  <si>
    <t>+USD/-EUR 1.05772 13-02-24 (10) +68.2</t>
  </si>
  <si>
    <t>10001235</t>
  </si>
  <si>
    <t>+USD/-EUR 1.07355 13-02-24 (10) +72.5</t>
  </si>
  <si>
    <t>10001234</t>
  </si>
  <si>
    <t>+USD/-EUR 1.07673 13-02-24 (10) +44.3</t>
  </si>
  <si>
    <t>10001247</t>
  </si>
  <si>
    <t>+USD/-EUR 1.0981 13-02-24 (10) +24</t>
  </si>
  <si>
    <t>10001252</t>
  </si>
  <si>
    <t>+USD/-EUR 1.1075 13-02-24 (10) +22</t>
  </si>
  <si>
    <t>10001255</t>
  </si>
  <si>
    <t>+USD/-EUR 1.1099 13-02-24 (10) +109</t>
  </si>
  <si>
    <t>10001229</t>
  </si>
  <si>
    <t>+USD/-GBP 1.21621 11-01-24 (10) +9.1</t>
  </si>
  <si>
    <t>10001236</t>
  </si>
  <si>
    <t>10001224</t>
  </si>
  <si>
    <t>SW1228__3.2/TELBOR3M_2</t>
  </si>
  <si>
    <t>10000046</t>
  </si>
  <si>
    <t>SW1228__3.205/TELBOR3M</t>
  </si>
  <si>
    <t>10000045</t>
  </si>
  <si>
    <t>SW1228__3.28/TELBOR3M</t>
  </si>
  <si>
    <t>10000044</t>
  </si>
  <si>
    <t>סה"כ חוזים עתידיים בחו"ל: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</si>
  <si>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</si>
  <si>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</si>
  <si>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</si>
  <si>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</si>
  <si>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</si>
  <si>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</si>
  <si>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</si>
  <si>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</si>
  <si>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</si>
  <si>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</si>
  <si>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</si>
  <si>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</si>
  <si>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</si>
  <si>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>גורם 01</t>
  </si>
  <si>
    <t>גורם 02</t>
  </si>
  <si>
    <t>גורם 80</t>
  </si>
  <si>
    <t>גורם 17</t>
  </si>
  <si>
    <t>גורם 29</t>
  </si>
  <si>
    <t>גורם 37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</si>
  <si>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</si>
  <si>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</si>
  <si>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</si>
  <si>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</si>
  <si>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</si>
  <si>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</si>
  <si>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</si>
  <si>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167</t>
  </si>
  <si>
    <t>גורם 185</t>
  </si>
  <si>
    <t>גורם 26</t>
  </si>
  <si>
    <t>גורם 33</t>
  </si>
  <si>
    <t>גורם 35</t>
  </si>
  <si>
    <t>גורם 64</t>
  </si>
  <si>
    <t>גורם 69</t>
  </si>
  <si>
    <t>*גורם 159</t>
  </si>
  <si>
    <t>גורם 103</t>
  </si>
  <si>
    <t>גורם 104</t>
  </si>
  <si>
    <t>גורם 105</t>
  </si>
  <si>
    <t>גורם 129</t>
  </si>
  <si>
    <t>10/03/19</t>
  </si>
  <si>
    <t>גורם 130</t>
  </si>
  <si>
    <t>גורם 152</t>
  </si>
  <si>
    <t>גורם 158</t>
  </si>
  <si>
    <t>גורם 172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</si>
  <si>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</si>
  <si>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</si>
  <si>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</si>
  <si>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</si>
  <si>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</si>
  <si>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</si>
  <si>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</si>
  <si>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</si>
  <si>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</si>
  <si>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</si>
  <si>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</si>
  <si>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</si>
  <si>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155</t>
  </si>
  <si>
    <t>גורם 188</t>
  </si>
  <si>
    <t>גורם 89</t>
  </si>
  <si>
    <t>*גורם 70</t>
  </si>
  <si>
    <t>גורם 184</t>
  </si>
  <si>
    <t>גורם 189</t>
  </si>
  <si>
    <t>גורם 183</t>
  </si>
  <si>
    <t>גורם 43</t>
  </si>
  <si>
    <t>גורם 173</t>
  </si>
  <si>
    <t>גורם 178</t>
  </si>
  <si>
    <t>גורם 191</t>
  </si>
  <si>
    <t>גורם 148</t>
  </si>
  <si>
    <t>גורם 181</t>
  </si>
  <si>
    <t>גורם 131</t>
  </si>
  <si>
    <t>גורם 102</t>
  </si>
  <si>
    <t>גורם 117</t>
  </si>
  <si>
    <t>גורם 100</t>
  </si>
  <si>
    <t>גורם 110</t>
  </si>
  <si>
    <t>גורם 112</t>
  </si>
  <si>
    <t>גורם 120</t>
  </si>
  <si>
    <t>גורם 125</t>
  </si>
  <si>
    <t>גורם 127</t>
  </si>
  <si>
    <t>גורם 133</t>
  </si>
  <si>
    <t>גורם 134</t>
  </si>
  <si>
    <t>גורם 135</t>
  </si>
  <si>
    <t>גורם 138</t>
  </si>
  <si>
    <t>גורם 141</t>
  </si>
  <si>
    <t>גורם 142</t>
  </si>
  <si>
    <t>גורם 143</t>
  </si>
  <si>
    <t>גורם 146</t>
  </si>
  <si>
    <t>גורם 153</t>
  </si>
  <si>
    <t>גורם 160</t>
  </si>
  <si>
    <t>גורם 177</t>
  </si>
  <si>
    <t>גורם 186</t>
  </si>
  <si>
    <t>גורם 97</t>
  </si>
  <si>
    <t>גורם 171</t>
  </si>
  <si>
    <t>גורם 07</t>
  </si>
  <si>
    <t>גורם 192</t>
  </si>
  <si>
    <t>גורם 195</t>
  </si>
  <si>
    <t>גורם 196</t>
  </si>
  <si>
    <t>גורם 194</t>
  </si>
  <si>
    <t>גורם 193</t>
  </si>
  <si>
    <t>גורם 197</t>
  </si>
  <si>
    <t>גורם 190</t>
  </si>
  <si>
    <t>גורם 168</t>
  </si>
  <si>
    <t>גורם 176</t>
  </si>
  <si>
    <t>*גורם 115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</si>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</sst>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68" fontId="0" fillId="0" borderId="0" xfId="11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164" fontId="0" fillId="0" borderId="0" xfId="11" applyFont="1" applyFill="1" applyBorder="1"/>
    <xf numFmtId="14" fontId="0" fillId="0" borderId="0" xfId="0" applyNumberFormat="1"/>
    <xf numFmtId="0" fontId="5" fillId="0" borderId="0" xfId="0" applyFont="1" applyAlignment="1">
      <alignment horizontal="center"/>
    </xf>
    <xf numFmtId="4" fontId="9" fillId="0" borderId="0" xfId="0" applyNumberFormat="1" applyFont="1" applyAlignment="1">
      <alignment horizontal="center" wrapText="1"/>
    </xf>
    <xf numFmtId="14" fontId="2" fillId="0" borderId="0" xfId="1" applyNumberFormat="1" applyFont="1" applyAlignment="1">
      <alignment horizontal="center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4" fontId="20" fillId="4" borderId="0" xfId="0" applyNumberFormat="1" applyFont="1" applyFill="1"/>
    <xf numFmtId="167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167" fontId="20" fillId="0" borderId="0" xfId="0" applyNumberFormat="1" applyFon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69" fontId="18" fillId="4" borderId="0" xfId="0" applyNumberFormat="1" applyFont="1" applyFill="1"/>
    <xf numFmtId="169" fontId="18" fillId="0" borderId="0" xfId="0" applyNumberFormat="1" applyFont="1"/>
    <xf numFmtId="169" fontId="5" fillId="0" borderId="0" xfId="0" applyNumberFormat="1" applyFont="1" applyAlignment="1">
      <alignment horizontal="center"/>
    </xf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5C293A-AC6B-4F8E-B661-A6C7B412C372}" name="RowTitleRegion1.b1.c4.1" displayName="RowTitleRegion1.b1.c4.1" ref="B1:C4" totalsRowShown="0" tableBorderDxfId="512">
  <autoFilter ref="B1:C4" xr:uid="{FB5C293A-AC6B-4F8E-B661-A6C7B412C372}">
    <filterColumn colId="0" hiddenButton="1"/>
    <filterColumn colId="1" hiddenButton="1"/>
  </autoFilter>
  <tableColumns count="2">
    <tableColumn id="1" xr3:uid="{35559B0E-CFCB-43AA-8B9B-EBDC2432EB40}" name="תאריך הדיווח" dataDxfId="511" dataCellStyle="Normal_2007-16618"/>
    <tableColumn id="2" xr3:uid="{6E148E42-349F-4ECC-9EC8-2492F3BF7560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EAA6F3-1DFE-4C3C-8408-298127C5E982}" name="TitleRegion1.a5.d56.2" displayName="TitleRegion1.a5.d56.2" ref="A5:D56" totalsRowShown="0">
  <autoFilter ref="A5:D56" xr:uid="{B1EAA6F3-1DFE-4C3C-8408-298127C5E982}">
    <filterColumn colId="0" hiddenButton="1"/>
    <filterColumn colId="1" hiddenButton="1"/>
    <filterColumn colId="2" hiddenButton="1"/>
    <filterColumn colId="3" hiddenButton="1"/>
  </autoFilter>
  <tableColumns count="4">
    <tableColumn id="1" xr3:uid="{C30BE5DC-0718-4A05-B031-7D0B9AC68F55}" name="ריק במקור" dataDxfId="510" dataCellStyle="Normal_2007-16618"/>
    <tableColumn id="2" xr3:uid="{B8C61F6A-BBBC-4349-8BD0-FA9638363ABD}" name="סכום נכסי ההשקעה:" dataDxfId="509" dataCellStyle="Normal_2007-16618"/>
    <tableColumn id="3" xr3:uid="{8A3F111A-5BE4-491C-8A2E-ACC82F0A222F}" name="ריק במקור2"/>
    <tableColumn id="4" xr3:uid="{0554802D-998A-4940-BB22-1E8AAB855A4B}" name="ריק במקור3" dataDxfId="508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76A35F-08E8-431E-BA60-D23E1820716C}" name="RowTitleRegion1.a1.b4.1" displayName="RowTitleRegion1.a1.b4.1" ref="A1:B4" totalsRowShown="0">
  <autoFilter ref="A1:B4" xr:uid="{FD76A35F-08E8-431E-BA60-D23E1820716C}">
    <filterColumn colId="0" hiddenButton="1"/>
    <filterColumn colId="1" hiddenButton="1"/>
  </autoFilter>
  <tableColumns count="2">
    <tableColumn id="1" xr3:uid="{7F4E2C09-EF47-4C9B-AB53-94528926F399}" name="תאריך הדיווח" dataDxfId="507" dataCellStyle="Normal_2007-16618"/>
    <tableColumn id="2" xr3:uid="{F952A500-F7C0-420A-B912-3293B9B15E51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C6A1B13-4361-45A2-AE6E-1602A3FE7EB6}" name="TitleRegion1.a5.k59.1" displayName="TitleRegion1.a5.k59.1" ref="A5:K59" totalsRowShown="0" headerRowDxfId="497" headerRowBorderDxfId="505" tableBorderDxfId="506">
  <autoFilter ref="A5:K59" xr:uid="{EC6A1B13-4361-45A2-AE6E-1602A3FE7E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D8A8577-43BA-4728-9757-647505A17EF5}" name="שם המנפיק/שם נייר ערך "/>
    <tableColumn id="2" xr3:uid="{D9E3D822-2C55-46B7-ACE6-EC74043F9DA9}" name="מספר ני&quot;ע"/>
    <tableColumn id="3" xr3:uid="{75DE2505-D8FF-48BC-BB26-36A968BB7AC2}" name="מספר מנפיק" dataDxfId="504"/>
    <tableColumn id="4" xr3:uid="{4560EFEB-80B9-4999-A202-0D7B4F6FD46C}" name="דירוג"/>
    <tableColumn id="5" xr3:uid="{1E10FFE5-01D0-4497-BE58-64593636C7F7}" name="שם מדרג" dataDxfId="503"/>
    <tableColumn id="6" xr3:uid="{1255AC23-4C64-47E5-9266-030A78A5884F}" name="סוג מטבע"/>
    <tableColumn id="7" xr3:uid="{E82A4E71-AE34-46B3-B50C-02789DFF2373}" name="שיעור ריבית" dataDxfId="502"/>
    <tableColumn id="8" xr3:uid="{DCC62916-AE4E-4D1F-8204-482CCAE45C2E}" name="תשואה לפידיון" dataDxfId="501"/>
    <tableColumn id="9" xr3:uid="{FE45727A-EE2B-4806-B5F7-EAD7328FD3A6}" name="שווי שוק" dataDxfId="500"/>
    <tableColumn id="10" xr3:uid="{5B9C25E4-72A1-47FC-BE74-45ABB9781D84}" name="שעור מנכסי אפיק ההשקעה" dataDxfId="499"/>
    <tableColumn id="11" xr3:uid="{C2D84C1A-A1CD-47A1-903A-7C1D0CB4071E}" name="שעור מסך נכסי השקעה" dataDxfId="498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58CB6C0-8BA4-48E5-9D66-18B820454936}" name="RowTitleRegion1.a1.b4.1" displayName="RowTitleRegion1.a1.b4.1_" ref="A1:B4" totalsRowShown="0" tableBorderDxfId="496">
  <autoFilter ref="A1:B4" xr:uid="{758CB6C0-8BA4-48E5-9D66-18B820454936}">
    <filterColumn colId="0" hiddenButton="1"/>
    <filterColumn colId="1" hiddenButton="1"/>
  </autoFilter>
  <tableColumns count="2">
    <tableColumn id="1" xr3:uid="{1CFA9BFB-86CE-4540-8FF2-E7FBA6345582}" name="תאריך הדיווח" dataDxfId="495" dataCellStyle="Normal_2007-16618"/>
    <tableColumn id="2" xr3:uid="{430F552D-BA60-439B-992E-31324D3A0B2B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5AEFDEF-8C58-446B-8022-6769FADBA930}" name="TitleRegion1.a6.q62.1" displayName="TitleRegion1.a6.q62.1" ref="A6:Q62" totalsRowShown="0" headerRowDxfId="475" dataDxfId="476" headerRowBorderDxfId="493" tableBorderDxfId="494">
  <autoFilter ref="A6:Q62" xr:uid="{95AEFDEF-8C58-446B-8022-6769FADBA9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E8F770B2-F562-4B79-9091-1A1D964D8ADA}" name="שם המנפיק/שם נייר ערך "/>
    <tableColumn id="2" xr3:uid="{DE42E923-8DEC-47BF-9FB5-A9113FE24976}" name="מספר ני&quot;ע" dataDxfId="492"/>
    <tableColumn id="3" xr3:uid="{670A61A8-A002-4D36-8446-C0BC06EB0292}" name="זירת מסחר" dataDxfId="491"/>
    <tableColumn id="4" xr3:uid="{96E7CFBE-B69F-4DB3-B880-7A316ACBEA1E}" name="דירוג" dataDxfId="490"/>
    <tableColumn id="5" xr3:uid="{B970D17F-8E06-40EA-A4FB-8B257277527B}" name="שם מדרג" dataDxfId="489"/>
    <tableColumn id="6" xr3:uid="{6FC6BA29-D641-4CC4-8AC9-BDBCAFACD382}" name="תאריך רכישה" dataDxfId="488"/>
    <tableColumn id="7" xr3:uid="{A4DF2003-D62C-4152-8F07-6ADBA92367B8}" name="מח&quot;מ" dataDxfId="487"/>
    <tableColumn id="8" xr3:uid="{21BE5747-324A-4C2B-9F27-A553315A62D3}" name="סוג מטבע" dataDxfId="486"/>
    <tableColumn id="9" xr3:uid="{1408CDC7-1773-460C-B8B9-6C41E7B1349C}" name="שיעור ריבית" dataDxfId="485"/>
    <tableColumn id="10" xr3:uid="{41024137-2F35-4DD2-AB34-FB3627D35BC1}" name="תשואה לפידיון" dataDxfId="484"/>
    <tableColumn id="11" xr3:uid="{E1ED96CC-9868-4F72-92FC-428738218EEB}" name="ערך נקוב****" dataDxfId="483"/>
    <tableColumn id="12" xr3:uid="{5F45990A-0369-4775-991A-4D5CA6921B9D}" name="שער***" dataDxfId="482"/>
    <tableColumn id="13" xr3:uid="{ACC2E988-8948-4BC6-8FDD-818F94866D51}" name="פדיון/ריבית/דיבידנד לקבל*****  " dataDxfId="481"/>
    <tableColumn id="14" xr3:uid="{F9E678FF-E96D-4750-A791-5C3A06A46379}" name="שווי שוק" dataDxfId="480"/>
    <tableColumn id="15" xr3:uid="{B59B0191-1FCD-4C2D-B564-B3299C93658A}" name="שעור מערך נקוב**** מונפק" dataDxfId="479"/>
    <tableColumn id="16" xr3:uid="{827398CF-29D4-4E73-97C8-D2E5F4A71D73}" name="שעור מנכסי אפיק ההשקעה" dataDxfId="478"/>
    <tableColumn id="17" xr3:uid="{9E109D60-9A6D-4AB3-AB16-2E9642A42F47}" name="שעור מסך נכסי השקעה**" dataDxfId="477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8B447C7-CE79-4352-A719-7344AB5C8E75}" name="RowTitleRegion1.a1.b4.1" displayName="_RowTitleRegion1.a1.b4.1" ref="A1:B4" totalsRowShown="0" tableBorderDxfId="474">
  <autoFilter ref="A1:B4" xr:uid="{78B447C7-CE79-4352-A719-7344AB5C8E75}">
    <filterColumn colId="0" hiddenButton="1"/>
    <filterColumn colId="1" hiddenButton="1"/>
  </autoFilter>
  <tableColumns count="2">
    <tableColumn id="1" xr3:uid="{272E7210-78FB-4060-A2BA-F96EB5FFE30B}" name="תאריך הדיווח" dataDxfId="473" dataCellStyle="Normal_2007-16618"/>
    <tableColumn id="2" xr3:uid="{6EA8F628-AB4C-48EE-B28C-462DB9397A67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87367FD-68E4-4914-A7F5-64016763E3DB}" name="TitleRegion1.a6.t26.1" displayName="TitleRegion1.a6.t26.1" ref="A6:T26" totalsRowShown="0" headerRowDxfId="450" dataDxfId="451" headerRowBorderDxfId="471" tableBorderDxfId="472">
  <autoFilter ref="A6:T26" xr:uid="{F87367FD-68E4-4914-A7F5-64016763E3D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2B000FD8-B681-4F16-B2F6-6482732B8B29}" name="שם המנפיק/שם נייר ערך "/>
    <tableColumn id="2" xr3:uid="{7787B4DA-3C8C-4879-ADDD-2C59391E8A30}" name="מספר ני&quot;ע" dataDxfId="470"/>
    <tableColumn id="3" xr3:uid="{FCB2AFF6-8745-42DD-B7F0-E01270C00503}" name="זירת מסחר" dataDxfId="469"/>
    <tableColumn id="4" xr3:uid="{6B2984A0-2310-4144-AC7E-1BACC1108AFF}" name="ספק מידע" dataDxfId="468"/>
    <tableColumn id="5" xr3:uid="{662C8995-30F0-4C9A-9D18-35C8E70D195B}" name="מספר מנפיק" dataDxfId="467"/>
    <tableColumn id="6" xr3:uid="{7530B36D-7675-4278-94DE-28BD227D2204}" name="ענף מסחר" dataDxfId="466"/>
    <tableColumn id="7" xr3:uid="{58F15C44-790B-4621-9CD2-1551ACDC050B}" name="דירוג" dataDxfId="465"/>
    <tableColumn id="8" xr3:uid="{07BE8B70-CA1A-4004-839A-42A1B18B0122}" name="שם מדרג" dataDxfId="464"/>
    <tableColumn id="9" xr3:uid="{6ADE3DB8-EBC7-42E3-ABEB-B95E2688D55C}" name="תאריך רכישה" dataDxfId="463"/>
    <tableColumn id="10" xr3:uid="{13CB4B7C-657E-4FC0-B28B-0014ACE54967}" name="מח&quot;מ" dataDxfId="462"/>
    <tableColumn id="11" xr3:uid="{EC3721B2-7E05-453C-A6BB-BE0536F795F9}" name="סוג מטבע" dataDxfId="461"/>
    <tableColumn id="12" xr3:uid="{CD21481D-C8EC-4B7C-9EB2-7BD16023329C}" name="שיעור ריבית" dataDxfId="460"/>
    <tableColumn id="13" xr3:uid="{BA70DA17-A278-4BA4-8309-E8902AECCD19}" name="תשואה לפידיון" dataDxfId="459"/>
    <tableColumn id="14" xr3:uid="{EA757D42-29F0-4624-885B-392C7ABFEA9D}" name="ערך נקוב****" dataDxfId="458"/>
    <tableColumn id="15" xr3:uid="{F07CE623-77D9-43BA-9EAA-FA085D6D3140}" name="שער***" dataDxfId="457"/>
    <tableColumn id="16" xr3:uid="{0C88A176-3043-483F-96A6-A696238E9072}" name="פדיון/ריבית/דיבידנד לקבל*****  " dataDxfId="456"/>
    <tableColumn id="17" xr3:uid="{6A0F61F1-C9D4-434D-93FB-8AE0AB5FACFA}" name="שווי שוק" dataDxfId="455"/>
    <tableColumn id="18" xr3:uid="{13DA3F23-C17C-4FA4-ABD5-69C3FD1D426C}" name="שעור מערך נקוב מונפק" dataDxfId="454"/>
    <tableColumn id="19" xr3:uid="{0BD07E06-61E0-4A76-B14B-FC081196228E}" name="שעור מנכסי אפיק ההשקעה" dataDxfId="453"/>
    <tableColumn id="20" xr3:uid="{E2A5B3DE-1FF8-4BC7-B6BB-671872707C2C}" name="שעור מסך נכסי השקעה**" dataDxfId="45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26FDA7A-BF67-4302-A180-932D8D69E8EB}" name="RowTitleRegion1.a1.b4.1" displayName="_RowTitleRegion1.a1.b4.1_1" ref="A1:B4" totalsRowShown="0" tableBorderDxfId="449">
  <autoFilter ref="A1:B4" xr:uid="{E26FDA7A-BF67-4302-A180-932D8D69E8EB}">
    <filterColumn colId="0" hiddenButton="1"/>
    <filterColumn colId="1" hiddenButton="1"/>
  </autoFilter>
  <tableColumns count="2">
    <tableColumn id="1" xr3:uid="{F539B05F-EF55-4354-82B7-ADB395A257D3}" name="תאריך הדיווח" dataDxfId="448" dataCellStyle="Normal_2007-16618"/>
    <tableColumn id="2" xr3:uid="{6ADBD97F-FB6C-446C-B47D-0ABF51AE31D5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029165A-8E2E-4883-89F6-DD9016F612E6}" name="TitleRegion1.a6.t315.1" displayName="TitleRegion1.a6.t315.1" ref="A6:T315" totalsRowShown="0" headerRowDxfId="425" dataDxfId="426" headerRowBorderDxfId="446" tableBorderDxfId="447">
  <autoFilter ref="A6:T315" xr:uid="{2029165A-8E2E-4883-89F6-DD9016F612E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2B3D8D6B-EA6F-47B0-8BE1-B0ADC522CA66}" name="שם המנפיק/שם נייר ערך "/>
    <tableColumn id="2" xr3:uid="{B65D0D7E-851F-4977-91C4-DE983E95D2F9}" name="מספר ני&quot;ע" dataDxfId="445"/>
    <tableColumn id="3" xr3:uid="{483BB35C-BA08-4C23-9000-E00071D3BAB5}" name="זירת מסחר" dataDxfId="444"/>
    <tableColumn id="4" xr3:uid="{611A892C-80EC-4C40-AAF2-F7E2A8330C7D}" name="ספק מידע" dataDxfId="443"/>
    <tableColumn id="5" xr3:uid="{F0E57D05-F587-457A-95FD-A44E089E7C04}" name="מספר מנפיק" dataDxfId="442"/>
    <tableColumn id="6" xr3:uid="{C0BDC930-19ED-466D-AA00-1097CA886CCF}" name="ענף מסחר" dataDxfId="441"/>
    <tableColumn id="7" xr3:uid="{C223ECAC-7C28-437E-A992-44C6A4910BA4}" name="דירוג" dataDxfId="440"/>
    <tableColumn id="8" xr3:uid="{8339D03D-9AA9-4334-955A-A73235BA13A3}" name="שם מדרג" dataDxfId="439"/>
    <tableColumn id="9" xr3:uid="{57E4DAA1-ABB4-4A34-8E6F-06F264375AA6}" name="תאריך רכישה" dataDxfId="438"/>
    <tableColumn id="10" xr3:uid="{86D366AC-39C7-4B41-BA6F-2773A2EFAFDA}" name="מח&quot;מ" dataDxfId="437"/>
    <tableColumn id="11" xr3:uid="{0B8B9999-393A-4B33-B194-7A76754E1BA1}" name="סוג מטבע" dataDxfId="436"/>
    <tableColumn id="12" xr3:uid="{0DAE9700-D24C-4B76-B2D8-82EBE2EB98BC}" name="שיעור ריבית" dataDxfId="435"/>
    <tableColumn id="13" xr3:uid="{6CB92B88-F3B9-4D62-8C60-A5AF277011C1}" name="תשואה לפידיון" dataDxfId="434"/>
    <tableColumn id="14" xr3:uid="{220E8F93-FE51-48C5-B1F9-06E959353339}" name="ערך נקוב****" dataDxfId="433"/>
    <tableColumn id="15" xr3:uid="{75C1133C-1107-407D-AA27-BB88D5787517}" name="שער***" dataDxfId="432"/>
    <tableColumn id="16" xr3:uid="{4EFC63F7-E203-4206-8D80-DDCD6F6765B4}" name="פדיון/ריבית/דיבידנד לקבל*****  " dataDxfId="431"/>
    <tableColumn id="17" xr3:uid="{865DCA34-8EEC-4398-8A0E-80037EF1B48E}" name="שווי שוק" dataDxfId="430"/>
    <tableColumn id="18" xr3:uid="{6AA05D13-18C6-41AD-BC6A-668985124571}" name="שעור מערך נקוב מונפק" dataDxfId="429"/>
    <tableColumn id="19" xr3:uid="{8B3D2CAC-5863-4753-9F4F-9CC98DE5A310}" name="שעור מנכסי אפיק ההשקעה" dataDxfId="428"/>
    <tableColumn id="20" xr3:uid="{16B73912-C196-41A7-8B9E-A9BABF185513}" name="שעור מסך נכסי השקעה**" dataDxfId="427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0C4C127-7919-43B4-8ECE-144B267ABE6F}" name="RowTitleRegion1.a1.b4.1" displayName="_RowTitleRegion1.a1.b4.1_2" ref="A1:B4" totalsRowShown="0" tableBorderDxfId="424">
  <autoFilter ref="A1:B4" xr:uid="{80C4C127-7919-43B4-8ECE-144B267ABE6F}">
    <filterColumn colId="0" hiddenButton="1"/>
    <filterColumn colId="1" hiddenButton="1"/>
  </autoFilter>
  <tableColumns count="2">
    <tableColumn id="1" xr3:uid="{1A122323-8B1D-4BAA-8D70-D9D67F590962}" name="תאריך הדיווח" dataDxfId="423" dataCellStyle="Normal_2007-16618"/>
    <tableColumn id="2" xr3:uid="{E4056BEF-2D27-4507-8EDB-83AB7718CE97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3CC4104-29FE-4908-840C-EBDB17AD430F}" name="TitleRegion1.a6.n262.1" displayName="TitleRegion1.a6.n262.1" ref="A6:N262" totalsRowShown="0" headerRowDxfId="406" dataDxfId="407" headerRowBorderDxfId="421" tableBorderDxfId="422">
  <autoFilter ref="A6:N262" xr:uid="{73CC4104-29FE-4908-840C-EBDB17AD43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9AE48D4-C66D-4F41-B8DA-CA80EF3214AB}" name="שם המנפיק/שם נייר ערך "/>
    <tableColumn id="2" xr3:uid="{0605A0A4-28DC-4CA8-8319-B6691699ACB0}" name="מספר ני&quot;ע" dataDxfId="420"/>
    <tableColumn id="3" xr3:uid="{D371B38D-0F37-4B14-8EAF-145790D6A069}" name="זירת מסחר" dataDxfId="419"/>
    <tableColumn id="4" xr3:uid="{CFC32580-C8AE-453C-A2FC-3FB52EE248E3}" name="ספק מידע" dataDxfId="418"/>
    <tableColumn id="5" xr3:uid="{CF34408B-2F47-480C-97D5-173EE55166D1}" name="מספר מנפיק" dataDxfId="417"/>
    <tableColumn id="6" xr3:uid="{FF4D3EB1-0BA0-4C39-AF4E-B49C5978814C}" name="ענף מסחר" dataDxfId="416"/>
    <tableColumn id="7" xr3:uid="{D6D6DFB2-98DD-4D44-A70D-3EC8564273B9}" name="סוג מטבע" dataDxfId="415"/>
    <tableColumn id="8" xr3:uid="{1C0DCA3D-5697-4C81-93D0-836C9DA3817E}" name="ערך נקוב****" dataDxfId="414"/>
    <tableColumn id="9" xr3:uid="{AB145598-E7A6-4DDC-8896-CBB3C73F997E}" name="שער***" dataDxfId="413"/>
    <tableColumn id="10" xr3:uid="{45602545-737B-4B3D-89BF-D2D295EFC95C}" name="פדיון/ריבית/דיבידנד לקבל*****  " dataDxfId="412"/>
    <tableColumn id="11" xr3:uid="{661E7DF9-4BC2-4170-8A9E-F735A3137863}" name="שווי שוק" dataDxfId="411"/>
    <tableColumn id="12" xr3:uid="{E923DE7B-AAA1-44EA-99E6-30756D7A721E}" name="שעור מערך נקוב מונפק" dataDxfId="410"/>
    <tableColumn id="13" xr3:uid="{63781F42-A51E-4D70-B915-1F309F3CEB2C}" name="שעור מנכסי אפיק ההשקעה" dataDxfId="409"/>
    <tableColumn id="14" xr3:uid="{31ED7382-AC49-48EE-8543-645E45706B3A}" name="שעור מסך נכסי השקעה**" dataDxfId="408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575271F-7D34-4117-8FFF-2A30F8162CDE}" name="RowTitleRegion1.a1.b4.1" displayName="_RowTitleRegion1.a1.b4.1_3" ref="A1:B4" totalsRowShown="0" tableBorderDxfId="405">
  <autoFilter ref="A1:B4" xr:uid="{4575271F-7D34-4117-8FFF-2A30F8162CDE}">
    <filterColumn colId="0" hiddenButton="1"/>
    <filterColumn colId="1" hiddenButton="1"/>
  </autoFilter>
  <tableColumns count="2">
    <tableColumn id="1" xr3:uid="{5E191956-FBF7-4A35-9803-44FF22B819BC}" name="תאריך הדיווח" dataDxfId="404" dataCellStyle="Normal_2007-16618"/>
    <tableColumn id="2" xr3:uid="{DD308C58-A2E2-4281-A30E-AE531BAC03C9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8A9EE7A-F985-408E-89FE-EFB6CC756B57}" name="TitleRegion1.a6.m93.1" displayName="TitleRegion1.a6.m93.1" ref="A6:M93" totalsRowShown="0" headerRowDxfId="388" dataDxfId="389" headerRowBorderDxfId="402" tableBorderDxfId="403">
  <autoFilter ref="A6:M93" xr:uid="{A8A9EE7A-F985-408E-89FE-EFB6CC756B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BD4BC320-15A0-4EA1-82B7-3C24D2044EC1}" name="שם המנפיק/שם נייר ערך "/>
    <tableColumn id="2" xr3:uid="{989E401E-7C54-463D-AF34-A1826C9E3D04}" name="מספר ני&quot;ע" dataDxfId="401"/>
    <tableColumn id="3" xr3:uid="{8A2A8E4D-4874-427F-9C7D-D27B76868E40}" name="זירת מסחר" dataDxfId="400"/>
    <tableColumn id="4" xr3:uid="{09CACABE-9C67-4E18-9DC8-2FA5DC9E2644}" name="מספר מנפיק" dataDxfId="399"/>
    <tableColumn id="5" xr3:uid="{F004ACA1-1CF7-4732-A322-D4723072A55A}" name="ענף מסחר" dataDxfId="398"/>
    <tableColumn id="6" xr3:uid="{7AF1ADEF-20EB-4CEC-A364-23017371091E}" name="סוג מטבע" dataDxfId="397"/>
    <tableColumn id="7" xr3:uid="{6083ED2D-B194-4B50-9B25-862A97016E8D}" name="ערך נקוב****" dataDxfId="396"/>
    <tableColumn id="8" xr3:uid="{15BF782F-5805-42EE-B3E6-E6BD73BED1C4}" name="שער***" dataDxfId="395"/>
    <tableColumn id="9" xr3:uid="{18259EAB-D757-43AC-A2EE-990DC7922883}" name="פדיון/ריבית/דיבידנד לקבל*****  " dataDxfId="394"/>
    <tableColumn id="10" xr3:uid="{CF40FB81-E8FB-49EB-83FD-D0DE39CBFDE0}" name="שווי שוק" dataDxfId="393"/>
    <tableColumn id="11" xr3:uid="{2804EA17-BA93-41B7-ACE0-90B247D4735B}" name="שעור מערך נקוב מונפק" dataDxfId="392"/>
    <tableColumn id="12" xr3:uid="{4D1E42A5-384E-4712-BE93-F055B1ADCDC5}" name="שעור מנכסי אפיק ההשקעה" dataDxfId="391"/>
    <tableColumn id="13" xr3:uid="{C735344A-BD2C-4DEF-B2E3-ECA82133B184}" name="שעור מסך נכסי השקעה**" dataDxfId="390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C4E9D74-40DF-4BEC-BD89-7615DCDC40A6}" name="RowTitleRegion1.a1.b4.1" displayName="_RowTitleRegion1.a1.b4.1_4" ref="A1:B4" totalsRowShown="0" tableBorderDxfId="387">
  <autoFilter ref="A1:B4" xr:uid="{0C4E9D74-40DF-4BEC-BD89-7615DCDC40A6}">
    <filterColumn colId="0" hiddenButton="1"/>
    <filterColumn colId="1" hiddenButton="1"/>
  </autoFilter>
  <tableColumns count="2">
    <tableColumn id="1" xr3:uid="{E5B3B8E4-9B4C-4176-897B-822BA3C5868E}" name="תאריך הדיווח" dataDxfId="386" dataCellStyle="Normal_2007-16618"/>
    <tableColumn id="2" xr3:uid="{E00B7A5C-CDA7-4260-8E18-C12F02C0A3FF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6C0A4CE-E19F-4109-9723-7246968653BA}" name="TitleRegion1.a6.n39.1" displayName="TitleRegion1.a6.n39.1" ref="A6:N39" totalsRowShown="0" headerRowDxfId="369" dataDxfId="370" headerRowBorderDxfId="384" tableBorderDxfId="385">
  <autoFilter ref="A6:N39" xr:uid="{A6C0A4CE-E19F-4109-9723-7246968653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1F90E83-D415-49BF-B4D0-2D47F773CE92}" name="שם המנפיק/שם נייר ערך "/>
    <tableColumn id="2" xr3:uid="{EA636E71-5EF5-44BA-A6B1-5EFFF99FD573}" name="מספר ני&quot;ע" dataDxfId="383"/>
    <tableColumn id="3" xr3:uid="{91ECB317-3BCB-4EA9-B706-50DBBA7E91C8}" name="זירת מסחר" dataDxfId="382"/>
    <tableColumn id="4" xr3:uid="{9322AB8A-71D8-4A6E-8843-500E64B71246}" name="מספר מנפיק" dataDxfId="381"/>
    <tableColumn id="5" xr3:uid="{9391DA1A-6623-452A-9B40-1DE06FA1E441}" name="ענף מסחר" dataDxfId="380"/>
    <tableColumn id="6" xr3:uid="{C3B739B4-1D6E-426B-972F-D0409E2F49BC}" name="דירוג" dataDxfId="379"/>
    <tableColumn id="7" xr3:uid="{04EE6276-837A-4B0C-BA6E-0F2AEBBC2CA4}" name="שם מדרג" dataDxfId="378"/>
    <tableColumn id="8" xr3:uid="{6D4B8DF6-AA88-4D4D-943E-8A2CE711A677}" name="סוג מטבע" dataDxfId="377"/>
    <tableColumn id="9" xr3:uid="{AED02D85-71BA-44A7-8A71-05824C69EB9A}" name="ערך נקוב****" dataDxfId="376"/>
    <tableColumn id="10" xr3:uid="{4DAE9FDB-5DD6-44CC-92E4-B1018D3DAC7C}" name="שער***" dataDxfId="375"/>
    <tableColumn id="11" xr3:uid="{8E6DE17C-1C0E-44F4-82AA-BCB6F41697A3}" name="שווי שוק" dataDxfId="374"/>
    <tableColumn id="12" xr3:uid="{40359782-A03C-4D8F-885B-C670A2D438E8}" name="שעור מערך נקוב מונפק" dataDxfId="373"/>
    <tableColumn id="13" xr3:uid="{B88664C5-A7A9-429A-8C5F-BBB46BFD7409}" name="שעור מנכסי אפיק ההשקעה" dataDxfId="372"/>
    <tableColumn id="14" xr3:uid="{DAFB031E-A5C6-486B-B325-F8E3377AEAE1}" name="שעור מסך נכסי השקעה**" dataDxfId="371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2C54F67-B60D-44C8-A9DE-F634D7A3037B}" name="RowTitleRegion1.a1.b4.1" displayName="_RowTitleRegion1.a1.b4.1_5" ref="A1:B4" totalsRowShown="0" tableBorderDxfId="368">
  <autoFilter ref="A1:B4" xr:uid="{F2C54F67-B60D-44C8-A9DE-F634D7A3037B}">
    <filterColumn colId="0" hiddenButton="1"/>
    <filterColumn colId="1" hiddenButton="1"/>
  </autoFilter>
  <tableColumns count="2">
    <tableColumn id="1" xr3:uid="{5A696B53-F594-43B7-88DB-D9AF7191D944}" name="תאריך הדיווח" dataDxfId="367" dataCellStyle="Normal_2007-16618"/>
    <tableColumn id="2" xr3:uid="{B5920E63-8489-44F1-90C7-6DAF97C669F3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4ACEA79-FA63-4D25-B468-BC9B1DFF9B93}" name="TitleRegion1.a6.k23.1" displayName="TitleRegion1.a6.k23.1" ref="A6:K23" totalsRowShown="0" headerRowDxfId="353" dataDxfId="354" headerRowBorderDxfId="365" tableBorderDxfId="366">
  <autoFilter ref="A6:K23" xr:uid="{74ACEA79-FA63-4D25-B468-BC9B1DFF9B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EA4AF99-579C-4EB4-BBB9-BAC4F6E69BD8}" name="שם המנפיק/שם נייר ערך"/>
    <tableColumn id="2" xr3:uid="{A084D76F-D242-4D18-8C2D-B9D3EFA4093A}" name="מספר ני&quot;ע" dataDxfId="364"/>
    <tableColumn id="3" xr3:uid="{650CBCF2-77DE-4415-AF43-EC5A2E496F04}" name="זירת מסחר" dataDxfId="363"/>
    <tableColumn id="4" xr3:uid="{C6C530A0-0875-490D-8623-F8651455FFE9}" name="ענף מסחר" dataDxfId="362"/>
    <tableColumn id="5" xr3:uid="{C04A9CF0-AB24-4588-96F6-CADF5215A74B}" name="סוג מטבע" dataDxfId="361"/>
    <tableColumn id="6" xr3:uid="{E9322576-495F-4B78-B56F-0876D604F7C5}" name="ערך נקוב****" dataDxfId="360"/>
    <tableColumn id="7" xr3:uid="{A22518DA-70C4-40D0-A869-C8BD4D28444B}" name="שער***" dataDxfId="359"/>
    <tableColumn id="8" xr3:uid="{050F68E1-F778-44E3-AB29-0E1A366CC062}" name="שווי שוק" dataDxfId="358"/>
    <tableColumn id="9" xr3:uid="{0347BE9F-746D-4A64-BABA-C079DD31695A}" name="שעור מערך נקוב מונפק" dataDxfId="357"/>
    <tableColumn id="10" xr3:uid="{FD3E92E7-C4E2-463B-B088-89F9131DC2F3}" name="שעור מנכסי אפיק ההשקעה" dataDxfId="356"/>
    <tableColumn id="11" xr3:uid="{4798B2F0-4E9B-4F51-A36E-EF8596563944}" name="שעור מסך נכסי השקעה**" dataDxfId="355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5C1DFED-509A-4B75-879B-9B8ECE1768E0}" name="RowTitleRegion1.a1.b4.1" displayName="_RowTitleRegion1.a1.b4.1_6" ref="A1:B4" totalsRowShown="0" tableBorderDxfId="352">
  <autoFilter ref="A1:B4" xr:uid="{85C1DFED-509A-4B75-879B-9B8ECE1768E0}">
    <filterColumn colId="0" hiddenButton="1"/>
    <filterColumn colId="1" hiddenButton="1"/>
  </autoFilter>
  <tableColumns count="2">
    <tableColumn id="1" xr3:uid="{AE039D37-480C-478A-8D19-B3BE02147003}" name="תאריך הדיווח" dataDxfId="351" dataCellStyle="Normal_2007-16618"/>
    <tableColumn id="2" xr3:uid="{0CA4C09D-C278-4320-B898-0E9669F94B07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8AD417A-2264-4B85-B80E-1A2B376B2FC9}" name="TitleRegion1.a6.k35.1" displayName="TitleRegion1.a6.k35.1" ref="A6:K35" totalsRowShown="0" headerRowDxfId="337" dataDxfId="338" headerRowBorderDxfId="349" tableBorderDxfId="350">
  <autoFilter ref="A6:K35" xr:uid="{F8AD417A-2264-4B85-B80E-1A2B376B2FC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84EBF90-4615-4812-97D5-3D7ECA394E9B}" name="שם המנפיק/שם נייר ערך"/>
    <tableColumn id="2" xr3:uid="{337F312A-F533-42D5-8572-DB9FA1ED7264}" name="מספר ני&quot;ע" dataDxfId="348"/>
    <tableColumn id="3" xr3:uid="{66A71D9A-ECC0-400F-9268-BF631E965048}" name="זירת מסחר" dataDxfId="347"/>
    <tableColumn id="4" xr3:uid="{529EFA39-DA8A-4C26-8134-A8DF5EE4C801}" name="ענף מסחר" dataDxfId="346"/>
    <tableColumn id="5" xr3:uid="{6DEB8E6D-2DCC-483A-A92C-F9BBA091F6D3}" name="סוג מטבע" dataDxfId="345"/>
    <tableColumn id="6" xr3:uid="{ACEA68F0-155D-4CB5-B7B7-377371828F1E}" name="ערך נקוב****" dataDxfId="344"/>
    <tableColumn id="7" xr3:uid="{721C093E-C783-431A-8BFD-E348498F5335}" name="שער***" dataDxfId="343"/>
    <tableColumn id="8" xr3:uid="{0461050B-E51E-4C75-A10E-72F6D01154F0}" name="שווי שוק" dataDxfId="342"/>
    <tableColumn id="9" xr3:uid="{4EC50550-BFB0-43A6-90DB-010BB0CAF4C3}" name="שעור מערך נקוב מונפק" dataDxfId="341"/>
    <tableColumn id="10" xr3:uid="{DBC8F110-3EE6-4F7A-837B-A5F96F89473A}" name="שעור מנכסי אפיק ההשקעה" dataDxfId="340"/>
    <tableColumn id="11" xr3:uid="{83837A2D-0E5D-444C-8A9C-020B59CA3812}" name="שעור מסך נכסי השקעה**" dataDxfId="339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C6AB632-66EA-4311-B9A7-54E0E7552659}" name="RowTitleRegion1.a1.b4.1" displayName="_RowTitleRegion1.a1.b4.1_7" ref="A1:B4" totalsRowShown="0" tableBorderDxfId="336">
  <autoFilter ref="A1:B4" xr:uid="{CC6AB632-66EA-4311-B9A7-54E0E7552659}">
    <filterColumn colId="0" hiddenButton="1"/>
    <filterColumn colId="1" hiddenButton="1"/>
  </autoFilter>
  <tableColumns count="2">
    <tableColumn id="1" xr3:uid="{CCE8401C-B5DB-4BEA-A19D-4B5A6D434CBA}" name="תאריך הדיווח" dataDxfId="335" dataCellStyle="Normal_2007-16618"/>
    <tableColumn id="2" xr3:uid="{7ABE5FA4-F640-4698-9F4D-C5C943612296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6CDDB81-7DD3-403D-A1C3-CFCF4F450D3A}" name="TitleRegion1.a6.j22.1" displayName="TitleRegion1.a6.j22.1" ref="A6:J22" totalsRowShown="0" headerRowDxfId="322" dataDxfId="323" headerRowBorderDxfId="333" tableBorderDxfId="334">
  <autoFilter ref="A6:J22" xr:uid="{86CDDB81-7DD3-403D-A1C3-CFCF4F450D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76C2BFA-E4FE-45A4-A29C-B492FA023AFE}" name="שם המנפיק/שם נייר ערך"/>
    <tableColumn id="2" xr3:uid="{3D270E9A-7F41-4307-BAD4-6D8C697FC985}" name="מספר ני&quot;ע" dataDxfId="332"/>
    <tableColumn id="3" xr3:uid="{73519D91-410A-4D56-AB4F-C0D22F924E4D}" name="זירת מסחר" dataDxfId="331"/>
    <tableColumn id="4" xr3:uid="{C7E327C9-5F37-4DE4-B208-504B8C9DB2AD}" name="ענף מסחר" dataDxfId="330"/>
    <tableColumn id="5" xr3:uid="{0D6C3DBE-3AC8-40BF-97A4-B76D18683AA7}" name="סוג מטבע" dataDxfId="329"/>
    <tableColumn id="6" xr3:uid="{0D5F568B-A768-43DA-9187-81C799A88093}" name="ערך נקוב****" dataDxfId="328"/>
    <tableColumn id="7" xr3:uid="{FBFEE7EF-7EAA-4B05-B32B-C828000EABC4}" name="שער***" dataDxfId="327"/>
    <tableColumn id="8" xr3:uid="{6E095207-4083-4256-BEA5-A1827070FEFA}" name="שווי שוק" dataDxfId="326"/>
    <tableColumn id="9" xr3:uid="{7208DA89-0EA6-4641-9B8C-8826890EDB67}" name="שעור מנכסי אפיק ההשקעה" dataDxfId="325"/>
    <tableColumn id="10" xr3:uid="{DCD57284-3D2F-45E1-8EB7-0961EB0EBBD7}" name="שעור מסך נכסי השקעה**" dataDxfId="324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035CC35-CAD5-43F1-A9B0-7519C9F0BC04}" name="RowTitleRegion1.a1.b4.1" displayName="_RowTitleRegion1.a1.b4.1_8" ref="A1:B4" totalsRowShown="0" tableBorderDxfId="321">
  <autoFilter ref="A1:B4" xr:uid="{D035CC35-CAD5-43F1-A9B0-7519C9F0BC04}">
    <filterColumn colId="0" hiddenButton="1"/>
    <filterColumn colId="1" hiddenButton="1"/>
  </autoFilter>
  <tableColumns count="2">
    <tableColumn id="1" xr3:uid="{FB7F1C1D-9207-4C90-8614-EBFB8207044C}" name="תאריך הדיווח" dataDxfId="320" dataCellStyle="Normal_2007-16618"/>
    <tableColumn id="2" xr3:uid="{BF24D1D4-E729-4E02-9465-2A34E509A103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7BF905F-0DC0-40C8-85A6-9871A7053447}" name="TitleRegion1.a6.p41.1" displayName="TitleRegion1.a6.p41.1" ref="A6:P41" totalsRowShown="0" headerRowDxfId="301" dataDxfId="302" headerRowBorderDxfId="318" tableBorderDxfId="319">
  <autoFilter ref="A6:P41" xr:uid="{87BF905F-0DC0-40C8-85A6-9871A705344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4E72F64A-D4C8-400E-83A9-D80A0DD54932}" name="שם המנפיק/שם נייר ערך"/>
    <tableColumn id="2" xr3:uid="{59B1C632-52D5-4696-B2E3-62F8E54C67A1}" name="מספר ני&quot;ע" dataDxfId="317"/>
    <tableColumn id="3" xr3:uid="{2595D1B4-C51D-4296-B422-01F29596BC44}" name="נכס הבסיס" dataDxfId="316"/>
    <tableColumn id="4" xr3:uid="{F102AFFC-6DD1-4F44-BDB1-F7E7706D0112}" name="דירוג" dataDxfId="315"/>
    <tableColumn id="5" xr3:uid="{A4E2D051-43BC-4F99-9664-CCBFFCAB529E}" name="שם מדרג" dataDxfId="314"/>
    <tableColumn id="6" xr3:uid="{48D77FD4-2CC8-4786-A82D-6C181981DCEB}" name="תאריך רכישה" dataDxfId="313"/>
    <tableColumn id="7" xr3:uid="{C3E5EB92-8093-44A5-A36E-B4E6FCB63752}" name="מח&quot;מ" dataDxfId="312"/>
    <tableColumn id="8" xr3:uid="{849E50D7-C5CB-4C64-9989-8B5E19A079FF}" name="סוג מטבע" dataDxfId="311"/>
    <tableColumn id="9" xr3:uid="{AADBBA49-AC0F-4C03-B87F-CE2B24341193}" name="שיעור ריבית" dataDxfId="310"/>
    <tableColumn id="10" xr3:uid="{F018F062-5BAC-41F3-B6A7-0EE9417739B3}" name="תשואה לפידיון" dataDxfId="309"/>
    <tableColumn id="11" xr3:uid="{19DE6633-87E4-416F-A774-443CDEE530E0}" name="ערך נקוב****" dataDxfId="308"/>
    <tableColumn id="12" xr3:uid="{3E44B532-0E7E-4F5D-9864-FE7394D9E8AF}" name="שער***" dataDxfId="307"/>
    <tableColumn id="13" xr3:uid="{88AEF907-9C7A-4085-993C-D1026F46A5EB}" name="שווי שוק" dataDxfId="306"/>
    <tableColumn id="14" xr3:uid="{748A5790-3DF9-4E33-B6DB-90C13CBE8915}" name="שעור מערך נקוב מונפק" dataDxfId="305"/>
    <tableColumn id="15" xr3:uid="{0C8AED51-30BD-4BF5-AE31-970C234A5988}" name="שעור מנכסי אפיק ההשקעה" dataDxfId="304"/>
    <tableColumn id="16" xr3:uid="{E252A197-74DB-409F-A8DD-AE523D1B715F}" name="שעור מסך נכסי השקעה**" dataDxfId="303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8CCC6F5-3ABB-46D1-B7B1-56B271185928}" name="RowTitleRegion1.a1.b4.1" displayName="_RowTitleRegion1.a1.b4.1_9" ref="A1:B4" totalsRowShown="0" tableBorderDxfId="300">
  <autoFilter ref="A1:B4" xr:uid="{D8CCC6F5-3ABB-46D1-B7B1-56B271185928}">
    <filterColumn colId="0" hiddenButton="1"/>
    <filterColumn colId="1" hiddenButton="1"/>
  </autoFilter>
  <tableColumns count="2">
    <tableColumn id="1" xr3:uid="{83D5F1E8-F56B-493D-B8BB-51CDF12B8545}" name="תאריך הדיווח" dataDxfId="299" dataCellStyle="Normal_2007-16618"/>
    <tableColumn id="2" xr3:uid="{B4F83D62-EA5D-452D-95FB-533A6D97EEA7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BDC954A-7E26-4E7B-A1A3-3970E5DDF470}" name="TitleRegion1.a6.o35.1" displayName="TitleRegion1.a6.o35.1" ref="A6:O35" totalsRowShown="0" headerRowDxfId="281" dataDxfId="282" headerRowBorderDxfId="297" tableBorderDxfId="298">
  <autoFilter ref="A6:O35" xr:uid="{FBDC954A-7E26-4E7B-A1A3-3970E5DDF47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9186264E-205A-4CA0-9E78-070FF2E3F54C}" name="שם המנפיק/שם נייר ערך"/>
    <tableColumn id="2" xr3:uid="{D6505079-8957-46B4-AE34-41A01FD9EF81}" name="מספר ני&quot;ע" dataDxfId="296"/>
    <tableColumn id="3" xr3:uid="{FD90C49B-AC4E-425B-AAFA-90B0EB83324D}" name="דירוג" dataDxfId="295"/>
    <tableColumn id="4" xr3:uid="{BCF3C3EE-35B6-4BAB-B00A-193D48AACCA6}" name="שם מדרג" dataDxfId="294"/>
    <tableColumn id="5" xr3:uid="{C171F291-1A96-4DF6-9D1F-8039277E672C}" name="תאריך רכישה" dataDxfId="293"/>
    <tableColumn id="6" xr3:uid="{1C0A7154-B099-4991-B0E1-D8749AAD9F51}" name="מח&quot;מ" dataDxfId="292"/>
    <tableColumn id="7" xr3:uid="{7FAAAFE8-F584-425D-980D-1801126E44D1}" name="סוג מטבע" dataDxfId="291"/>
    <tableColumn id="8" xr3:uid="{E8D8BC7A-725B-46E4-866B-80ABACBBEA20}" name="שיעור ריבית" dataDxfId="290"/>
    <tableColumn id="9" xr3:uid="{F62D9BC3-E97C-4F96-8EFC-E8A6661102B4}" name="תשואה לפידיון" dataDxfId="289"/>
    <tableColumn id="10" xr3:uid="{F57564A2-B953-4C12-972B-CF018BB12D8F}" name="ערך נקוב****" dataDxfId="288"/>
    <tableColumn id="11" xr3:uid="{61312DEF-4CB4-4B19-A422-B03D000C1C3D}" name="שער***" dataDxfId="287"/>
    <tableColumn id="12" xr3:uid="{53CEED78-5E0C-4090-AB3D-CB4B1A899AB7}" name="שווי הוגן" dataDxfId="286"/>
    <tableColumn id="13" xr3:uid="{DE2C4FBB-96FD-4177-BCB7-9A12E3F17025}" name="שעור מערך נקוב מונפק" dataDxfId="285"/>
    <tableColumn id="14" xr3:uid="{977ED69C-9AFE-46DF-AEF4-AB05D13DA5F6}" name="שעור מנכסי אפיק ההשקעה" dataDxfId="284"/>
    <tableColumn id="15" xr3:uid="{A7B024FD-644A-4196-BDF8-0DFAF7100179}" name="שעור מסך נכסי השקעה**" dataDxfId="283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09C2B4A-1346-4AB6-B67E-4AC63FFA5372}" name="RowTitleRegion1.a1.b4.1" displayName="_RowTitleRegion1.a1.b4.1_10" ref="A1:B4" totalsRowShown="0" tableBorderDxfId="280">
  <autoFilter ref="A1:B4" xr:uid="{309C2B4A-1346-4AB6-B67E-4AC63FFA5372}">
    <filterColumn colId="0" hiddenButton="1"/>
    <filterColumn colId="1" hiddenButton="1"/>
  </autoFilter>
  <tableColumns count="2">
    <tableColumn id="1" xr3:uid="{1E0304D1-6EE3-425B-9357-FE73117DF527}" name="תאריך הדיווח" dataDxfId="279" dataCellStyle="Normal_2007-16618"/>
    <tableColumn id="2" xr3:uid="{8B319080-DBF4-4168-97D7-D48E75390413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9B941F5-1492-4A37-92FF-3F23E8CDCF8E}" name="TitleRegion1.a6.r27.1" displayName="TitleRegion1.a6.r27.1" ref="A6:R27" totalsRowShown="0" headerRowDxfId="258" dataDxfId="259" headerRowBorderDxfId="277" tableBorderDxfId="278">
  <autoFilter ref="A6:R27" xr:uid="{E9B941F5-1492-4A37-92FF-3F23E8CDCF8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63B5F2A7-D6C6-4D20-8E3A-155CFEF895BD}" name="שם המנפיק/שם נייר ערך"/>
    <tableColumn id="2" xr3:uid="{5C96072F-FBE3-4C36-ACD8-5AF727F497F8}" name="מספר ני&quot;ע" dataDxfId="276"/>
    <tableColumn id="3" xr3:uid="{A3B4A03C-F57F-47B3-BBED-ADE05C0EE629}" name="ספק המידע" dataDxfId="275"/>
    <tableColumn id="4" xr3:uid="{F25F1012-D1C3-4B37-9123-162524D660E5}" name="מספר מנפיק" dataDxfId="274"/>
    <tableColumn id="5" xr3:uid="{CE18AB01-30D9-46E0-9F9E-7909061FD21C}" name="ענף מסחר" dataDxfId="273"/>
    <tableColumn id="6" xr3:uid="{8A54C3A3-1669-47DB-9874-048E98F7CD58}" name="דירוג" dataDxfId="272"/>
    <tableColumn id="7" xr3:uid="{846F006E-D987-4689-A47C-62B9604320A2}" name="שם מדרג" dataDxfId="271"/>
    <tableColumn id="8" xr3:uid="{D279E430-A9A8-4611-889E-D1E885D0D06D}" name="תאריך רכישה" dataDxfId="270"/>
    <tableColumn id="9" xr3:uid="{98924DEE-6E35-4A21-B4FC-9FFD0548D244}" name="מח&quot;מ" dataDxfId="269"/>
    <tableColumn id="10" xr3:uid="{FF5B7E7A-181D-4E5D-8D62-FF910F38F3CC}" name="סוג מטבע" dataDxfId="268"/>
    <tableColumn id="11" xr3:uid="{EE2714E1-6D9E-4D0F-ADBC-0720BDAB863F}" name="שיעור ריבית" dataDxfId="267"/>
    <tableColumn id="12" xr3:uid="{1AF74860-1B57-4AEF-9BE2-3C07F6A8B739}" name="תשואה לפידיון" dataDxfId="266"/>
    <tableColumn id="13" xr3:uid="{8DEF885F-513D-4029-A3BD-6C03366B5911}" name="ערך נקוב****" dataDxfId="265"/>
    <tableColumn id="14" xr3:uid="{6C5E8F64-F889-4575-966A-23FBE4FCE8A0}" name="שער***" dataDxfId="264"/>
    <tableColumn id="15" xr3:uid="{260AF759-0D6F-4C15-882A-8217D66BD0F2}" name="שווי הוגן" dataDxfId="263"/>
    <tableColumn id="16" xr3:uid="{CE85B6D4-2733-4B09-913D-7EF28947D198}" name="שעור מערך נקוב מונפק" dataDxfId="262"/>
    <tableColumn id="17" xr3:uid="{B03147AA-2530-4DB5-9D2D-63EC0823E034}" name="שעור מנכסי אפיק ההשקעה" dataDxfId="261"/>
    <tableColumn id="18" xr3:uid="{922C1844-B4B0-455C-8BA6-A55025EA0328}" name="שעור מסך נכסי השקעה**" dataDxfId="260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EF8D82D-F083-4D31-A17D-00A3F24DB097}" name="RowTitleRegion1.a1.b4.1" displayName="_RowTitleRegion1.a1.b4.1_11" ref="A1:B4" totalsRowShown="0" tableBorderDxfId="257">
  <autoFilter ref="A1:B4" xr:uid="{4EF8D82D-F083-4D31-A17D-00A3F24DB097}">
    <filterColumn colId="0" hiddenButton="1"/>
    <filterColumn colId="1" hiddenButton="1"/>
  </autoFilter>
  <tableColumns count="2">
    <tableColumn id="1" xr3:uid="{A69E2185-CD1A-4EC3-AAE5-210DA2725FC9}" name="תאריך הדיווח" dataDxfId="256" dataCellStyle="Normal_2007-16618"/>
    <tableColumn id="2" xr3:uid="{61FC483F-36DF-4540-A8E9-9327044EEEC4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77E5AC9-42C3-46CD-B019-9EE90487D0D0}" name="TitleRegion1.a6.r44.1" displayName="TitleRegion1.a6.r44.1" ref="A6:R44" totalsRowShown="0" headerRowDxfId="235" dataDxfId="236" headerRowBorderDxfId="254" tableBorderDxfId="255">
  <autoFilter ref="A6:R44" xr:uid="{F77E5AC9-42C3-46CD-B019-9EE90487D0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E0AED0AF-4073-4C5E-A713-584AAB4D1343}" name="שם המנפיק/שם נייר ערך"/>
    <tableColumn id="2" xr3:uid="{6541F540-0874-475B-A226-8A0EC165F0F8}" name="מספר ני&quot;ע" dataDxfId="253"/>
    <tableColumn id="3" xr3:uid="{73E7AEC8-5AD8-49AB-A237-3DE2C2F81B6A}" name="ספק המידע" dataDxfId="252"/>
    <tableColumn id="4" xr3:uid="{67257C54-2568-4E05-9C24-C0343BF22CC1}" name="מספר מנפיק" dataDxfId="251"/>
    <tableColumn id="5" xr3:uid="{4F84B563-4265-4956-8DC4-F7E816F7A677}" name="ענף מסחר" dataDxfId="250"/>
    <tableColumn id="6" xr3:uid="{498EF0A6-9680-4172-9689-5A3FFF06FE8E}" name="דירוג" dataDxfId="249"/>
    <tableColumn id="7" xr3:uid="{3F30E0CF-2EA6-4795-A309-F6A9C9B218A7}" name="שם מדרג" dataDxfId="248"/>
    <tableColumn id="8" xr3:uid="{7BEA1F61-C58E-48BF-B759-87A1A4873F5D}" name="תאריך רכישה" dataDxfId="247"/>
    <tableColumn id="9" xr3:uid="{C0FCE361-C291-4197-9EB3-38ADABC3C0BC}" name="מח&quot;מ" dataDxfId="246"/>
    <tableColumn id="10" xr3:uid="{A0C1C08E-14D5-49F4-906B-4131F033386F}" name="סוג מטבע" dataDxfId="245"/>
    <tableColumn id="11" xr3:uid="{B09C9F43-BFDE-42B9-9F6E-E754C78F4D2E}" name="שיעור ריבית" dataDxfId="244"/>
    <tableColumn id="12" xr3:uid="{63A06A3E-63E1-4CE8-B6FC-F8CF205DCC8C}" name="תשואה לפידיון" dataDxfId="243"/>
    <tableColumn id="13" xr3:uid="{D73A4AC5-7ADC-432D-A8CC-6952BBFAB8EE}" name="ערך נקוב****" dataDxfId="242"/>
    <tableColumn id="14" xr3:uid="{D73DC2F6-9DC3-485C-B58B-ACFDE7FCB6CB}" name="שער***" dataDxfId="241"/>
    <tableColumn id="15" xr3:uid="{00095307-3B33-47A5-B0ED-E0FF6094591B}" name="שווי הוגן" dataDxfId="240"/>
    <tableColumn id="16" xr3:uid="{B1C8886E-6E25-4777-A292-54BF2DB1BBE7}" name="שעור מערך נקוב מונפק" dataDxfId="239"/>
    <tableColumn id="17" xr3:uid="{2B5D6171-A3B9-4EA3-9497-9B1A891C0257}" name="שעור מנכסי אפיק ההשקעה" dataDxfId="238"/>
    <tableColumn id="18" xr3:uid="{B222DE4E-69C4-41EA-BC75-26F3E7D96296}" name="שעור מסך נכסי השקעה**" dataDxfId="237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B5B7C62-A893-4ECE-80A4-9D88A929B966}" name="RowTitleRegion1.a1.b4.1" displayName="_RowTitleRegion1.a1.b4.1_12" ref="A1:B4" totalsRowShown="0" tableBorderDxfId="234">
  <autoFilter ref="A1:B4" xr:uid="{FB5B7C62-A893-4ECE-80A4-9D88A929B966}">
    <filterColumn colId="0" hiddenButton="1"/>
    <filterColumn colId="1" hiddenButton="1"/>
  </autoFilter>
  <tableColumns count="2">
    <tableColumn id="1" xr3:uid="{90EABFC5-253A-409F-AA75-A3BC8F3DFA6A}" name="תאריך הדיווח" dataDxfId="233" dataCellStyle="Normal_2007-16618"/>
    <tableColumn id="2" xr3:uid="{C90549EB-B392-4183-9697-AD98FD77EC8A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3347237-A0F0-471D-8EE4-7C6044CE98E6}" name="TitleRegion1.a6.l73.1" displayName="TitleRegion1.a6.l73.1" ref="A6:L73" totalsRowShown="0" headerRowDxfId="218" dataDxfId="219" headerRowBorderDxfId="231" tableBorderDxfId="232">
  <autoFilter ref="A6:L73" xr:uid="{53347237-A0F0-471D-8EE4-7C6044CE98E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731CFB7-9DFB-40FA-9A1C-7841DD6554DF}" name="שם המנפיק/שם נייר ערך"/>
    <tableColumn id="2" xr3:uid="{B411D7DE-19CD-49A6-8DA4-5DBF63042BE7}" name="מספר ני&quot;ע" dataDxfId="230"/>
    <tableColumn id="3" xr3:uid="{3AE447EE-746E-426C-89C8-1AAD0A618EA8}" name="ספק המידע" dataDxfId="229"/>
    <tableColumn id="4" xr3:uid="{7E0D8517-EC2B-4DAB-ACD5-A6CA7D7BC41A}" name="מספר מנפיק" dataDxfId="228"/>
    <tableColumn id="5" xr3:uid="{6F9A57F8-BA00-4556-9E74-9B81F6FE93C1}" name="ענף מסחר" dataDxfId="227"/>
    <tableColumn id="6" xr3:uid="{350C7739-5621-4311-AA76-D6ADEB50B714}" name="סוג מטבע" dataDxfId="226"/>
    <tableColumn id="7" xr3:uid="{4BEA7F62-8D4A-4199-A5BD-5CD7761BAB41}" name="ערך נקוב****" dataDxfId="225"/>
    <tableColumn id="8" xr3:uid="{F26E787F-0127-456E-8F4D-1E6004728A2B}" name="שער***" dataDxfId="224"/>
    <tableColumn id="9" xr3:uid="{34B2C112-36B0-4C03-A1C3-FDDEC160939B}" name="שווי הוגן" dataDxfId="223"/>
    <tableColumn id="10" xr3:uid="{C0017C95-6024-4549-878B-F2F7D1EF016C}" name="שעור מערך נקוב מונפק" dataDxfId="222"/>
    <tableColumn id="11" xr3:uid="{475AECDA-A85C-4134-8540-F4E5E2F29545}" name="שעור מנכסי אפיק ההשקעה" dataDxfId="221"/>
    <tableColumn id="12" xr3:uid="{4442C986-F65C-4388-A092-0C848BC05CA3}" name="שעור מסך נכסי השקעה**" dataDxfId="220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F2E9FBE-C8E2-4E68-A10E-D6813C57D0A1}" name="RowTitleRegion1.a1.b4.1" displayName="_RowTitleRegion1.a1.b4.1_13" ref="A1:B4" totalsRowShown="0" tableBorderDxfId="217">
  <autoFilter ref="A1:B4" xr:uid="{0F2E9FBE-C8E2-4E68-A10E-D6813C57D0A1}">
    <filterColumn colId="0" hiddenButton="1"/>
    <filterColumn colId="1" hiddenButton="1"/>
  </autoFilter>
  <tableColumns count="2">
    <tableColumn id="1" xr3:uid="{CBFA6A27-7D8A-445F-B0A4-64EE26E0A9D9}" name="תאריך הדיווח" dataDxfId="216" dataCellStyle="Normal_2007-16618"/>
    <tableColumn id="2" xr3:uid="{74D76194-38F9-4290-86A2-9B65B7B7C533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8FDCE0F-BCD3-42AE-8279-A64237A9CB31}" name="TitleRegion1.a6.j228.1" displayName="TitleRegion1.a6.j228.1" ref="A6:J228" totalsRowShown="0" headerRowDxfId="203" dataDxfId="204" headerRowBorderDxfId="214" tableBorderDxfId="215">
  <autoFilter ref="A6:J228" xr:uid="{98FDCE0F-BCD3-42AE-8279-A64237A9CB3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CE5D255-1A6C-4D19-82A7-7BE74F786F39}" name="שם המנפיק/שם נייר ערך"/>
    <tableColumn id="2" xr3:uid="{12FECBB2-B30C-47DC-B644-92A6D10252B6}" name="מספר ני&quot;ע" dataDxfId="213"/>
    <tableColumn id="3" xr3:uid="{DD6422A3-DB27-4C30-9116-38A1AE4ED1C1}" name="סוג מטבע" dataDxfId="212"/>
    <tableColumn id="4" xr3:uid="{7F0356BF-9622-483A-92E7-F96D2502E760}" name="תאריך רכישה" dataDxfId="211"/>
    <tableColumn id="5" xr3:uid="{A378796F-31BB-4BE7-91C5-DC708AA4D3D9}" name="ערך נקוב****" dataDxfId="210"/>
    <tableColumn id="6" xr3:uid="{A2B61C28-AB79-46C4-87EB-C3712258C610}" name="שער***" dataDxfId="209"/>
    <tableColumn id="7" xr3:uid="{4D5F6B52-751B-4272-B510-E6E2FD3F6B2B}" name="שווי הוגן" dataDxfId="208"/>
    <tableColumn id="8" xr3:uid="{CA6A879E-24FC-4E28-8AE4-5DBD2EC1CACF}" name="שעור מערך נקוב מונפק" dataDxfId="207"/>
    <tableColumn id="9" xr3:uid="{244CDACB-464D-46FF-B909-941F1B10F01D}" name="שעור מנכסי אפיק ההשקעה" dataDxfId="206"/>
    <tableColumn id="10" xr3:uid="{18720A2F-43E4-4E3C-8274-EB501C3125B2}" name="שעור מסך נכסי השקעה**" dataDxfId="205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3403ED58-21C1-4F08-9EEA-B06AA17D6939}" name="RowTitleRegion1.a1.b4.1" displayName="_RowTitleRegion1.a1.b4.1_14" ref="A1:B4" totalsRowShown="0" tableBorderDxfId="202">
  <autoFilter ref="A1:B4" xr:uid="{3403ED58-21C1-4F08-9EEA-B06AA17D6939}">
    <filterColumn colId="0" hiddenButton="1"/>
    <filterColumn colId="1" hiddenButton="1"/>
  </autoFilter>
  <tableColumns count="2">
    <tableColumn id="1" xr3:uid="{292A0E5C-BFD8-4531-929E-60772E098DEA}" name="תאריך הדיווח" dataDxfId="201" dataCellStyle="Normal_2007-16618"/>
    <tableColumn id="2" xr3:uid="{BDCC1FF1-21DE-4979-AE8F-BE4CA0CEAFA2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856CA2F-B477-4B41-AF3A-0D1D207DB186}" name="TitleRegion1.a6.k19.1" displayName="TitleRegion1.a6.k19.1" ref="A6:K19" totalsRowShown="0" headerRowDxfId="187" dataDxfId="188" headerRowBorderDxfId="199" tableBorderDxfId="200">
  <autoFilter ref="A6:K19" xr:uid="{5856CA2F-B477-4B41-AF3A-0D1D207DB18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DA4580F-8E3C-49DC-837C-861F1850E0FC}" name="שם המנפיק/שם נייר ערך"/>
    <tableColumn id="2" xr3:uid="{EB21C656-6CF3-4ACE-9984-D0A1B11EFB35}" name="מספר ני&quot;ע" dataDxfId="198"/>
    <tableColumn id="3" xr3:uid="{98A689B5-381D-4A61-BA72-24F555D4A110}" name="ענף מסחר" dataDxfId="197"/>
    <tableColumn id="4" xr3:uid="{61724746-125A-48AB-90BE-D48BFDE82A3E}" name="סוג מטבע" dataDxfId="196"/>
    <tableColumn id="5" xr3:uid="{E94622E6-D445-48B5-9454-E7E55D6AA098}" name="תאריך רכישה" dataDxfId="195"/>
    <tableColumn id="6" xr3:uid="{E1EC5012-670D-462A-B407-5B52D1612396}" name="ערך נקוב****" dataDxfId="194"/>
    <tableColumn id="7" xr3:uid="{C755F080-86AF-4E47-97D7-181FC78C2E14}" name="שער***" dataDxfId="193"/>
    <tableColumn id="8" xr3:uid="{876CA2E7-56BB-4A56-B9FD-0BA0D53F8F02}" name="שווי הוגן" dataDxfId="192"/>
    <tableColumn id="9" xr3:uid="{A72D34C7-7E0A-4A0F-B0F8-D73547CB8A8B}" name="שעור מערך נקוב מונפק" dataDxfId="191"/>
    <tableColumn id="10" xr3:uid="{24D33A62-671E-4109-82B3-29C51AF12491}" name="שעור מנכסי אפיק ההשקעה" dataDxfId="190"/>
    <tableColumn id="11" xr3:uid="{F924A3DF-377A-479F-AEDC-0E14B2375006}" name="שעור מסך נכסי השקעה**" dataDxfId="189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A7859BE4-742D-4528-8D81-8AE169B9E560}" name="RowTitleRegion1.a1.b4.1" displayName="_RowTitleRegion1.a1.b4.1_15" ref="A1:B4" totalsRowShown="0" tableBorderDxfId="186">
  <autoFilter ref="A1:B4" xr:uid="{A7859BE4-742D-4528-8D81-8AE169B9E560}">
    <filterColumn colId="0" hiddenButton="1"/>
    <filterColumn colId="1" hiddenButton="1"/>
  </autoFilter>
  <tableColumns count="2">
    <tableColumn id="1" xr3:uid="{6E04D02C-E044-4455-AAB1-4CC6132D77F7}" name="תאריך הדיווח" dataDxfId="185" dataCellStyle="Normal_2007-16618"/>
    <tableColumn id="2" xr3:uid="{6E6D4D93-D724-486F-961C-4B677EFF4F1A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CF9CC5A-A6DC-4266-964A-0EC973D69B38}" name="TitleRegion1.a6.k36.1" displayName="TitleRegion1.a6.k36.1" ref="A6:K36" totalsRowShown="0" headerRowDxfId="171" dataDxfId="172" headerRowBorderDxfId="183" tableBorderDxfId="184">
  <autoFilter ref="A6:K36" xr:uid="{8CF9CC5A-A6DC-4266-964A-0EC973D69B3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B8DDF99-7182-43D9-98C9-73D54E8FA223}" name="שם המנפיק/שם נייר ערך"/>
    <tableColumn id="2" xr3:uid="{1F8B6A1A-16D7-45C5-922D-98151D24CDB0}" name="מספר ני&quot;ע" dataDxfId="182"/>
    <tableColumn id="3" xr3:uid="{AF846B29-095B-40C6-B7D0-58680181EBBA}" name="ענף מסחר" dataDxfId="181"/>
    <tableColumn id="4" xr3:uid="{6C2092C5-5A03-4665-A678-7F845B3EF98C}" name="סוג מטבע" dataDxfId="180"/>
    <tableColumn id="5" xr3:uid="{9C9D9265-2B85-4CDC-BCB6-E76772A32B22}" name="תאריך רכישה" dataDxfId="179"/>
    <tableColumn id="6" xr3:uid="{8C5177D5-BB81-4B9F-92DF-DD1190C8673C}" name="ערך נקוב****" dataDxfId="178"/>
    <tableColumn id="7" xr3:uid="{BAF91EC6-34B0-4564-880F-245F955764AF}" name="שער***" dataDxfId="177"/>
    <tableColumn id="8" xr3:uid="{9F99481E-E7D9-41B1-AE9E-6A4B28E8DC91}" name="שווי הוגן" dataDxfId="176"/>
    <tableColumn id="9" xr3:uid="{3E97B01D-8F1F-4772-8442-090218286B0F}" name="שעור מערך נקוב מונפק" dataDxfId="175"/>
    <tableColumn id="10" xr3:uid="{698E788F-DA87-4FE7-92FE-09492F3B640B}" name="שעור מנכסי אפיק ההשקעה" dataDxfId="174"/>
    <tableColumn id="11" xr3:uid="{10DEDD0C-AB7C-4C1B-8EF3-417FF2393C1B}" name="שעור מסך נכסי השקעה**" dataDxfId="17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506F070-B5A1-4844-AAF9-2CBF72CFF737}" name="RowTitleRegion1.a1.b4.1" displayName="_RowTitleRegion1.a1.b4.1_16" ref="A1:B4" totalsRowShown="0" tableBorderDxfId="170">
  <autoFilter ref="A1:B4" xr:uid="{7506F070-B5A1-4844-AAF9-2CBF72CFF737}">
    <filterColumn colId="0" hiddenButton="1"/>
    <filterColumn colId="1" hiddenButton="1"/>
  </autoFilter>
  <tableColumns count="2">
    <tableColumn id="1" xr3:uid="{8EB76277-9216-495A-9642-98375E61B6A7}" name="תאריך הדיווח" dataDxfId="169" dataCellStyle="Normal_2007-16618"/>
    <tableColumn id="2" xr3:uid="{4829C597-D995-44B6-AAB8-BE77DB538A2E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C2C7DCE-FB43-4CE5-AD8F-96A0373FB1AA}" name="TitleRegion1.a6.j361.1" displayName="TitleRegion1.a6.j361.1" ref="A6:J361" totalsRowShown="0" headerRowDxfId="156" dataDxfId="157" headerRowBorderDxfId="167" tableBorderDxfId="168">
  <autoFilter ref="A6:J361" xr:uid="{EC2C7DCE-FB43-4CE5-AD8F-96A0373FB1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B85E082-76F2-4CFD-A21F-80C22958CDF0}" name="שם המנפיק/שם נייר ערך"/>
    <tableColumn id="2" xr3:uid="{5433A725-1B6F-454C-946E-C5B3ED7D0365}" name="מספר ני&quot;ע" dataDxfId="166"/>
    <tableColumn id="3" xr3:uid="{A16B080A-AAAF-47CC-A9B6-7518E28673B5}" name="ענף מסחר" dataDxfId="165"/>
    <tableColumn id="4" xr3:uid="{2CB86E2F-4FC9-4DC1-80F4-66913E15E425}" name="סוג מטבע" dataDxfId="164"/>
    <tableColumn id="5" xr3:uid="{4BA6BFDE-D01B-4394-A096-0EBBF953834D}" name="תאריך רכישה" dataDxfId="163"/>
    <tableColumn id="6" xr3:uid="{43FEE878-07FE-4C98-905A-4ED25DB9A2C4}" name="ערך נקוב****" dataDxfId="162"/>
    <tableColumn id="7" xr3:uid="{62A775FF-69E4-452D-A155-DD1C116148FC}" name="שער***" dataDxfId="161"/>
    <tableColumn id="8" xr3:uid="{3B05450D-9ABA-4D3F-953C-517E988081F2}" name="שווי הוגן" dataDxfId="160"/>
    <tableColumn id="9" xr3:uid="{D6CD7D0B-01DE-4448-93CE-770AC75C8052}" name="שעור מנכסי אפיק ההשקעה" dataDxfId="159"/>
    <tableColumn id="10" xr3:uid="{7E3753DD-3011-4D05-8EC5-E86EB967E39D}" name="שעור מסך נכסי השקעה**" dataDxfId="158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A7B323B-D8FE-43FC-82FD-83A9056F093E}" name="RowTitleRegion1.a1.b4.1" displayName="_RowTitleRegion1.a1.b4.1_17" ref="A1:B4" totalsRowShown="0" tableBorderDxfId="155">
  <autoFilter ref="A1:B4" xr:uid="{1A7B323B-D8FE-43FC-82FD-83A9056F093E}">
    <filterColumn colId="0" hiddenButton="1"/>
    <filterColumn colId="1" hiddenButton="1"/>
  </autoFilter>
  <tableColumns count="2">
    <tableColumn id="1" xr3:uid="{C6DFDCFD-36BE-49EB-B9CF-51E93300A59B}" name="תאריך הדיווח" dataDxfId="154" dataCellStyle="Normal_2007-16618"/>
    <tableColumn id="2" xr3:uid="{5FC1E9F1-8AF5-4406-A660-B0248A914D92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8B315F02-F16E-4CC3-A959-458D7BB5C68B}" name="TitleRegion1.a6.p41.1" displayName="TitleRegion1.a6.p41.1_" ref="A6:P41" totalsRowShown="0" headerRowDxfId="135" dataDxfId="136" headerRowBorderDxfId="152" tableBorderDxfId="153">
  <autoFilter ref="A6:P41" xr:uid="{8B315F02-F16E-4CC3-A959-458D7BB5C6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FC0F226A-0E1D-4798-BCE6-51D71526F2DE}" name="שם המנפיק/שם נייר ערך"/>
    <tableColumn id="2" xr3:uid="{96E29F33-86B4-413B-8230-E448AB2A7C27}" name="מספר ני&quot;ע" dataDxfId="151"/>
    <tableColumn id="3" xr3:uid="{CDCCC2AD-1B49-44CA-9CBE-9B963E98E791}" name="נכס הבסיס" dataDxfId="150"/>
    <tableColumn id="4" xr3:uid="{9325CE9C-4BB9-433F-BAFC-5C5A69133F66}" name="דירוג" dataDxfId="149"/>
    <tableColumn id="5" xr3:uid="{1BD8D9AA-128E-458E-BFB8-3D79FF6BD9CF}" name="שם מדרג" dataDxfId="148"/>
    <tableColumn id="6" xr3:uid="{5FC809B5-4099-4DC1-9A82-E54152B3B790}" name="תאריך רכישה" dataDxfId="147"/>
    <tableColumn id="7" xr3:uid="{898EAC4D-B444-454B-B64B-5BA181B8E800}" name="מח&quot;מ" dataDxfId="146"/>
    <tableColumn id="8" xr3:uid="{7BECDFC9-8F81-4292-9D76-ACA5588BF947}" name="סוג מטבע" dataDxfId="145"/>
    <tableColumn id="9" xr3:uid="{F4CDF6E0-1FB1-4A97-9853-FC3E0A851FBD}" name="שיעור ריבית" dataDxfId="144"/>
    <tableColumn id="10" xr3:uid="{F9088E7B-C408-4FCF-BE53-BB0A8E80FD57}" name="תשואה לפידיון" dataDxfId="143"/>
    <tableColumn id="11" xr3:uid="{1C2A51B1-0D01-4E6A-972E-B5125195431A}" name="ערך נקוב****" dataDxfId="142"/>
    <tableColumn id="12" xr3:uid="{4E330FB9-84C9-47DB-880C-69B4414A3F6F}" name="שער***" dataDxfId="141"/>
    <tableColumn id="13" xr3:uid="{26A58516-01CB-4520-A4BC-0C8AD4AE3C51}" name="שווי הוגן" dataDxfId="140"/>
    <tableColumn id="14" xr3:uid="{7B7A5B5F-3C86-429B-97E9-C106D14A3277}" name="שעור מערך נקוב מונפק" dataDxfId="139"/>
    <tableColumn id="15" xr3:uid="{F1ABF7FA-912E-4097-8F7A-2AD038F5E7DE}" name="שעור מנכסי אפיק ההשקעה" dataDxfId="138"/>
    <tableColumn id="16" xr3:uid="{BFE800AA-3AA8-4400-813C-3F17079C3075}" name="שעור מסך נכסי השקעה**" dataDxfId="137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AC8F6F7-E0EE-4DC5-AF0E-29793359BB0F}" name="RowTitleRegion1.a1.b4.1" displayName="_RowTitleRegion1.a1.b4.1_18" ref="A1:B4" totalsRowShown="0" tableBorderDxfId="134">
  <autoFilter ref="A1:B4" xr:uid="{9AC8F6F7-E0EE-4DC5-AF0E-29793359BB0F}">
    <filterColumn colId="0" hiddenButton="1"/>
    <filterColumn colId="1" hiddenButton="1"/>
  </autoFilter>
  <tableColumns count="2">
    <tableColumn id="1" xr3:uid="{20427DF2-A1B7-4550-8213-04AD05F7DA84}" name="תאריך הדיווח" dataDxfId="133" dataCellStyle="Normal_2007-16618"/>
    <tableColumn id="2" xr3:uid="{28EDA12D-1E62-4083-9F4F-2F787244AFA0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4D3B829-2DFF-4E81-938C-59112A9BC03C}" name="TitleRegion1.a5.q417.1" displayName="TitleRegion1.a5.q417.1" ref="A5:Q417" totalsRowShown="0" headerRowDxfId="113" dataDxfId="114" headerRowBorderDxfId="131" tableBorderDxfId="132">
  <autoFilter ref="A5:Q417" xr:uid="{94D3B829-2DFF-4E81-938C-59112A9BC0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341CB1A-F97E-4ACB-9FD7-09FBC8AE4A87}" name="שם המנפיק/שם נייר ערך"/>
    <tableColumn id="2" xr3:uid="{EDD00500-4C47-4FC6-AAD7-2BC6F2BE42F4}" name="קונסורציום כן/לא" dataDxfId="130"/>
    <tableColumn id="3" xr3:uid="{C74A80F4-D202-4DAE-B407-8E688AC58805}" name="מספר ני&quot;ע" dataDxfId="129"/>
    <tableColumn id="4" xr3:uid="{4FD5443F-075A-44BD-BEF5-BBD9A7690699}" name="מספר מנפיק" dataDxfId="128"/>
    <tableColumn id="5" xr3:uid="{322D46F9-4F48-4F74-855F-7204C604E4B6}" name="דירוג" dataDxfId="127"/>
    <tableColumn id="6" xr3:uid="{E2CEAFD9-1D4B-46A9-8CC1-A0C94D22EE31}" name="תאריך רכישה" dataDxfId="126"/>
    <tableColumn id="7" xr3:uid="{A1DFD6A6-63AD-492D-A32A-164E4B77490B}" name="שם מדרג" dataDxfId="125"/>
    <tableColumn id="8" xr3:uid="{67BF0E85-6F8E-4688-8B91-AB5CE775A7AC}" name="מח&quot;מ" dataDxfId="124"/>
    <tableColumn id="9" xr3:uid="{70B39094-BF35-47F8-8BA0-C70B37A695FC}" name="ענף משק" dataDxfId="123"/>
    <tableColumn id="10" xr3:uid="{40467AAB-E6CE-4341-BE3C-CCF99B812804}" name="סוג מטבע" dataDxfId="122"/>
    <tableColumn id="11" xr3:uid="{851ABF24-48BF-46F5-B6EB-538F3B07DB99}" name="שיעור ריבית ממוצע" dataDxfId="121"/>
    <tableColumn id="12" xr3:uid="{852A1442-F65C-44DE-B2DC-4AE563379443}" name="תשואה לפידיון" dataDxfId="120"/>
    <tableColumn id="13" xr3:uid="{91621E39-5FE3-40AF-83EE-BC7E55E74C5B}" name="ערך נקוב****" dataDxfId="119"/>
    <tableColumn id="14" xr3:uid="{F41200F8-9119-488C-A24F-FEDFB2C82A73}" name="שער***" dataDxfId="118"/>
    <tableColumn id="15" xr3:uid="{0D0B21A2-B002-4CA9-9B80-5711D4CB95FA}" name="שווי הוגן" dataDxfId="117"/>
    <tableColumn id="16" xr3:uid="{6DF47CBC-D020-47C8-B9D8-2A803E305CB3}" name="שעור מנכסי אפיק ההשקעה" dataDxfId="116"/>
    <tableColumn id="17" xr3:uid="{6269C734-F53C-43A3-8E42-3E4095834AC8}" name="שעור מסך נכסי השקעה**" dataDxfId="115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4CE673F-060D-4CDC-A2E0-F7705E3827FD}" name="RowTitleRegion1.a1.b4.1" displayName="_RowTitleRegion1.a1.b4.1_19" ref="A1:B4" totalsRowShown="0" tableBorderDxfId="112">
  <autoFilter ref="A1:B4" xr:uid="{B4CE673F-060D-4CDC-A2E0-F7705E3827FD}">
    <filterColumn colId="0" hiddenButton="1"/>
    <filterColumn colId="1" hiddenButton="1"/>
  </autoFilter>
  <tableColumns count="2">
    <tableColumn id="1" xr3:uid="{43ADD0B7-2EE8-4AC1-A25E-A97098C54427}" name="תאריך הדיווח" dataDxfId="111" dataCellStyle="Normal_2007-16618"/>
    <tableColumn id="2" xr3:uid="{D7F29724-6BBC-4619-A8CC-C1A2D2059DE1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2237E99E-BDE3-4614-85FB-600ED5AF40C5}" name="TitleRegion1.a5.n25.1" displayName="TitleRegion1.a5.n25.1" ref="A5:N25" totalsRowShown="0" headerRowDxfId="95" dataDxfId="96" headerRowBorderDxfId="110">
  <autoFilter ref="A5:N25" xr:uid="{2237E99E-BDE3-4614-85FB-600ED5AF40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F8AAAAA-8751-41F4-AD3A-0D615DEDA5D0}" name="שם המנפיק/שם נייר ערך"/>
    <tableColumn id="2" xr3:uid="{9E2C9C0A-E651-4B73-8F1F-8B3713399DF6}" name="מספר ני&quot;ע" dataDxfId="109"/>
    <tableColumn id="3" xr3:uid="{F517345B-09D5-48B0-B99D-3ACA61291858}" name="מספר מנפיק" dataDxfId="108"/>
    <tableColumn id="4" xr3:uid="{6BF35A73-6E8D-4D71-AE90-D5BFB92CC86F}" name="דירוג" dataDxfId="107"/>
    <tableColumn id="5" xr3:uid="{D62E6244-B34C-4311-A719-D0C0B7F7EE67}" name="שם מדרג" dataDxfId="106"/>
    <tableColumn id="6" xr3:uid="{9925FFDB-BAA4-4813-B799-699C866AFCD6}" name="מח&quot;מ" dataDxfId="105"/>
    <tableColumn id="7" xr3:uid="{A9EF2C17-8075-4FF9-B69D-6272E90C85C7}" name="סוג מטבע" dataDxfId="104"/>
    <tableColumn id="8" xr3:uid="{BB7904F7-8F32-4D0E-832D-555EA66CC0A2}" name="תנאי ושיעור ריבית" dataDxfId="103"/>
    <tableColumn id="9" xr3:uid="{94B88124-3602-4FDA-B49C-18F6BBB51F32}" name="תשואה לפידיון" dataDxfId="102"/>
    <tableColumn id="10" xr3:uid="{5143CFD4-61AB-410E-B502-6379EB9DE787}" name="ערך נקוב****" dataDxfId="101"/>
    <tableColumn id="11" xr3:uid="{7899A564-1352-4CAA-A301-4A903854379C}" name="שער***" dataDxfId="100"/>
    <tableColumn id="12" xr3:uid="{A35E14E9-1F3D-464B-8DD2-78EC9810146F}" name="שווי הוגן" dataDxfId="99"/>
    <tableColumn id="13" xr3:uid="{61FFC6FD-2997-432A-8ABA-0F8631D768FD}" name="שעור מנכסי אפיק ההשקעה" dataDxfId="98"/>
    <tableColumn id="14" xr3:uid="{1890F3F1-B759-4675-8280-12F0D0E8DB4D}" name="שעור מסך נכסי השקעה**" dataDxfId="97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89FB227-5A5C-4FF0-8136-FCCC08382381}" name="RowTitleRegion1.a1.b4.1" displayName="_RowTitleRegion1.a1.b4.1_20" ref="A1:B4" totalsRowShown="0" tableBorderDxfId="94">
  <autoFilter ref="A1:B4" xr:uid="{389FB227-5A5C-4FF0-8136-FCCC08382381}">
    <filterColumn colId="0" hiddenButton="1"/>
    <filterColumn colId="1" hiddenButton="1"/>
  </autoFilter>
  <tableColumns count="2">
    <tableColumn id="1" xr3:uid="{AD544607-E668-49AB-878E-CDBD648B9CC0}" name="תאריך הדיווח" dataDxfId="93" dataCellStyle="Normal_2007-16618"/>
    <tableColumn id="2" xr3:uid="{F8D22D00-DCBF-4CCD-9386-B3511658B5E4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A47A15F1-D809-414E-9EAC-E643AD045B20}" name="TitleRegion1.a5.i30.1" displayName="TitleRegion1.a5.i30.1" ref="A5:I30" totalsRowShown="0" headerRowDxfId="81" dataDxfId="82" headerRowBorderDxfId="92">
  <autoFilter ref="A5:I30" xr:uid="{A47A15F1-D809-414E-9EAC-E643AD045B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8EB80155-21E3-42A3-AB7E-43CCE6CFDEEC}" name="שם המנפיק/שם נייר ערך" dataDxfId="91"/>
    <tableColumn id="2" xr3:uid="{32E0FC96-6533-48B2-9968-E35D50CD237F}" name="תאריך שערוך אחרון" dataDxfId="90"/>
    <tableColumn id="3" xr3:uid="{C3E6C5DB-3809-4792-8115-54E0F6ED2F29}" name="אופי הנכס" dataDxfId="89"/>
    <tableColumn id="4" xr3:uid="{03013AEF-27CA-42F3-9C70-51BF8ED036ED}" name="שעור תשואה במהלך התקופה" dataDxfId="88"/>
    <tableColumn id="5" xr3:uid="{AF952D5E-631D-4025-9B9F-256FAED830B0}" name="סוג מטבע" dataDxfId="87"/>
    <tableColumn id="6" xr3:uid="{36963322-3687-4F6D-A622-8DB8E306786E}" name="שווי משוערך" dataDxfId="86"/>
    <tableColumn id="7" xr3:uid="{24A6BC65-A595-4742-8F96-C0DDE3AD97F4}" name="שעור מנכסי אפיק ההשקעה" dataDxfId="85">
      <calculatedColumnFormula>F6/$F$8</calculatedColumnFormula>
    </tableColumn>
    <tableColumn id="8" xr3:uid="{232A9AB5-EF38-47B6-82F2-79673B46172B}" name="שעור מסך נכסי השקעה" dataDxfId="84">
      <calculatedColumnFormula>F6/'סכום נכסי הקרן'!$C$41</calculatedColumnFormula>
    </tableColumn>
    <tableColumn id="9" xr3:uid="{CDD3E82E-95A0-4CB9-815A-81FF8F0CDA22}" name="כתובת הנכס" dataDxfId="83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9A9AB641-3ACC-433B-A8D7-4AF2997E8D46}" name="RowTitleRegion1.a1.b4.1" displayName="_RowTitleRegion1.a1.b4.1_21" ref="A1:B4" totalsRowShown="0" tableBorderDxfId="80">
  <autoFilter ref="A1:B4" xr:uid="{9A9AB641-3ACC-433B-A8D7-4AF2997E8D46}">
    <filterColumn colId="0" hiddenButton="1"/>
    <filterColumn colId="1" hiddenButton="1"/>
  </autoFilter>
  <tableColumns count="2">
    <tableColumn id="1" xr3:uid="{3603773F-B099-435B-9777-5009FD0AC1A8}" name="תאריך הדיווח" dataDxfId="79" dataCellStyle="Normal_2007-16618"/>
    <tableColumn id="2" xr3:uid="{8D6F69D7-B3A3-44E8-ADC1-DF366B861D7B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F2CA102-20D9-4065-B35B-D7302E170833}" name="TitleRegion1.a5.j12.1" displayName="TitleRegion1.a5.j12.1" ref="A5:J12" totalsRowShown="0" headerRowDxfId="75" headerRowBorderDxfId="78" headerRowCellStyle="Normal_2007-16618">
  <autoFilter ref="A5:J12" xr:uid="{EF2CA102-20D9-4065-B35B-D7302E1708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B46003C-0665-40C4-AC4A-8DA38761E5A2}" name="שם המנפיק/שם נייר ערך"/>
    <tableColumn id="2" xr3:uid="{6BCD199A-23D1-40DF-A709-A762FE3A8B20}" name="מספר מנפיק" dataDxfId="77"/>
    <tableColumn id="3" xr3:uid="{0456388D-47A4-4841-AFBF-C4DE7FC26C2B}" name="דירוג"/>
    <tableColumn id="4" xr3:uid="{43ECFF9C-0737-4E36-AC84-C2B724168321}" name="שם המדרג" dataDxfId="76"/>
    <tableColumn id="5" xr3:uid="{5B1C4224-900A-4CFD-8FFE-EB153B146379}" name="שעור הריבית"/>
    <tableColumn id="6" xr3:uid="{E242C4F0-EB1D-48C3-BB70-ED5B3AC60834}" name="סוג מטבע"/>
    <tableColumn id="7" xr3:uid="{DBAB4F2E-6AFA-46EE-9213-71A5572882FF}" name="תשואה לפדיון"/>
    <tableColumn id="8" xr3:uid="{50668DBD-CDB8-493B-85E5-2F9BCE12C03A}" name="שווי הוגן"/>
    <tableColumn id="9" xr3:uid="{361FD8AE-F678-4592-AC20-91A3D661B325}" name="שעור מנכסי אפיק ההשקעה"/>
    <tableColumn id="10" xr3:uid="{66CAA718-1DAF-4501-9B2F-A38C6A494BBB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5895368D-338B-4AE4-A940-963006D18BB0}" name="RowTitleRegion1.a1.b4.1" displayName="_RowTitleRegion1.a1.b4.1_22" ref="A1:B4" totalsRowShown="0" tableBorderDxfId="74">
  <autoFilter ref="A1:B4" xr:uid="{5895368D-338B-4AE4-A940-963006D18BB0}">
    <filterColumn colId="0" hiddenButton="1"/>
    <filterColumn colId="1" hiddenButton="1"/>
  </autoFilter>
  <tableColumns count="2">
    <tableColumn id="1" xr3:uid="{4A309C8B-5F66-45B2-B088-0322FFB6B3E2}" name="תאריך הדיווח" dataDxfId="73" dataCellStyle="Normal_2007-16618"/>
    <tableColumn id="2" xr3:uid="{7377B154-0FD8-4F70-A5E3-0B3033A36987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8DE28AF6-C0A8-4C64-954C-0044DB27EA20}" name="TitleRegion1.a5.j35.1" displayName="TitleRegion1.a5.j35.1" ref="A5:J35" totalsRowShown="0" headerRowDxfId="65" headerRowBorderDxfId="72">
  <autoFilter ref="A5:J35" xr:uid="{8DE28AF6-C0A8-4C64-954C-0044DB27EA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57943D5-CE2D-4279-9230-7E960AB05DED}" name="שם המנפיק/שם נייר ערך"/>
    <tableColumn id="2" xr3:uid="{9072A9D5-A24A-4498-B8C1-3299CB3AD8AE}" name="מספר ני&quot;ע"/>
    <tableColumn id="3" xr3:uid="{CC1BC0F1-BB13-459E-8C5C-09D58F742709}" name="דירוג" dataDxfId="71"/>
    <tableColumn id="4" xr3:uid="{950DD5FD-22AD-473D-A56D-8FCF788C3509}" name="שם המדרג"/>
    <tableColumn id="5" xr3:uid="{2CD3DF30-E506-4BBC-A0FC-FF1998CC2169}" name="שעור הריבית" dataDxfId="70"/>
    <tableColumn id="6" xr3:uid="{A5C86BB5-DD32-42A9-8574-A3780FE7A533}" name="סוג מטבע"/>
    <tableColumn id="7" xr3:uid="{5C4FD25F-28D8-443B-8E73-13C8BBAD9223}" name="תשואה לפדיון" dataDxfId="69"/>
    <tableColumn id="8" xr3:uid="{A2EA61E4-6732-4270-AA86-EB6507DB8F48}" name="שווי הוגן" dataDxfId="68"/>
    <tableColumn id="9" xr3:uid="{F7F9A4EB-4088-4EBE-9460-D9D2D6C87ECF}" name="שעור מנכסי אפיק ההשקעה" dataDxfId="67"/>
    <tableColumn id="10" xr3:uid="{551A7714-B34E-4E78-828A-14BC3165B360}" name="שעור מסך נכסי השקעה" dataDxfId="66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AE037C58-40E5-4BE8-AEAD-24A1C8BE2DBE}" name="RowTitleRegion1.a1.b4.1" displayName="_RowTitleRegion1.a1.b4.1_23" ref="A1:B4" totalsRowShown="0" tableBorderDxfId="64">
  <autoFilter ref="A1:B4" xr:uid="{AE037C58-40E5-4BE8-AEAD-24A1C8BE2DBE}">
    <filterColumn colId="0" hiddenButton="1"/>
    <filterColumn colId="1" hiddenButton="1"/>
  </autoFilter>
  <tableColumns count="2">
    <tableColumn id="1" xr3:uid="{0DF4F6E4-10E7-46F0-A48F-FA69C574E913}" name="תאריך הדיווח" dataDxfId="63" dataCellStyle="Normal_2007-16618"/>
    <tableColumn id="2" xr3:uid="{B1D05A2E-1942-4AD8-BA96-A17EB9A66CCE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D7DF1C6-55FC-4B0C-8F5B-7E956AF33511}" name="TitleRegion1.a5.c221.1" displayName="TitleRegion1.a5.c221.1" ref="A5:C221" totalsRowShown="0" headerRowBorderDxfId="62">
  <autoFilter ref="A5:C221" xr:uid="{0D7DF1C6-55FC-4B0C-8F5B-7E956AF33511}">
    <filterColumn colId="0" hiddenButton="1"/>
    <filterColumn colId="1" hiddenButton="1"/>
    <filterColumn colId="2" hiddenButton="1"/>
  </autoFilter>
  <tableColumns count="3">
    <tableColumn id="1" xr3:uid="{7822387D-7A7D-43D0-BF3A-CF6D5A07253A}" name="שם המנפיק/שם נייר ערך"/>
    <tableColumn id="2" xr3:uid="{2FDC8959-6E62-49D1-A826-1A9C84F1AEAE}" name="סכום ההתחייבות" dataDxfId="61" dataCellStyle="Comma"/>
    <tableColumn id="3" xr3:uid="{9B73D701-BA55-4890-97FD-375CF1554F5C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8D765C8B-7362-4D46-9A27-548C37B30036}" name="RowTitleRegion1.a1.b4.1" displayName="_RowTitleRegion1.a1.b4.1_24" ref="A1:B4" totalsRowShown="0" tableBorderDxfId="59">
  <autoFilter ref="A1:B4" xr:uid="{8D765C8B-7362-4D46-9A27-548C37B30036}">
    <filterColumn colId="0" hiddenButton="1"/>
    <filterColumn colId="1" hiddenButton="1"/>
  </autoFilter>
  <tableColumns count="2">
    <tableColumn id="1" xr3:uid="{3E3801B9-3C09-40C4-96B4-EFB63C8226CF}" name="תאריך הדיווח" dataDxfId="58" dataCellStyle="Normal_2007-16618"/>
    <tableColumn id="2" xr3:uid="{AC639D64-5310-4B1D-9750-AA71F25619AF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15887F7-5DC3-4B70-933E-1AAA3BC17133}" name="TitleRegion1.a5.o25.1" displayName="TitleRegion1.a5.o25.1" ref="A5:O25" totalsRowShown="0" headerRowDxfId="40" dataDxfId="41" headerRowBorderDxfId="56" tableBorderDxfId="57">
  <autoFilter ref="A5:O25" xr:uid="{A15887F7-5DC3-4B70-933E-1AAA3BC171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0D0B63E-DD4E-4C73-800A-CAB145CAE5EB}" name="שם המנפיק/שם נייר ערך"/>
    <tableColumn id="2" xr3:uid="{C895EF5A-D9A0-4621-9D57-1B7F1D4D967D}" name="מספר ני&quot;ע" dataDxfId="55"/>
    <tableColumn id="3" xr3:uid="{227A559A-FABB-4C6F-A6C1-1BB50A215527}" name="ענף מסחר" dataDxfId="54"/>
    <tableColumn id="4" xr3:uid="{F78530E0-6B37-405E-962D-E67765E26405}" name="דירוג" dataDxfId="53"/>
    <tableColumn id="5" xr3:uid="{859BD758-3A7F-42A4-A338-4794769BC337}" name="שם מדרג" dataDxfId="52"/>
    <tableColumn id="6" xr3:uid="{239ABFDF-9D16-4E4F-A0E2-E8167F6AAFAD}" name="תאריך רכישה" dataDxfId="51"/>
    <tableColumn id="7" xr3:uid="{86D9ECDF-88EF-4B2D-9E08-F0F92D1CE68B}" name="מח&quot;מ" dataDxfId="50"/>
    <tableColumn id="8" xr3:uid="{4A50B95F-323E-45BA-B8FE-7C19320C7E83}" name="סוג מטבע" dataDxfId="49"/>
    <tableColumn id="9" xr3:uid="{ADA41D48-E824-494B-9798-D89D9A3176E3}" name="שיעור ריבית" dataDxfId="48"/>
    <tableColumn id="10" xr3:uid="{3692E01A-18D8-4622-B180-75A5234EFE96}" name="ריבית אפקטיבית" dataDxfId="47"/>
    <tableColumn id="11" xr3:uid="{22F0F162-0A7F-453D-BFA4-9B227B28CBD4}" name="ערך נקוב ****" dataDxfId="46"/>
    <tableColumn id="12" xr3:uid="{34E17D81-5F1D-44CC-8829-3D6F0A74E11C}" name="עלות מתואמת" dataDxfId="45"/>
    <tableColumn id="13" xr3:uid="{94F7AD5B-A66D-4E23-A597-2DCC70330480}" name="שעור מערך נקוב מונפק" dataDxfId="44"/>
    <tableColumn id="14" xr3:uid="{FEC9038E-6837-47DC-AF54-2B1ED0A25419}" name="שעור מנכסי אפיק ההשקעה" dataDxfId="43"/>
    <tableColumn id="15" xr3:uid="{6D91360C-FC36-4C5B-B5AB-D6C8449E97CD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85C2DFD5-0AF3-49FB-AB6D-EFEE13DAD10E}" name="RowTitleRegion1.a1.b4.1" displayName="_RowTitleRegion1.a1.b4.1_25" ref="A1:B4" totalsRowShown="0" tableBorderDxfId="39">
  <autoFilter ref="A1:B4" xr:uid="{85C2DFD5-0AF3-49FB-AB6D-EFEE13DAD10E}">
    <filterColumn colId="0" hiddenButton="1"/>
    <filterColumn colId="1" hiddenButton="1"/>
  </autoFilter>
  <tableColumns count="2">
    <tableColumn id="1" xr3:uid="{224634BD-7E21-4911-9C4A-F41080A82F1F}" name="תאריך הדיווח" dataDxfId="38" dataCellStyle="Normal_2007-16618"/>
    <tableColumn id="2" xr3:uid="{74F629B7-41DF-429A-80CF-A89EDA417D01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76287EA-BD3B-4185-B47C-B0E50FDFF3F5}" name="TitleRegion1.a5.o25.1" displayName="TitleRegion1.a5.o25.1_" ref="A5:O25" totalsRowShown="0" headerRowDxfId="20" dataDxfId="21" headerRowBorderDxfId="36" tableBorderDxfId="37">
  <autoFilter ref="A5:O25" xr:uid="{076287EA-BD3B-4185-B47C-B0E50FDFF3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6E044975-AEFD-42C4-B624-BA2E1B489A13}" name="שם המנפיק/שם נייר ערך"/>
    <tableColumn id="2" xr3:uid="{AE7D9F23-495B-4BF4-945C-C8FF15078264}" name="מספר ני&quot;ע" dataDxfId="35"/>
    <tableColumn id="3" xr3:uid="{8F3D07D8-FBF5-4050-8025-1643CBA49C01}" name="ענף מסחר" dataDxfId="34"/>
    <tableColumn id="4" xr3:uid="{997D02FB-8D55-4382-935B-238FBB70D106}" name="דירוג" dataDxfId="33"/>
    <tableColumn id="5" xr3:uid="{6D8B41BA-135A-458E-9CB7-9A061862B548}" name="שם מדרג" dataDxfId="32"/>
    <tableColumn id="6" xr3:uid="{EF7A5B36-92E4-43DD-BA6B-C8CF7CB5F27D}" name="תאריך רכישה" dataDxfId="31"/>
    <tableColumn id="7" xr3:uid="{1C85C675-98B5-4A07-9BEE-195524D96D48}" name="מח&quot;מ" dataDxfId="30"/>
    <tableColumn id="8" xr3:uid="{1DF76C53-4484-4DC9-B8C4-63CFE3BAE926}" name="סוג מטבע" dataDxfId="29"/>
    <tableColumn id="9" xr3:uid="{393ACBCA-5DED-4EBB-97C5-6E58CBB805AA}" name="שיעור ריבית" dataDxfId="28"/>
    <tableColumn id="10" xr3:uid="{87F5CC59-3AA6-4FE3-875A-0BBDD32D7096}" name="ריבית אפקטיבית" dataDxfId="27"/>
    <tableColumn id="11" xr3:uid="{7065B4AF-CB57-4BEA-AA6E-FF983A86315C}" name="ערך נקוב****" dataDxfId="26"/>
    <tableColumn id="12" xr3:uid="{B0A41835-9D45-4153-9BA5-6FEF9988E6E2}" name="עלות מתואמת" dataDxfId="25"/>
    <tableColumn id="13" xr3:uid="{7EC9C46D-3D86-49A7-95CC-BC8420591248}" name="שעור מערך נקוב מונפק" dataDxfId="24"/>
    <tableColumn id="14" xr3:uid="{040DDFF8-C4B7-42AF-81B6-CE72EA0EEAA3}" name="שעור מנכסי אפיק ההשקעה" dataDxfId="23"/>
    <tableColumn id="15" xr3:uid="{3F8B146B-F276-4C5C-BE67-5DA24969539A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E8DD7B75-4651-45E8-8276-0B93F6690093}" name="RowTitleRegion1.a1.b4.1" displayName="_RowTitleRegion1.a1.b4.1_26" ref="A1:B4" totalsRowShown="0" tableBorderDxfId="19">
  <autoFilter ref="A1:B4" xr:uid="{E8DD7B75-4651-45E8-8276-0B93F6690093}">
    <filterColumn colId="0" hiddenButton="1"/>
    <filterColumn colId="1" hiddenButton="1"/>
  </autoFilter>
  <tableColumns count="2">
    <tableColumn id="1" xr3:uid="{4311468E-40B1-4EBC-B351-573F88D801FD}" name="תאריך הדיווח" dataDxfId="18" dataCellStyle="Normal_2007-16618"/>
    <tableColumn id="2" xr3:uid="{6591B537-A2EC-4410-8111-7AD0B02C15CE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90316538-9099-4892-9BA4-A784A16A447B}" name="TitleRegion1.a5.o26.1" displayName="TitleRegion1.a5.o26.1" ref="A5:O26" totalsRowShown="0" headerRowDxfId="0" dataDxfId="1" headerRowBorderDxfId="16" tableBorderDxfId="17">
  <autoFilter ref="A5:O26" xr:uid="{90316538-9099-4892-9BA4-A784A16A44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67674C23-66F2-4CD0-BB7C-D5ACBA6ABDC3}" name="שם המנפיק/שם נייר ערך"/>
    <tableColumn id="2" xr3:uid="{1D64FE60-F119-4219-B646-EA8309C7532A}" name="מספר ני&quot;ע" dataDxfId="15"/>
    <tableColumn id="3" xr3:uid="{206A84D1-B2DE-440F-9161-37FF56370D07}" name="ענף מסחר" dataDxfId="14"/>
    <tableColumn id="4" xr3:uid="{118AB85E-6DB3-4DE9-A093-17CBD7454DD8}" name="דירוג" dataDxfId="13"/>
    <tableColumn id="5" xr3:uid="{7EC1B3F7-8CBC-40EA-A4E2-A255F4322ABC}" name="שם מדרג" dataDxfId="12"/>
    <tableColumn id="6" xr3:uid="{9621C4B5-4A10-4F8C-A5A9-955160493726}" name="תאריך רכישה" dataDxfId="11"/>
    <tableColumn id="7" xr3:uid="{553F6793-6E40-4ACF-BBD2-2CDABBD54C8B}" name="מח&quot;מ" dataDxfId="10"/>
    <tableColumn id="8" xr3:uid="{3BB4E756-A08C-4140-BA23-93638A3AA66F}" name="סוג מטבע" dataDxfId="9"/>
    <tableColumn id="9" xr3:uid="{36A96B9A-E765-46F7-A525-91F880EC13EA}" name="שיעור ריבית" dataDxfId="8"/>
    <tableColumn id="10" xr3:uid="{6B9834A3-7681-4738-8EF6-FF56139F8F49}" name="ריבית אפקטיבית" dataDxfId="7"/>
    <tableColumn id="11" xr3:uid="{B931EC9E-CF5E-440C-BCDF-81ABC1324B21}" name="ערך נקוב****" dataDxfId="6"/>
    <tableColumn id="12" xr3:uid="{EF693412-94DA-4915-BE13-3A5FC54BFDD6}" name="עלות מתואמת" dataDxfId="5"/>
    <tableColumn id="13" xr3:uid="{AC5069FD-5819-4045-A65E-1F90B9907D85}" name="שעור מערך נקוב מונפק" dataDxfId="4"/>
    <tableColumn id="14" xr3:uid="{EF47A9EA-76E0-45CC-B0A1-1861F466498B}" name="שעור מנכסי אפיק ההשקעה" dataDxfId="3"/>
    <tableColumn id="15" xr3:uid="{0DEC5713-CBD0-4A30-B6D5-9C5DA81F26C1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61" t="s">
        <v>4233</v>
      </c>
    </row>
    <row r="2" spans="1:30">
      <c r="B2" s="2" t="s">
        <v>1</v>
      </c>
      <c r="C2" s="9" t="s">
        <v>3299</v>
      </c>
    </row>
    <row r="3" spans="1:30">
      <c r="B3" s="2" t="s">
        <v>2</v>
      </c>
      <c r="C3" s="20" t="s">
        <v>3300</v>
      </c>
    </row>
    <row r="4" spans="1:30">
      <c r="B4" s="2" t="s">
        <v>3</v>
      </c>
      <c r="C4" s="62" t="s">
        <v>165</v>
      </c>
    </row>
    <row r="5" spans="1:30" ht="18.75">
      <c r="A5" s="86" t="s">
        <v>4234</v>
      </c>
      <c r="B5" s="85" t="s">
        <v>4</v>
      </c>
      <c r="C5" s="87" t="s">
        <v>4235</v>
      </c>
      <c r="D5" s="88" t="s">
        <v>4236</v>
      </c>
    </row>
    <row r="6" spans="1:30" s="3" customFormat="1">
      <c r="A6" s="89" t="s">
        <v>4234</v>
      </c>
      <c r="B6" s="90" t="s">
        <v>4234</v>
      </c>
      <c r="C6" s="40" t="s">
        <v>5</v>
      </c>
      <c r="D6" s="41" t="s">
        <v>159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89" t="s">
        <v>4234</v>
      </c>
      <c r="B7" s="90" t="s">
        <v>4234</v>
      </c>
      <c r="C7" s="42" t="s">
        <v>6</v>
      </c>
      <c r="D7" s="43" t="s">
        <v>7</v>
      </c>
    </row>
    <row r="8" spans="1:30" s="4" customFormat="1" ht="20.25">
      <c r="A8" s="91" t="s">
        <v>4234</v>
      </c>
      <c r="B8" s="92" t="s">
        <v>4234</v>
      </c>
      <c r="C8" s="45" t="s">
        <v>8</v>
      </c>
      <c r="D8" s="44" t="s">
        <v>9</v>
      </c>
    </row>
    <row r="9" spans="1:30" s="4" customFormat="1" ht="20.25">
      <c r="A9" s="91" t="s">
        <v>4234</v>
      </c>
      <c r="B9" s="46" t="s">
        <v>10</v>
      </c>
      <c r="C9" s="93" t="s">
        <v>4234</v>
      </c>
      <c r="D9" s="94" t="s">
        <v>4234</v>
      </c>
    </row>
    <row r="10" spans="1:30">
      <c r="A10" s="6" t="s">
        <v>11</v>
      </c>
      <c r="B10" s="47" t="s">
        <v>12</v>
      </c>
      <c r="C10" s="53">
        <v>149704.12253463714</v>
      </c>
      <c r="D10" s="54">
        <v>0.1042</v>
      </c>
    </row>
    <row r="11" spans="1:30">
      <c r="A11" s="86" t="s">
        <v>4234</v>
      </c>
      <c r="B11" s="47" t="s">
        <v>13</v>
      </c>
      <c r="C11" s="95" t="s">
        <v>4234</v>
      </c>
      <c r="D11" s="95" t="s">
        <v>4234</v>
      </c>
    </row>
    <row r="12" spans="1:30">
      <c r="A12" s="7" t="s">
        <v>11</v>
      </c>
      <c r="B12" s="48" t="s">
        <v>14</v>
      </c>
      <c r="C12" s="55">
        <v>285357.13539954479</v>
      </c>
      <c r="D12" s="56">
        <v>0.19869999999999999</v>
      </c>
    </row>
    <row r="13" spans="1:30">
      <c r="A13" s="7" t="s">
        <v>11</v>
      </c>
      <c r="B13" s="48" t="s">
        <v>15</v>
      </c>
      <c r="C13" s="55">
        <v>0</v>
      </c>
      <c r="D13" s="56">
        <v>0</v>
      </c>
    </row>
    <row r="14" spans="1:30">
      <c r="A14" s="7" t="s">
        <v>11</v>
      </c>
      <c r="B14" s="48" t="s">
        <v>16</v>
      </c>
      <c r="C14" s="55">
        <v>348507.45528717811</v>
      </c>
      <c r="D14" s="56">
        <v>0.24260000000000001</v>
      </c>
    </row>
    <row r="15" spans="1:30">
      <c r="A15" s="7" t="s">
        <v>11</v>
      </c>
      <c r="B15" s="48" t="s">
        <v>17</v>
      </c>
      <c r="C15" s="55">
        <v>121164.44774565184</v>
      </c>
      <c r="D15" s="56">
        <v>8.4400000000000003E-2</v>
      </c>
    </row>
    <row r="16" spans="1:30">
      <c r="A16" s="7" t="s">
        <v>11</v>
      </c>
      <c r="B16" s="48" t="s">
        <v>163</v>
      </c>
      <c r="C16" s="55">
        <v>171252.60255006928</v>
      </c>
      <c r="D16" s="56">
        <v>0.1192</v>
      </c>
    </row>
    <row r="17" spans="1:4">
      <c r="A17" s="7" t="s">
        <v>11</v>
      </c>
      <c r="B17" s="48" t="s">
        <v>18</v>
      </c>
      <c r="C17" s="55">
        <v>14737.327380002283</v>
      </c>
      <c r="D17" s="56">
        <v>1.03E-2</v>
      </c>
    </row>
    <row r="18" spans="1:4">
      <c r="A18" s="7" t="s">
        <v>11</v>
      </c>
      <c r="B18" s="48" t="s">
        <v>19</v>
      </c>
      <c r="C18" s="55">
        <v>12.911601497633001</v>
      </c>
      <c r="D18" s="56">
        <v>0</v>
      </c>
    </row>
    <row r="19" spans="1:4">
      <c r="A19" s="7" t="s">
        <v>11</v>
      </c>
      <c r="B19" s="48" t="s">
        <v>20</v>
      </c>
      <c r="C19" s="55">
        <v>328.29883899999999</v>
      </c>
      <c r="D19" s="56">
        <v>2.0000000000000001E-4</v>
      </c>
    </row>
    <row r="20" spans="1:4">
      <c r="A20" s="7" t="s">
        <v>11</v>
      </c>
      <c r="B20" s="48" t="s">
        <v>21</v>
      </c>
      <c r="C20" s="55">
        <v>3215.0466638774942</v>
      </c>
      <c r="D20" s="56">
        <v>2.2000000000000001E-3</v>
      </c>
    </row>
    <row r="21" spans="1:4">
      <c r="A21" s="7" t="s">
        <v>11</v>
      </c>
      <c r="B21" s="48" t="s">
        <v>22</v>
      </c>
      <c r="C21" s="55">
        <v>0</v>
      </c>
      <c r="D21" s="56">
        <v>0</v>
      </c>
    </row>
    <row r="22" spans="1:4">
      <c r="A22" s="86" t="s">
        <v>4234</v>
      </c>
      <c r="B22" s="47" t="s">
        <v>23</v>
      </c>
      <c r="C22" s="95" t="s">
        <v>4234</v>
      </c>
      <c r="D22" s="95" t="s">
        <v>4234</v>
      </c>
    </row>
    <row r="23" spans="1:4">
      <c r="A23" s="7" t="s">
        <v>11</v>
      </c>
      <c r="B23" s="48" t="s">
        <v>24</v>
      </c>
      <c r="C23" s="55">
        <v>0</v>
      </c>
      <c r="D23" s="56">
        <v>0</v>
      </c>
    </row>
    <row r="24" spans="1:4">
      <c r="A24" s="7" t="s">
        <v>11</v>
      </c>
      <c r="B24" s="48" t="s">
        <v>25</v>
      </c>
      <c r="C24" s="55">
        <v>1697.5428695549999</v>
      </c>
      <c r="D24" s="56">
        <v>1.1999999999999999E-3</v>
      </c>
    </row>
    <row r="25" spans="1:4">
      <c r="A25" s="7" t="s">
        <v>11</v>
      </c>
      <c r="B25" s="48" t="s">
        <v>16</v>
      </c>
      <c r="C25" s="55">
        <v>15475.293725344525</v>
      </c>
      <c r="D25" s="56">
        <v>1.0800000000000001E-2</v>
      </c>
    </row>
    <row r="26" spans="1:4">
      <c r="A26" s="7" t="s">
        <v>11</v>
      </c>
      <c r="B26" s="48" t="s">
        <v>26</v>
      </c>
      <c r="C26" s="55">
        <v>22306.320910253904</v>
      </c>
      <c r="D26" s="56">
        <v>1.55E-2</v>
      </c>
    </row>
    <row r="27" spans="1:4">
      <c r="A27" s="7" t="s">
        <v>11</v>
      </c>
      <c r="B27" s="48" t="s">
        <v>27</v>
      </c>
      <c r="C27" s="55">
        <v>136447.86179139325</v>
      </c>
      <c r="D27" s="56">
        <v>9.5000000000000001E-2</v>
      </c>
    </row>
    <row r="28" spans="1:4">
      <c r="A28" s="7" t="s">
        <v>11</v>
      </c>
      <c r="B28" s="48" t="s">
        <v>28</v>
      </c>
      <c r="C28" s="55">
        <v>53.84434996936195</v>
      </c>
      <c r="D28" s="56">
        <v>0</v>
      </c>
    </row>
    <row r="29" spans="1:4">
      <c r="A29" s="7" t="s">
        <v>11</v>
      </c>
      <c r="B29" s="48" t="s">
        <v>29</v>
      </c>
      <c r="C29" s="55">
        <v>3.5346347009799999</v>
      </c>
      <c r="D29" s="56">
        <v>0</v>
      </c>
    </row>
    <row r="30" spans="1:4">
      <c r="A30" s="7" t="s">
        <v>11</v>
      </c>
      <c r="B30" s="48" t="s">
        <v>30</v>
      </c>
      <c r="C30" s="55">
        <v>8925.2629330095733</v>
      </c>
      <c r="D30" s="56">
        <v>6.1999999999999998E-3</v>
      </c>
    </row>
    <row r="31" spans="1:4">
      <c r="A31" s="7" t="s">
        <v>11</v>
      </c>
      <c r="B31" s="48" t="s">
        <v>31</v>
      </c>
      <c r="C31" s="55">
        <v>0</v>
      </c>
      <c r="D31" s="56">
        <v>0</v>
      </c>
    </row>
    <row r="32" spans="1:4">
      <c r="A32" s="7" t="s">
        <v>11</v>
      </c>
      <c r="B32" s="47" t="s">
        <v>32</v>
      </c>
      <c r="C32" s="55">
        <v>141556.24428441902</v>
      </c>
      <c r="D32" s="56">
        <v>9.8599999999999993E-2</v>
      </c>
    </row>
    <row r="33" spans="1:4">
      <c r="A33" s="7" t="s">
        <v>11</v>
      </c>
      <c r="B33" s="47" t="s">
        <v>33</v>
      </c>
      <c r="C33" s="55">
        <v>0</v>
      </c>
      <c r="D33" s="56">
        <v>0</v>
      </c>
    </row>
    <row r="34" spans="1:4">
      <c r="A34" s="7" t="s">
        <v>11</v>
      </c>
      <c r="B34" s="47" t="s">
        <v>34</v>
      </c>
      <c r="C34" s="55">
        <v>23172.253820000002</v>
      </c>
      <c r="D34" s="56">
        <v>1.61E-2</v>
      </c>
    </row>
    <row r="35" spans="1:4">
      <c r="A35" s="7" t="s">
        <v>11</v>
      </c>
      <c r="B35" s="47" t="s">
        <v>35</v>
      </c>
      <c r="C35" s="55">
        <v>0</v>
      </c>
      <c r="D35" s="56">
        <v>0</v>
      </c>
    </row>
    <row r="36" spans="1:4">
      <c r="A36" s="7" t="s">
        <v>11</v>
      </c>
      <c r="B36" s="47" t="s">
        <v>36</v>
      </c>
      <c r="C36" s="55">
        <v>-7642.4558868849899</v>
      </c>
      <c r="D36" s="56">
        <v>-5.3E-3</v>
      </c>
    </row>
    <row r="37" spans="1:4">
      <c r="A37" s="96" t="s">
        <v>4234</v>
      </c>
      <c r="B37" s="49" t="s">
        <v>37</v>
      </c>
      <c r="C37" s="95" t="s">
        <v>4234</v>
      </c>
      <c r="D37" s="95" t="s">
        <v>4234</v>
      </c>
    </row>
    <row r="38" spans="1:4">
      <c r="A38" s="7" t="s">
        <v>11</v>
      </c>
      <c r="B38" s="50" t="s">
        <v>38</v>
      </c>
      <c r="C38" s="55">
        <v>0</v>
      </c>
      <c r="D38" s="56">
        <v>0</v>
      </c>
    </row>
    <row r="39" spans="1:4">
      <c r="A39" s="7" t="s">
        <v>11</v>
      </c>
      <c r="B39" s="50" t="s">
        <v>39</v>
      </c>
      <c r="C39" s="55">
        <v>0</v>
      </c>
      <c r="D39" s="56">
        <v>0</v>
      </c>
    </row>
    <row r="40" spans="1:4">
      <c r="A40" s="7" t="s">
        <v>11</v>
      </c>
      <c r="B40" s="50" t="s">
        <v>40</v>
      </c>
      <c r="C40" s="55">
        <v>0</v>
      </c>
      <c r="D40" s="56">
        <v>0</v>
      </c>
    </row>
    <row r="41" spans="1:4">
      <c r="A41" s="86" t="s">
        <v>4234</v>
      </c>
      <c r="B41" s="50" t="s">
        <v>41</v>
      </c>
      <c r="C41" s="55">
        <v>1436275.0514332191</v>
      </c>
      <c r="D41" s="56">
        <v>1</v>
      </c>
    </row>
    <row r="42" spans="1:4">
      <c r="A42" s="7" t="s">
        <v>11</v>
      </c>
      <c r="B42" s="51" t="s">
        <v>42</v>
      </c>
      <c r="C42" s="55">
        <f>'יתרת התחייבות להשקעה'!B8</f>
        <v>117587.04748007629</v>
      </c>
      <c r="D42" s="56">
        <f>C42/$C$41</f>
        <v>8.1869449283227078E-2</v>
      </c>
    </row>
    <row r="43" spans="1:4">
      <c r="A43" s="86" t="s">
        <v>4234</v>
      </c>
      <c r="B43" s="8" t="s">
        <v>166</v>
      </c>
      <c r="C43" s="86" t="s">
        <v>4234</v>
      </c>
      <c r="D43" s="86" t="s">
        <v>4234</v>
      </c>
    </row>
    <row r="44" spans="1:4">
      <c r="A44" s="86" t="s">
        <v>4234</v>
      </c>
      <c r="B44" s="97" t="s">
        <v>4234</v>
      </c>
      <c r="C44" s="10" t="s">
        <v>43</v>
      </c>
      <c r="D44" s="11" t="s">
        <v>44</v>
      </c>
    </row>
    <row r="45" spans="1:4">
      <c r="A45" s="86" t="s">
        <v>4234</v>
      </c>
      <c r="B45" s="97" t="s">
        <v>4234</v>
      </c>
      <c r="C45" s="10" t="s">
        <v>8</v>
      </c>
      <c r="D45" s="10" t="s">
        <v>9</v>
      </c>
    </row>
    <row r="46" spans="1:4">
      <c r="A46" s="86" t="s">
        <v>4234</v>
      </c>
      <c r="B46" s="97" t="s">
        <v>4234</v>
      </c>
      <c r="C46" t="s">
        <v>102</v>
      </c>
      <c r="D46" s="60">
        <v>4.0115999999999996</v>
      </c>
    </row>
    <row r="47" spans="1:4">
      <c r="A47" s="86" t="s">
        <v>4234</v>
      </c>
      <c r="B47" s="97" t="s">
        <v>4234</v>
      </c>
      <c r="C47" t="s">
        <v>107</v>
      </c>
      <c r="D47" s="60">
        <v>2.4786000000000001</v>
      </c>
    </row>
    <row r="48" spans="1:4">
      <c r="A48" s="86" t="s">
        <v>4234</v>
      </c>
      <c r="B48" s="97" t="s">
        <v>4234</v>
      </c>
      <c r="C48" t="s">
        <v>100</v>
      </c>
      <c r="D48" s="60">
        <v>3.6269999999999998</v>
      </c>
    </row>
    <row r="49" spans="1:4">
      <c r="A49" s="86" t="s">
        <v>4234</v>
      </c>
      <c r="B49" s="97" t="s">
        <v>4234</v>
      </c>
      <c r="C49" t="s">
        <v>171</v>
      </c>
      <c r="D49" s="60">
        <v>0.46289999999999998</v>
      </c>
    </row>
    <row r="50" spans="1:4">
      <c r="A50" s="86" t="s">
        <v>4234</v>
      </c>
      <c r="B50" s="97" t="s">
        <v>4234</v>
      </c>
      <c r="C50" t="s">
        <v>105</v>
      </c>
      <c r="D50" s="60">
        <v>2.7391000000000001</v>
      </c>
    </row>
    <row r="51" spans="1:4">
      <c r="A51" s="86" t="s">
        <v>4234</v>
      </c>
      <c r="B51" s="97" t="s">
        <v>4234</v>
      </c>
      <c r="C51" t="s">
        <v>168</v>
      </c>
      <c r="D51" s="60">
        <v>2.5637E-2</v>
      </c>
    </row>
    <row r="52" spans="1:4">
      <c r="A52" s="86" t="s">
        <v>4234</v>
      </c>
      <c r="B52" s="97" t="s">
        <v>4234</v>
      </c>
      <c r="C52" t="s">
        <v>170</v>
      </c>
      <c r="D52" s="60">
        <v>0.53820000000000001</v>
      </c>
    </row>
    <row r="53" spans="1:4">
      <c r="A53" s="86" t="s">
        <v>4234</v>
      </c>
      <c r="B53" s="97" t="s">
        <v>4234</v>
      </c>
      <c r="C53" t="s">
        <v>172</v>
      </c>
      <c r="D53" s="60">
        <v>0.35589999999999999</v>
      </c>
    </row>
    <row r="54" spans="1:4">
      <c r="A54" s="86" t="s">
        <v>4234</v>
      </c>
      <c r="B54" s="97" t="s">
        <v>4234</v>
      </c>
      <c r="C54" t="s">
        <v>169</v>
      </c>
      <c r="D54" s="60">
        <v>0.36270000000000002</v>
      </c>
    </row>
    <row r="55" spans="1:4">
      <c r="A55" s="86" t="s">
        <v>4234</v>
      </c>
      <c r="B55" s="97" t="s">
        <v>4234</v>
      </c>
      <c r="C55" t="s">
        <v>104</v>
      </c>
      <c r="D55" s="60">
        <v>4.6208999999999998</v>
      </c>
    </row>
    <row r="56" spans="1:4">
      <c r="A56" s="86" t="s">
        <v>4234</v>
      </c>
      <c r="B56" s="97" t="s">
        <v>4234</v>
      </c>
      <c r="C56" t="s">
        <v>167</v>
      </c>
      <c r="D56" s="60">
        <v>4.3135000000000003</v>
      </c>
    </row>
    <row r="57" spans="1:4" hidden="1">
      <c r="C57"/>
      <c r="D57"/>
    </row>
    <row r="58" spans="1:4" hidden="1">
      <c r="C58"/>
      <c r="D58"/>
    </row>
    <row r="59" spans="1:4" hidden="1">
      <c r="C59"/>
      <c r="D59"/>
    </row>
    <row r="60" spans="1:4" hidden="1">
      <c r="C60"/>
      <c r="D60"/>
    </row>
    <row r="61" spans="1:4" hidden="1">
      <c r="C61"/>
      <c r="D61"/>
    </row>
    <row r="62" spans="1:4" hidden="1">
      <c r="C62"/>
      <c r="D62"/>
    </row>
    <row r="63" spans="1:4" hidden="1">
      <c r="C63"/>
      <c r="D63"/>
    </row>
    <row r="64" spans="1:4" hidden="1">
      <c r="C64"/>
      <c r="D64"/>
    </row>
    <row r="65" spans="3:4" hidden="1">
      <c r="C65"/>
      <c r="D65"/>
    </row>
    <row r="66" spans="3:4" hidden="1">
      <c r="C66"/>
      <c r="D66"/>
    </row>
    <row r="67" spans="3:4" hidden="1">
      <c r="C67"/>
      <c r="D67"/>
    </row>
    <row r="68" spans="3:4" hidden="1">
      <c r="C68"/>
      <c r="D68"/>
    </row>
    <row r="69" spans="3:4" hidden="1">
      <c r="C69"/>
      <c r="D69"/>
    </row>
    <row r="70" spans="3:4" hidden="1">
      <c r="C70"/>
      <c r="D70"/>
    </row>
    <row r="71" spans="3:4" hidden="1">
      <c r="C71"/>
      <c r="D71"/>
    </row>
    <row r="72" spans="3:4" hidden="1">
      <c r="C72"/>
      <c r="D72"/>
    </row>
    <row r="73" spans="3:4" hidden="1">
      <c r="C73"/>
      <c r="D73"/>
    </row>
    <row r="74" spans="3:4" hidden="1">
      <c r="C74"/>
      <c r="D74"/>
    </row>
    <row r="75" spans="3:4" hidden="1">
      <c r="C75"/>
      <c r="D75"/>
    </row>
    <row r="76" spans="3:4" hidden="1">
      <c r="C76"/>
      <c r="D76"/>
    </row>
    <row r="77" spans="3:4" hidden="1">
      <c r="C77"/>
      <c r="D77"/>
    </row>
    <row r="78" spans="3:4" hidden="1">
      <c r="C78"/>
      <c r="D78"/>
    </row>
    <row r="79" spans="3:4" hidden="1">
      <c r="C79"/>
      <c r="D79"/>
    </row>
    <row r="80" spans="3:4" hidden="1">
      <c r="C80"/>
      <c r="D80"/>
    </row>
    <row r="81" spans="3:4" hidden="1">
      <c r="C81"/>
      <c r="D81"/>
    </row>
    <row r="82" spans="3:4" hidden="1">
      <c r="C82"/>
      <c r="D82"/>
    </row>
    <row r="83" spans="3:4" hidden="1">
      <c r="C83"/>
      <c r="D83"/>
    </row>
    <row r="84" spans="3:4" hidden="1">
      <c r="C84"/>
      <c r="D84"/>
    </row>
    <row r="85" spans="3:4" hidden="1">
      <c r="C85"/>
      <c r="D85"/>
    </row>
    <row r="10000" spans="52:52" hidden="1">
      <c r="AZ10000"/>
    </row>
  </sheetData>
  <sortState xmlns:xlrd2="http://schemas.microsoft.com/office/spreadsheetml/2017/richdata2" ref="A46:AI56">
    <sortCondition ref="C46:C56"/>
  </sortState>
  <dataValidations count="1">
    <dataValidation allowBlank="1" showInputMessage="1" showErrorMessage="1" sqref="C1:C4" xr:uid="{31389C2B-67B2-42B4-91BB-3FC4A8B670EE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61" t="s">
        <v>4233</v>
      </c>
    </row>
    <row r="2" spans="1:12" s="1" customFormat="1">
      <c r="A2" s="2" t="s">
        <v>1</v>
      </c>
      <c r="B2" s="9" t="s">
        <v>3299</v>
      </c>
    </row>
    <row r="3" spans="1:12" s="1" customFormat="1">
      <c r="A3" s="2" t="s">
        <v>2</v>
      </c>
      <c r="B3" s="20" t="s">
        <v>3300</v>
      </c>
    </row>
    <row r="4" spans="1:12" s="1" customFormat="1">
      <c r="A4" s="2" t="s">
        <v>3</v>
      </c>
      <c r="B4" s="62" t="s">
        <v>165</v>
      </c>
    </row>
    <row r="5" spans="1:12" s="15" customFormat="1">
      <c r="A5" s="98" t="s">
        <v>45</v>
      </c>
      <c r="B5" s="35" t="s">
        <v>46</v>
      </c>
      <c r="C5" s="35" t="s">
        <v>47</v>
      </c>
      <c r="D5" s="35" t="s">
        <v>48</v>
      </c>
      <c r="E5" s="35" t="s">
        <v>49</v>
      </c>
      <c r="F5" s="35" t="s">
        <v>50</v>
      </c>
      <c r="G5" s="35" t="s">
        <v>51</v>
      </c>
      <c r="H5" s="35" t="s">
        <v>52</v>
      </c>
      <c r="I5" s="35" t="s">
        <v>53</v>
      </c>
      <c r="J5" s="35" t="s">
        <v>54</v>
      </c>
      <c r="K5" s="35" t="s">
        <v>55</v>
      </c>
      <c r="L5" s="13"/>
    </row>
    <row r="6" spans="1:12" s="15" customFormat="1">
      <c r="A6" s="99" t="s">
        <v>4234</v>
      </c>
      <c r="B6" s="100" t="s">
        <v>4234</v>
      </c>
      <c r="C6" s="100" t="s">
        <v>4234</v>
      </c>
      <c r="D6" s="100" t="s">
        <v>4234</v>
      </c>
      <c r="E6" s="100" t="s">
        <v>4234</v>
      </c>
      <c r="F6" s="100" t="s">
        <v>4234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101" t="s">
        <v>4234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102" t="s">
        <v>4234</v>
      </c>
      <c r="C8" s="102" t="s">
        <v>4234</v>
      </c>
      <c r="D8" s="102" t="s">
        <v>4234</v>
      </c>
      <c r="E8" s="102" t="s">
        <v>4234</v>
      </c>
      <c r="F8" s="102" t="s">
        <v>4234</v>
      </c>
      <c r="G8" s="102" t="s">
        <v>4234</v>
      </c>
      <c r="H8" s="54">
        <v>0</v>
      </c>
      <c r="I8" s="53">
        <v>149704.12257090714</v>
      </c>
      <c r="J8" s="54">
        <f>I8/$I$8</f>
        <v>1</v>
      </c>
      <c r="K8" s="54">
        <f>I8/'סכום נכסי הקרן'!$C$41</f>
        <v>0.10423081736434922</v>
      </c>
    </row>
    <row r="9" spans="1:12">
      <c r="A9" s="57" t="s">
        <v>173</v>
      </c>
      <c r="B9" s="103" t="s">
        <v>4234</v>
      </c>
      <c r="C9" s="104" t="s">
        <v>4234</v>
      </c>
      <c r="D9" s="104" t="s">
        <v>4234</v>
      </c>
      <c r="E9" s="104" t="s">
        <v>4234</v>
      </c>
      <c r="F9" s="104" t="s">
        <v>4234</v>
      </c>
      <c r="G9" s="104" t="s">
        <v>4234</v>
      </c>
      <c r="H9" s="58">
        <v>0</v>
      </c>
      <c r="I9" s="59">
        <v>144717.42211304774</v>
      </c>
      <c r="J9" s="58">
        <f t="shared" ref="J9:J58" si="0">I9/$I$8</f>
        <v>0.96668962502687616</v>
      </c>
      <c r="K9" s="58">
        <f>I9/'סכום נכסי הקרן'!$C$41</f>
        <v>0.10075884975418756</v>
      </c>
    </row>
    <row r="10" spans="1:12">
      <c r="A10" s="57" t="s">
        <v>174</v>
      </c>
      <c r="B10" s="103" t="s">
        <v>4234</v>
      </c>
      <c r="C10" s="104" t="s">
        <v>4234</v>
      </c>
      <c r="D10" s="104" t="s">
        <v>4234</v>
      </c>
      <c r="E10" s="104" t="s">
        <v>4234</v>
      </c>
      <c r="F10" s="104" t="s">
        <v>4234</v>
      </c>
      <c r="G10" s="104" t="s">
        <v>4234</v>
      </c>
      <c r="H10" s="58">
        <v>0</v>
      </c>
      <c r="I10" s="59">
        <v>95714.941030000002</v>
      </c>
      <c r="J10" s="58">
        <f t="shared" si="0"/>
        <v>0.6393607563122703</v>
      </c>
      <c r="K10" s="58">
        <f>I10/'סכום נכסי הקרן'!$C$41</f>
        <v>6.6641094221116429E-2</v>
      </c>
    </row>
    <row r="11" spans="1:12">
      <c r="A11" s="63" t="s">
        <v>3301</v>
      </c>
      <c r="B11" t="s">
        <v>3302</v>
      </c>
      <c r="C11">
        <v>11</v>
      </c>
      <c r="D11" t="s">
        <v>175</v>
      </c>
      <c r="E11" t="s">
        <v>176</v>
      </c>
      <c r="F11" t="s">
        <v>98</v>
      </c>
      <c r="G11" s="105" t="s">
        <v>4234</v>
      </c>
      <c r="H11" s="105" t="s">
        <v>4234</v>
      </c>
      <c r="I11" s="55">
        <v>5808.1256400000002</v>
      </c>
      <c r="J11" s="56">
        <f t="shared" si="0"/>
        <v>3.879736603278236E-2</v>
      </c>
      <c r="K11" s="56">
        <f>I11/'סכום נכסי הקרן'!$C$41</f>
        <v>4.0438811731807441E-3</v>
      </c>
    </row>
    <row r="12" spans="1:12">
      <c r="A12" s="63" t="s">
        <v>3303</v>
      </c>
      <c r="B12" t="s">
        <v>3304</v>
      </c>
      <c r="C12">
        <v>12</v>
      </c>
      <c r="D12" t="s">
        <v>175</v>
      </c>
      <c r="E12" t="s">
        <v>176</v>
      </c>
      <c r="F12" t="s">
        <v>98</v>
      </c>
      <c r="G12" s="105" t="s">
        <v>4234</v>
      </c>
      <c r="H12" s="105" t="s">
        <v>4234</v>
      </c>
      <c r="I12" s="55">
        <v>10174.92778</v>
      </c>
      <c r="J12" s="56">
        <f t="shared" si="0"/>
        <v>6.796691771250761E-2</v>
      </c>
      <c r="K12" s="56">
        <f>I12/'סכום נכסי הקרן'!$C$41</f>
        <v>7.0842473869101334E-3</v>
      </c>
    </row>
    <row r="13" spans="1:12">
      <c r="A13" s="63" t="s">
        <v>3305</v>
      </c>
      <c r="B13" s="63" t="s">
        <v>3306</v>
      </c>
      <c r="C13">
        <v>10</v>
      </c>
      <c r="D13" t="s">
        <v>175</v>
      </c>
      <c r="E13" t="s">
        <v>176</v>
      </c>
      <c r="F13" t="s">
        <v>98</v>
      </c>
      <c r="G13" s="105" t="s">
        <v>4234</v>
      </c>
      <c r="H13" s="105" t="s">
        <v>4234</v>
      </c>
      <c r="I13" s="55">
        <f>63748.87112+14609.87101</f>
        <v>78358.742129999999</v>
      </c>
      <c r="J13" s="56">
        <f t="shared" si="0"/>
        <v>0.52342407666753121</v>
      </c>
      <c r="K13" s="56">
        <f>I13/'סכום נכסי הקרן'!$C$41</f>
        <v>5.4556919339236579E-2</v>
      </c>
    </row>
    <row r="14" spans="1:12">
      <c r="A14" s="63" t="s">
        <v>3307</v>
      </c>
      <c r="B14" s="63" t="s">
        <v>3308</v>
      </c>
      <c r="C14">
        <v>20</v>
      </c>
      <c r="D14" t="s">
        <v>175</v>
      </c>
      <c r="E14" t="s">
        <v>176</v>
      </c>
      <c r="F14" t="s">
        <v>98</v>
      </c>
      <c r="G14" s="105" t="s">
        <v>4234</v>
      </c>
      <c r="H14" s="105" t="s">
        <v>4234</v>
      </c>
      <c r="I14" s="55">
        <v>1373.1454799999999</v>
      </c>
      <c r="J14" s="56">
        <f t="shared" si="0"/>
        <v>9.1723958994490047E-3</v>
      </c>
      <c r="K14" s="56">
        <f>I14/'סכום נכסי הקרן'!$C$41</f>
        <v>9.5604632178897492E-4</v>
      </c>
    </row>
    <row r="15" spans="1:12">
      <c r="A15" s="57" t="s">
        <v>177</v>
      </c>
      <c r="B15" s="106" t="s">
        <v>4234</v>
      </c>
      <c r="C15" s="106" t="s">
        <v>4234</v>
      </c>
      <c r="D15" s="107" t="s">
        <v>4234</v>
      </c>
      <c r="E15" s="107" t="s">
        <v>4234</v>
      </c>
      <c r="F15" s="107" t="s">
        <v>4234</v>
      </c>
      <c r="G15" s="107" t="s">
        <v>4234</v>
      </c>
      <c r="H15" s="58">
        <v>0</v>
      </c>
      <c r="I15" s="59">
        <v>49002.481083047744</v>
      </c>
      <c r="J15" s="58">
        <f t="shared" si="0"/>
        <v>0.32732886871460598</v>
      </c>
      <c r="K15" s="58">
        <f>I15/'סכום נכסי הקרן'!$C$41</f>
        <v>3.4117755533071135E-2</v>
      </c>
    </row>
    <row r="16" spans="1:12">
      <c r="A16" s="63" t="s">
        <v>3301</v>
      </c>
      <c r="B16" s="63" t="s">
        <v>3309</v>
      </c>
      <c r="C16">
        <v>11</v>
      </c>
      <c r="D16" t="s">
        <v>175</v>
      </c>
      <c r="E16" t="s">
        <v>176</v>
      </c>
      <c r="F16" t="s">
        <v>102</v>
      </c>
      <c r="G16" s="105" t="s">
        <v>4234</v>
      </c>
      <c r="H16" s="105" t="s">
        <v>4234</v>
      </c>
      <c r="I16" s="55">
        <v>239.042779524</v>
      </c>
      <c r="J16" s="56">
        <f t="shared" si="0"/>
        <v>1.5967681812555144E-3</v>
      </c>
      <c r="K16" s="56">
        <f>I16/'סכום נכסי הקרן'!$C$41</f>
        <v>1.6643245267364758E-4</v>
      </c>
    </row>
    <row r="17" spans="1:11">
      <c r="A17" s="63" t="s">
        <v>3303</v>
      </c>
      <c r="B17" s="63" t="s">
        <v>3310</v>
      </c>
      <c r="C17">
        <v>12</v>
      </c>
      <c r="D17" t="s">
        <v>175</v>
      </c>
      <c r="E17" t="s">
        <v>176</v>
      </c>
      <c r="F17" t="s">
        <v>102</v>
      </c>
      <c r="G17" s="105" t="s">
        <v>4234</v>
      </c>
      <c r="H17" s="105" t="s">
        <v>4234</v>
      </c>
      <c r="I17" s="55">
        <v>1146.094142232</v>
      </c>
      <c r="J17" s="56">
        <f t="shared" si="0"/>
        <v>7.6557286636455462E-3</v>
      </c>
      <c r="K17" s="56">
        <f>I17/'סכום נכסי הקרן'!$C$41</f>
        <v>7.9796285613145223E-4</v>
      </c>
    </row>
    <row r="18" spans="1:11">
      <c r="A18" s="63" t="s">
        <v>3305</v>
      </c>
      <c r="B18" s="63" t="s">
        <v>3311</v>
      </c>
      <c r="C18">
        <v>10</v>
      </c>
      <c r="D18" t="s">
        <v>175</v>
      </c>
      <c r="E18" t="s">
        <v>176</v>
      </c>
      <c r="F18" t="s">
        <v>102</v>
      </c>
      <c r="G18" s="105" t="s">
        <v>4234</v>
      </c>
      <c r="H18" s="105" t="s">
        <v>4234</v>
      </c>
      <c r="I18" s="55">
        <f>23.67425682+1188.643378212</f>
        <v>1212.317635032</v>
      </c>
      <c r="J18" s="56">
        <f t="shared" si="0"/>
        <v>8.0980911828783305E-3</v>
      </c>
      <c r="K18" s="56">
        <f>I18/'סכום נכסי הקרן'!$C$41</f>
        <v>8.4407066308243796E-4</v>
      </c>
    </row>
    <row r="19" spans="1:11">
      <c r="A19" s="63" t="s">
        <v>3307</v>
      </c>
      <c r="B19" s="63" t="s">
        <v>3312</v>
      </c>
      <c r="C19">
        <v>20</v>
      </c>
      <c r="D19" t="s">
        <v>175</v>
      </c>
      <c r="E19" t="s">
        <v>176</v>
      </c>
      <c r="F19" t="s">
        <v>102</v>
      </c>
      <c r="G19" s="105" t="s">
        <v>4234</v>
      </c>
      <c r="H19" s="105" t="s">
        <v>4234</v>
      </c>
      <c r="I19" s="55">
        <v>3.2108846400000002</v>
      </c>
      <c r="J19" s="56">
        <f t="shared" si="0"/>
        <v>2.1448204530768145E-5</v>
      </c>
      <c r="K19" s="56">
        <f>I19/'סכום נכסי הקרן'!$C$41</f>
        <v>2.2355638892397019E-6</v>
      </c>
    </row>
    <row r="20" spans="1:11">
      <c r="A20" s="63" t="s">
        <v>3301</v>
      </c>
      <c r="B20" s="63" t="s">
        <v>3313</v>
      </c>
      <c r="C20">
        <v>11</v>
      </c>
      <c r="D20" t="s">
        <v>175</v>
      </c>
      <c r="E20" t="s">
        <v>176</v>
      </c>
      <c r="F20" t="s">
        <v>107</v>
      </c>
      <c r="G20" s="105" t="s">
        <v>4234</v>
      </c>
      <c r="H20" s="105" t="s">
        <v>4234</v>
      </c>
      <c r="I20" s="55">
        <v>4.653968076</v>
      </c>
      <c r="J20" s="56">
        <f t="shared" si="0"/>
        <v>3.1087774979581169E-5</v>
      </c>
      <c r="K20" s="56">
        <f>I20/'סכום נכסי הקרן'!$C$41</f>
        <v>3.2403041961607102E-6</v>
      </c>
    </row>
    <row r="21" spans="1:11">
      <c r="A21" s="63" t="s">
        <v>3305</v>
      </c>
      <c r="B21" t="s">
        <v>179</v>
      </c>
      <c r="C21">
        <v>10</v>
      </c>
      <c r="D21" t="s">
        <v>175</v>
      </c>
      <c r="E21" t="s">
        <v>176</v>
      </c>
      <c r="F21" t="s">
        <v>107</v>
      </c>
      <c r="G21" s="105" t="s">
        <v>4234</v>
      </c>
      <c r="H21" s="105" t="s">
        <v>4234</v>
      </c>
      <c r="I21" s="55">
        <f>18.732674352+32.09201697</f>
        <v>50.824691322000007</v>
      </c>
      <c r="J21" s="56">
        <f t="shared" si="0"/>
        <v>3.3950094659502086E-4</v>
      </c>
      <c r="K21" s="56">
        <f>I21/'סכום נכסי הקרן'!$C$41</f>
        <v>3.5386461159569302E-5</v>
      </c>
    </row>
    <row r="22" spans="1:11">
      <c r="A22" s="63" t="s">
        <v>3307</v>
      </c>
      <c r="B22" s="63" t="s">
        <v>3314</v>
      </c>
      <c r="C22">
        <v>20</v>
      </c>
      <c r="D22" t="s">
        <v>175</v>
      </c>
      <c r="E22" t="s">
        <v>176</v>
      </c>
      <c r="F22" t="s">
        <v>107</v>
      </c>
      <c r="G22" s="105" t="s">
        <v>4234</v>
      </c>
      <c r="H22" s="105" t="s">
        <v>4234</v>
      </c>
      <c r="I22" s="55">
        <v>3.7748324999999999E-2</v>
      </c>
      <c r="J22" s="56">
        <f t="shared" si="0"/>
        <v>2.5215287563053291E-7</v>
      </c>
      <c r="K22" s="56">
        <f>I22/'סכום נכסי הקרן'!$C$41</f>
        <v>2.6282100327741537E-8</v>
      </c>
    </row>
    <row r="23" spans="1:11">
      <c r="A23" s="63" t="s">
        <v>3301</v>
      </c>
      <c r="B23" s="63" t="s">
        <v>3315</v>
      </c>
      <c r="C23">
        <v>11</v>
      </c>
      <c r="D23" t="s">
        <v>175</v>
      </c>
      <c r="E23" t="s">
        <v>176</v>
      </c>
      <c r="F23" t="s">
        <v>100</v>
      </c>
      <c r="G23" s="105" t="s">
        <v>4234</v>
      </c>
      <c r="H23" s="105" t="s">
        <v>4234</v>
      </c>
      <c r="I23" s="55">
        <v>4930.6988905199996</v>
      </c>
      <c r="J23" s="56">
        <f t="shared" si="0"/>
        <v>3.2936293308720214E-2</v>
      </c>
      <c r="K23" s="56">
        <f>I23/'סכום נכסי הקרן'!$C$41</f>
        <v>3.432976772519854E-3</v>
      </c>
    </row>
    <row r="24" spans="1:11">
      <c r="A24" s="63" t="s">
        <v>3303</v>
      </c>
      <c r="B24" s="63" t="s">
        <v>3316</v>
      </c>
      <c r="C24">
        <v>12</v>
      </c>
      <c r="D24" t="s">
        <v>175</v>
      </c>
      <c r="E24" t="s">
        <v>176</v>
      </c>
      <c r="F24" t="s">
        <v>100</v>
      </c>
      <c r="G24" s="105" t="s">
        <v>4234</v>
      </c>
      <c r="H24" s="105" t="s">
        <v>4234</v>
      </c>
      <c r="I24" s="55">
        <v>5592.8290310100001</v>
      </c>
      <c r="J24" s="56">
        <f t="shared" si="0"/>
        <v>3.7359218536957554E-2</v>
      </c>
      <c r="K24" s="56">
        <f>I24/'סכום נכסי הקרן'!$C$41</f>
        <v>3.8939818842004328E-3</v>
      </c>
    </row>
    <row r="25" spans="1:11">
      <c r="A25" s="63" t="s">
        <v>3305</v>
      </c>
      <c r="B25" s="63" t="s">
        <v>3317</v>
      </c>
      <c r="C25">
        <v>10</v>
      </c>
      <c r="D25" t="s">
        <v>175</v>
      </c>
      <c r="E25" t="s">
        <v>176</v>
      </c>
      <c r="F25" t="s">
        <v>100</v>
      </c>
      <c r="G25" s="105" t="s">
        <v>4234</v>
      </c>
      <c r="H25" s="105" t="s">
        <v>4234</v>
      </c>
      <c r="I25" s="55">
        <f>4785.476599683+19425.80280186</f>
        <v>24211.279401543001</v>
      </c>
      <c r="J25" s="56">
        <f t="shared" si="0"/>
        <v>0.16172753953435962</v>
      </c>
      <c r="K25" s="56">
        <f>I25/'סכום נכסי הקרן'!$C$41</f>
        <v>1.6856993635991403E-2</v>
      </c>
    </row>
    <row r="26" spans="1:11">
      <c r="A26" s="63" t="s">
        <v>3307</v>
      </c>
      <c r="B26" s="63" t="s">
        <v>3318</v>
      </c>
      <c r="C26">
        <v>20</v>
      </c>
      <c r="D26" t="s">
        <v>175</v>
      </c>
      <c r="E26" t="s">
        <v>176</v>
      </c>
      <c r="F26" t="s">
        <v>100</v>
      </c>
      <c r="G26" s="105" t="s">
        <v>4234</v>
      </c>
      <c r="H26" s="105" t="s">
        <v>4234</v>
      </c>
      <c r="I26" s="55">
        <v>10512.616200840001</v>
      </c>
      <c r="J26" s="56">
        <f t="shared" si="0"/>
        <v>7.0222623267176321E-2</v>
      </c>
      <c r="K26" s="56">
        <f>I26/'סכום נכסי הקרן'!$C$41</f>
        <v>7.3193614206065556E-3</v>
      </c>
    </row>
    <row r="27" spans="1:11">
      <c r="A27" s="63" t="s">
        <v>3305</v>
      </c>
      <c r="B27" s="63" t="s">
        <v>3319</v>
      </c>
      <c r="C27">
        <v>10</v>
      </c>
      <c r="D27" t="s">
        <v>175</v>
      </c>
      <c r="E27" t="s">
        <v>176</v>
      </c>
      <c r="F27" t="s">
        <v>171</v>
      </c>
      <c r="G27" s="105" t="s">
        <v>4234</v>
      </c>
      <c r="H27" s="105" t="s">
        <v>4234</v>
      </c>
      <c r="I27" s="55">
        <v>1.0164663251099999E-2</v>
      </c>
      <c r="J27" s="56">
        <f t="shared" si="0"/>
        <v>6.7898352273401969E-8</v>
      </c>
      <c r="K27" s="56">
        <f>I27/'סכום נכסי הקרן'!$C$41</f>
        <v>7.0771007551492061E-9</v>
      </c>
    </row>
    <row r="28" spans="1:11">
      <c r="A28" s="63" t="s">
        <v>3303</v>
      </c>
      <c r="B28" t="s">
        <v>3320</v>
      </c>
      <c r="C28">
        <v>12</v>
      </c>
      <c r="D28" t="s">
        <v>175</v>
      </c>
      <c r="E28" t="s">
        <v>176</v>
      </c>
      <c r="F28" t="s">
        <v>105</v>
      </c>
      <c r="G28" s="105" t="s">
        <v>4234</v>
      </c>
      <c r="H28" s="105" t="s">
        <v>4234</v>
      </c>
      <c r="I28" s="55">
        <v>0.172316781</v>
      </c>
      <c r="J28" s="56">
        <f t="shared" si="0"/>
        <v>1.151049002798052E-6</v>
      </c>
      <c r="K28" s="56">
        <f>I28/'סכום נכסי הקרן'!$C$41</f>
        <v>1.1997477838806005E-7</v>
      </c>
    </row>
    <row r="29" spans="1:11">
      <c r="A29" s="63" t="s">
        <v>3305</v>
      </c>
      <c r="B29" t="s">
        <v>3321</v>
      </c>
      <c r="C29">
        <v>10</v>
      </c>
      <c r="D29" t="s">
        <v>175</v>
      </c>
      <c r="E29" t="s">
        <v>176</v>
      </c>
      <c r="F29" t="s">
        <v>105</v>
      </c>
      <c r="G29" s="105" t="s">
        <v>4234</v>
      </c>
      <c r="H29" s="105" t="s">
        <v>4234</v>
      </c>
      <c r="I29" s="55">
        <f>0.281141224+47.804498833</f>
        <v>48.085640056999999</v>
      </c>
      <c r="J29" s="56">
        <f t="shared" si="0"/>
        <v>3.2120451482038718E-4</v>
      </c>
      <c r="K29" s="56">
        <f>I29/'סכום נכסי הקרן'!$C$41</f>
        <v>3.3479409120848177E-5</v>
      </c>
    </row>
    <row r="30" spans="1:11">
      <c r="A30" s="63" t="s">
        <v>3307</v>
      </c>
      <c r="B30" t="s">
        <v>3322</v>
      </c>
      <c r="C30">
        <v>20</v>
      </c>
      <c r="D30" t="s">
        <v>175</v>
      </c>
      <c r="E30" t="s">
        <v>176</v>
      </c>
      <c r="F30" t="s">
        <v>105</v>
      </c>
      <c r="G30" s="105" t="s">
        <v>4234</v>
      </c>
      <c r="H30" s="105" t="s">
        <v>4234</v>
      </c>
      <c r="I30" s="55">
        <v>2.515699004</v>
      </c>
      <c r="J30" s="56">
        <f t="shared" si="0"/>
        <v>1.6804473790014986E-5</v>
      </c>
      <c r="K30" s="56">
        <f>I30/'סכום נכסי הקרן'!$C$41</f>
        <v>1.7515440385110454E-6</v>
      </c>
    </row>
    <row r="31" spans="1:11">
      <c r="A31" s="63" t="s">
        <v>3303</v>
      </c>
      <c r="B31" t="s">
        <v>3323</v>
      </c>
      <c r="C31">
        <v>12</v>
      </c>
      <c r="D31" t="s">
        <v>175</v>
      </c>
      <c r="E31" t="s">
        <v>176</v>
      </c>
      <c r="F31" t="s">
        <v>168</v>
      </c>
      <c r="G31" s="105" t="s">
        <v>4234</v>
      </c>
      <c r="H31" s="105" t="s">
        <v>4234</v>
      </c>
      <c r="I31" s="55">
        <v>0.76475991383999997</v>
      </c>
      <c r="J31" s="56">
        <f t="shared" si="0"/>
        <v>5.1084759771914268E-6</v>
      </c>
      <c r="K31" s="56">
        <f>I31/'סכום נכסי הקרן'!$C$41</f>
        <v>5.3246062658880499E-7</v>
      </c>
    </row>
    <row r="32" spans="1:11">
      <c r="A32" s="63" t="s">
        <v>3305</v>
      </c>
      <c r="B32" t="s">
        <v>3324</v>
      </c>
      <c r="C32">
        <v>10</v>
      </c>
      <c r="D32" t="s">
        <v>175</v>
      </c>
      <c r="E32" t="s">
        <v>176</v>
      </c>
      <c r="F32" t="s">
        <v>168</v>
      </c>
      <c r="G32" s="105" t="s">
        <v>4234</v>
      </c>
      <c r="H32" s="105" t="s">
        <v>4234</v>
      </c>
      <c r="I32" s="55">
        <v>423.43067991882998</v>
      </c>
      <c r="J32" s="56">
        <f t="shared" si="0"/>
        <v>2.8284503636048677E-3</v>
      </c>
      <c r="K32" s="56">
        <f>I32/'סכום נכסי הקרן'!$C$41</f>
        <v>2.9481169327302608E-4</v>
      </c>
    </row>
    <row r="33" spans="1:11">
      <c r="A33" s="63" t="s">
        <v>3307</v>
      </c>
      <c r="B33" t="s">
        <v>3325</v>
      </c>
      <c r="C33">
        <v>20</v>
      </c>
      <c r="D33" t="s">
        <v>175</v>
      </c>
      <c r="E33" t="s">
        <v>176</v>
      </c>
      <c r="F33" t="s">
        <v>168</v>
      </c>
      <c r="G33" s="105" t="s">
        <v>4234</v>
      </c>
      <c r="H33" s="105" t="s">
        <v>4234</v>
      </c>
      <c r="I33" s="55">
        <v>15.368249882820001</v>
      </c>
      <c r="J33" s="56">
        <f t="shared" si="0"/>
        <v>1.0265749278575044E-4</v>
      </c>
      <c r="K33" s="56">
        <f>I33/'סכום נכסי הקרן'!$C$41</f>
        <v>1.0700074381633552E-5</v>
      </c>
    </row>
    <row r="34" spans="1:11">
      <c r="A34" s="63" t="s">
        <v>3305</v>
      </c>
      <c r="B34" t="s">
        <v>180</v>
      </c>
      <c r="C34">
        <v>10</v>
      </c>
      <c r="D34" t="s">
        <v>175</v>
      </c>
      <c r="E34" t="s">
        <v>176</v>
      </c>
      <c r="F34" t="s">
        <v>170</v>
      </c>
      <c r="G34" s="105" t="s">
        <v>4234</v>
      </c>
      <c r="H34" s="105" t="s">
        <v>4234</v>
      </c>
      <c r="I34" s="55">
        <v>0.202180212</v>
      </c>
      <c r="J34" s="56">
        <f t="shared" si="0"/>
        <v>1.3505320262923129E-6</v>
      </c>
      <c r="K34" s="56">
        <f>I34/'סכום נכסי הקרן'!$C$41</f>
        <v>1.4076705697717855E-7</v>
      </c>
    </row>
    <row r="35" spans="1:11">
      <c r="A35" s="63" t="s">
        <v>3305</v>
      </c>
      <c r="B35" t="s">
        <v>3326</v>
      </c>
      <c r="C35">
        <v>10</v>
      </c>
      <c r="D35" t="s">
        <v>175</v>
      </c>
      <c r="E35" t="s">
        <v>176</v>
      </c>
      <c r="F35" t="s">
        <v>172</v>
      </c>
      <c r="G35" s="105" t="s">
        <v>4234</v>
      </c>
      <c r="H35" s="105" t="s">
        <v>4234</v>
      </c>
      <c r="I35" s="55">
        <v>31.845369678000001</v>
      </c>
      <c r="J35" s="56">
        <f t="shared" si="0"/>
        <v>2.1272206223256468E-4</v>
      </c>
      <c r="K35" s="56">
        <f>I35/'סכום נכסי הקרן'!$C$41</f>
        <v>2.2172194417930177E-5</v>
      </c>
    </row>
    <row r="36" spans="1:11">
      <c r="A36" s="63" t="s">
        <v>3305</v>
      </c>
      <c r="B36" t="s">
        <v>3327</v>
      </c>
      <c r="C36">
        <v>10</v>
      </c>
      <c r="D36" t="s">
        <v>175</v>
      </c>
      <c r="E36" t="s">
        <v>176</v>
      </c>
      <c r="F36" t="s">
        <v>169</v>
      </c>
      <c r="G36" s="105" t="s">
        <v>4234</v>
      </c>
      <c r="H36" s="105" t="s">
        <v>4234</v>
      </c>
      <c r="I36" s="55">
        <v>0.297671517</v>
      </c>
      <c r="J36" s="56">
        <f t="shared" si="0"/>
        <v>1.988398929087663E-6</v>
      </c>
      <c r="K36" s="56">
        <f>I36/'סכום נכסי הקרן'!$C$41</f>
        <v>2.0725244562520376E-7</v>
      </c>
    </row>
    <row r="37" spans="1:11">
      <c r="A37" s="63" t="s">
        <v>3301</v>
      </c>
      <c r="B37" t="s">
        <v>3328</v>
      </c>
      <c r="C37">
        <v>11</v>
      </c>
      <c r="D37" t="s">
        <v>175</v>
      </c>
      <c r="E37" t="s">
        <v>176</v>
      </c>
      <c r="F37" t="s">
        <v>104</v>
      </c>
      <c r="G37" s="105" t="s">
        <v>4234</v>
      </c>
      <c r="H37" s="105" t="s">
        <v>4234</v>
      </c>
      <c r="I37" s="55">
        <v>1.2592414590000001</v>
      </c>
      <c r="J37" s="56">
        <f t="shared" si="0"/>
        <v>8.4115349489027067E-6</v>
      </c>
      <c r="K37" s="56">
        <f>I37/'סכום נכסי הקרן'!$C$41</f>
        <v>8.7674116301291867E-7</v>
      </c>
    </row>
    <row r="38" spans="1:11">
      <c r="A38" s="63" t="s">
        <v>3303</v>
      </c>
      <c r="B38" t="s">
        <v>3329</v>
      </c>
      <c r="C38">
        <v>12</v>
      </c>
      <c r="D38" t="s">
        <v>175</v>
      </c>
      <c r="E38" t="s">
        <v>176</v>
      </c>
      <c r="F38" t="s">
        <v>104</v>
      </c>
      <c r="G38" s="105" t="s">
        <v>4234</v>
      </c>
      <c r="H38" s="105" t="s">
        <v>4234</v>
      </c>
      <c r="I38" s="55">
        <v>257.67279762300001</v>
      </c>
      <c r="J38" s="56">
        <f t="shared" si="0"/>
        <v>1.7212137728602208E-3</v>
      </c>
      <c r="K38" s="56">
        <f>I38/'סכום נכסי הקרן'!$C$41</f>
        <v>1.7940351840399613E-4</v>
      </c>
    </row>
    <row r="39" spans="1:11">
      <c r="A39" s="63" t="s">
        <v>3305</v>
      </c>
      <c r="B39" t="s">
        <v>3330</v>
      </c>
      <c r="C39">
        <v>10</v>
      </c>
      <c r="D39" t="s">
        <v>175</v>
      </c>
      <c r="E39" t="s">
        <v>176</v>
      </c>
      <c r="F39" t="s">
        <v>104</v>
      </c>
      <c r="G39" s="105" t="s">
        <v>4234</v>
      </c>
      <c r="H39" s="105" t="s">
        <v>4234</v>
      </c>
      <c r="I39" s="55">
        <f>170.111594568+147.051593835</f>
        <v>317.16318840299999</v>
      </c>
      <c r="J39" s="56">
        <f t="shared" si="0"/>
        <v>2.1186002292807675E-3</v>
      </c>
      <c r="K39" s="56">
        <f>I39/'סכום נכסי הקרן'!$C$41</f>
        <v>2.2082343356623205E-4</v>
      </c>
    </row>
    <row r="40" spans="1:11">
      <c r="A40" s="63" t="s">
        <v>3307</v>
      </c>
      <c r="B40" t="s">
        <v>3331</v>
      </c>
      <c r="C40">
        <v>20</v>
      </c>
      <c r="D40" t="s">
        <v>175</v>
      </c>
      <c r="E40" t="s">
        <v>176</v>
      </c>
      <c r="F40" t="s">
        <v>104</v>
      </c>
      <c r="G40" s="105" t="s">
        <v>4234</v>
      </c>
      <c r="H40" s="105" t="s">
        <v>4234</v>
      </c>
      <c r="I40" s="55">
        <v>7.3472310000000001E-3</v>
      </c>
      <c r="J40" s="56">
        <f t="shared" si="0"/>
        <v>4.90783478358787E-8</v>
      </c>
      <c r="K40" s="56">
        <f>I40/'סכום נכסי הקרן'!$C$41</f>
        <v>5.1154763098254766E-9</v>
      </c>
    </row>
    <row r="41" spans="1:11">
      <c r="A41" s="63" t="s">
        <v>3305</v>
      </c>
      <c r="B41" t="s">
        <v>3332</v>
      </c>
      <c r="C41">
        <v>10</v>
      </c>
      <c r="D41" t="s">
        <v>175</v>
      </c>
      <c r="E41" t="s">
        <v>176</v>
      </c>
      <c r="F41" t="s">
        <v>167</v>
      </c>
      <c r="G41" s="105" t="s">
        <v>4234</v>
      </c>
      <c r="H41" s="105" t="s">
        <v>4234</v>
      </c>
      <c r="I41" s="55">
        <v>8.0403639999999998E-2</v>
      </c>
      <c r="J41" s="56">
        <f t="shared" si="0"/>
        <v>5.3708367290898702E-7</v>
      </c>
      <c r="K41" s="56">
        <f>I41/'סכום נכסי הקרן'!$C$41</f>
        <v>5.5980670220350503E-8</v>
      </c>
    </row>
    <row r="42" spans="1:11">
      <c r="A42" s="57" t="s">
        <v>181</v>
      </c>
      <c r="B42" s="106" t="s">
        <v>4234</v>
      </c>
      <c r="C42" s="107" t="s">
        <v>4234</v>
      </c>
      <c r="D42" s="107" t="s">
        <v>4234</v>
      </c>
      <c r="E42" s="107" t="s">
        <v>4234</v>
      </c>
      <c r="F42" s="107" t="s">
        <v>4234</v>
      </c>
      <c r="G42" s="107" t="s">
        <v>4234</v>
      </c>
      <c r="H42" s="58">
        <v>0</v>
      </c>
      <c r="I42" s="59">
        <v>0</v>
      </c>
      <c r="J42" s="58">
        <f t="shared" si="0"/>
        <v>0</v>
      </c>
      <c r="K42" s="58">
        <f>I42/'סכום נכסי הקרן'!$C$41</f>
        <v>0</v>
      </c>
    </row>
    <row r="43" spans="1:11">
      <c r="A43" t="s">
        <v>178</v>
      </c>
      <c r="B43" t="s">
        <v>178</v>
      </c>
      <c r="C43" s="107" t="s">
        <v>4234</v>
      </c>
      <c r="D43" t="s">
        <v>178</v>
      </c>
      <c r="E43" s="107" t="s">
        <v>4234</v>
      </c>
      <c r="F43" t="s">
        <v>178</v>
      </c>
      <c r="G43" s="56">
        <v>0</v>
      </c>
      <c r="H43" s="56">
        <v>0</v>
      </c>
      <c r="I43" s="55">
        <v>0</v>
      </c>
      <c r="J43" s="56">
        <f t="shared" si="0"/>
        <v>0</v>
      </c>
      <c r="K43" s="56">
        <f>I43/'סכום נכסי הקרן'!$C$41</f>
        <v>0</v>
      </c>
    </row>
    <row r="44" spans="1:11">
      <c r="A44" s="57" t="s">
        <v>182</v>
      </c>
      <c r="B44" s="106" t="s">
        <v>4234</v>
      </c>
      <c r="C44" s="107" t="s">
        <v>4234</v>
      </c>
      <c r="D44" s="107" t="s">
        <v>4234</v>
      </c>
      <c r="E44" s="107" t="s">
        <v>4234</v>
      </c>
      <c r="F44" s="107" t="s">
        <v>4234</v>
      </c>
      <c r="G44" s="107" t="s">
        <v>4234</v>
      </c>
      <c r="H44" s="58">
        <v>0</v>
      </c>
      <c r="I44" s="59">
        <v>0</v>
      </c>
      <c r="J44" s="58">
        <f t="shared" si="0"/>
        <v>0</v>
      </c>
      <c r="K44" s="58">
        <f>I44/'סכום נכסי הקרן'!$C$41</f>
        <v>0</v>
      </c>
    </row>
    <row r="45" spans="1:11">
      <c r="A45" t="s">
        <v>178</v>
      </c>
      <c r="B45" t="s">
        <v>178</v>
      </c>
      <c r="C45" s="107" t="s">
        <v>4234</v>
      </c>
      <c r="D45" t="s">
        <v>178</v>
      </c>
      <c r="E45" s="107" t="s">
        <v>4234</v>
      </c>
      <c r="F45" t="s">
        <v>178</v>
      </c>
      <c r="G45" s="56">
        <v>0</v>
      </c>
      <c r="H45" s="56">
        <v>0</v>
      </c>
      <c r="I45" s="55">
        <v>0</v>
      </c>
      <c r="J45" s="56">
        <f t="shared" si="0"/>
        <v>0</v>
      </c>
      <c r="K45" s="56">
        <f>I45/'סכום נכסי הקרן'!$C$41</f>
        <v>0</v>
      </c>
    </row>
    <row r="46" spans="1:11">
      <c r="A46" s="57" t="s">
        <v>183</v>
      </c>
      <c r="B46" s="106" t="s">
        <v>4234</v>
      </c>
      <c r="C46" s="107" t="s">
        <v>4234</v>
      </c>
      <c r="D46" s="107" t="s">
        <v>4234</v>
      </c>
      <c r="E46" s="107" t="s">
        <v>4234</v>
      </c>
      <c r="F46" s="107" t="s">
        <v>4234</v>
      </c>
      <c r="G46" s="107" t="s">
        <v>4234</v>
      </c>
      <c r="H46" s="58">
        <v>0</v>
      </c>
      <c r="I46" s="59">
        <v>0</v>
      </c>
      <c r="J46" s="58">
        <f t="shared" si="0"/>
        <v>0</v>
      </c>
      <c r="K46" s="58">
        <f>I46/'סכום נכסי הקרן'!$C$41</f>
        <v>0</v>
      </c>
    </row>
    <row r="47" spans="1:11">
      <c r="A47" t="s">
        <v>178</v>
      </c>
      <c r="B47" t="s">
        <v>178</v>
      </c>
      <c r="C47" s="107" t="s">
        <v>4234</v>
      </c>
      <c r="D47" t="s">
        <v>178</v>
      </c>
      <c r="E47" s="107" t="s">
        <v>4234</v>
      </c>
      <c r="F47" t="s">
        <v>178</v>
      </c>
      <c r="G47" s="56">
        <v>0</v>
      </c>
      <c r="H47" s="56">
        <v>0</v>
      </c>
      <c r="I47" s="55">
        <v>0</v>
      </c>
      <c r="J47" s="56">
        <f t="shared" si="0"/>
        <v>0</v>
      </c>
      <c r="K47" s="56">
        <f>I47/'סכום נכסי הקרן'!$C$41</f>
        <v>0</v>
      </c>
    </row>
    <row r="48" spans="1:11">
      <c r="A48" s="57" t="s">
        <v>184</v>
      </c>
      <c r="B48" s="106" t="s">
        <v>4234</v>
      </c>
      <c r="C48" s="107" t="s">
        <v>4234</v>
      </c>
      <c r="D48" s="107" t="s">
        <v>4234</v>
      </c>
      <c r="E48" s="107" t="s">
        <v>4234</v>
      </c>
      <c r="F48" s="107" t="s">
        <v>4234</v>
      </c>
      <c r="G48" s="107" t="s">
        <v>4234</v>
      </c>
      <c r="H48" s="58">
        <v>0</v>
      </c>
      <c r="I48" s="59">
        <v>0</v>
      </c>
      <c r="J48" s="58">
        <f t="shared" si="0"/>
        <v>0</v>
      </c>
      <c r="K48" s="58">
        <f>I48/'סכום נכסי הקרן'!$C$41</f>
        <v>0</v>
      </c>
    </row>
    <row r="49" spans="1:11">
      <c r="A49" t="s">
        <v>178</v>
      </c>
      <c r="B49" t="s">
        <v>178</v>
      </c>
      <c r="C49" s="107" t="s">
        <v>4234</v>
      </c>
      <c r="D49" t="s">
        <v>178</v>
      </c>
      <c r="E49" s="107" t="s">
        <v>4234</v>
      </c>
      <c r="F49" t="s">
        <v>178</v>
      </c>
      <c r="G49" s="56">
        <v>0</v>
      </c>
      <c r="H49" s="56">
        <v>0</v>
      </c>
      <c r="I49" s="55">
        <v>0</v>
      </c>
      <c r="J49" s="56">
        <f t="shared" si="0"/>
        <v>0</v>
      </c>
      <c r="K49" s="56">
        <f>I49/'סכום נכסי הקרן'!$C$41</f>
        <v>0</v>
      </c>
    </row>
    <row r="50" spans="1:11">
      <c r="A50" s="57" t="s">
        <v>185</v>
      </c>
      <c r="B50" s="106" t="s">
        <v>4234</v>
      </c>
      <c r="C50" s="107" t="s">
        <v>4234</v>
      </c>
      <c r="D50" s="107" t="s">
        <v>4234</v>
      </c>
      <c r="E50" s="107" t="s">
        <v>4234</v>
      </c>
      <c r="F50" s="107" t="s">
        <v>4234</v>
      </c>
      <c r="G50" s="107" t="s">
        <v>4234</v>
      </c>
      <c r="H50" s="58">
        <v>0</v>
      </c>
      <c r="I50" s="59">
        <v>0</v>
      </c>
      <c r="J50" s="58">
        <f t="shared" si="0"/>
        <v>0</v>
      </c>
      <c r="K50" s="58">
        <f>I50/'סכום נכסי הקרן'!$C$41</f>
        <v>0</v>
      </c>
    </row>
    <row r="51" spans="1:11">
      <c r="A51" t="s">
        <v>178</v>
      </c>
      <c r="B51" t="s">
        <v>178</v>
      </c>
      <c r="C51" s="107" t="s">
        <v>4234</v>
      </c>
      <c r="D51" t="s">
        <v>178</v>
      </c>
      <c r="E51" s="107" t="s">
        <v>4234</v>
      </c>
      <c r="F51" t="s">
        <v>178</v>
      </c>
      <c r="G51" s="56">
        <v>0</v>
      </c>
      <c r="H51" s="56">
        <v>0</v>
      </c>
      <c r="I51" s="55">
        <v>0</v>
      </c>
      <c r="J51" s="56">
        <f t="shared" si="0"/>
        <v>0</v>
      </c>
      <c r="K51" s="56">
        <f>I51/'סכום נכסי הקרן'!$C$41</f>
        <v>0</v>
      </c>
    </row>
    <row r="52" spans="1:11">
      <c r="A52" s="57" t="s">
        <v>186</v>
      </c>
      <c r="B52" s="106" t="s">
        <v>4234</v>
      </c>
      <c r="C52" s="107" t="s">
        <v>4234</v>
      </c>
      <c r="D52" s="107" t="s">
        <v>4234</v>
      </c>
      <c r="E52" s="107" t="s">
        <v>4234</v>
      </c>
      <c r="F52" s="107" t="s">
        <v>4234</v>
      </c>
      <c r="G52" s="107" t="s">
        <v>4234</v>
      </c>
      <c r="H52" s="58">
        <v>0</v>
      </c>
      <c r="I52" s="59">
        <v>4986.7004578593896</v>
      </c>
      <c r="J52" s="58">
        <f t="shared" si="0"/>
        <v>3.331037497312371E-2</v>
      </c>
      <c r="K52" s="58">
        <f>I52/'סכום נכסי הקרן'!$C$41</f>
        <v>3.4719676101616463E-3</v>
      </c>
    </row>
    <row r="53" spans="1:11">
      <c r="A53" s="57" t="s">
        <v>187</v>
      </c>
      <c r="B53" s="106" t="s">
        <v>4234</v>
      </c>
      <c r="C53" s="107" t="s">
        <v>4234</v>
      </c>
      <c r="D53" s="107" t="s">
        <v>4234</v>
      </c>
      <c r="E53" s="107" t="s">
        <v>4234</v>
      </c>
      <c r="F53" s="107" t="s">
        <v>4234</v>
      </c>
      <c r="G53" s="107" t="s">
        <v>4234</v>
      </c>
      <c r="H53" s="58">
        <v>0</v>
      </c>
      <c r="I53" s="59">
        <v>4986.7004578593896</v>
      </c>
      <c r="J53" s="58">
        <f t="shared" si="0"/>
        <v>3.331037497312371E-2</v>
      </c>
      <c r="K53" s="58">
        <f>I53/'סכום נכסי הקרן'!$C$41</f>
        <v>3.4719676101616463E-3</v>
      </c>
    </row>
    <row r="54" spans="1:11">
      <c r="A54" s="63" t="s">
        <v>3333</v>
      </c>
      <c r="B54" s="63" t="s">
        <v>3334</v>
      </c>
      <c r="C54">
        <v>85</v>
      </c>
      <c r="D54" t="s">
        <v>873</v>
      </c>
      <c r="E54" t="s">
        <v>827</v>
      </c>
      <c r="F54" t="s">
        <v>102</v>
      </c>
      <c r="G54" s="105" t="s">
        <v>4234</v>
      </c>
      <c r="H54" s="105" t="s">
        <v>4234</v>
      </c>
      <c r="I54" s="55">
        <v>263.52641676000002</v>
      </c>
      <c r="J54" s="56">
        <f t="shared" si="0"/>
        <v>1.7603150282997791E-3</v>
      </c>
      <c r="K54" s="56">
        <f>I54/'סכום נכסי הקרן'!$C$41</f>
        <v>1.8347907421843352E-4</v>
      </c>
    </row>
    <row r="55" spans="1:11">
      <c r="A55" s="63" t="s">
        <v>3333</v>
      </c>
      <c r="B55" s="63" t="s">
        <v>3335</v>
      </c>
      <c r="C55">
        <v>85</v>
      </c>
      <c r="D55" t="s">
        <v>873</v>
      </c>
      <c r="E55" t="s">
        <v>827</v>
      </c>
      <c r="F55" t="s">
        <v>100</v>
      </c>
      <c r="G55" s="105" t="s">
        <v>4234</v>
      </c>
      <c r="H55" s="105" t="s">
        <v>4234</v>
      </c>
      <c r="I55" s="55">
        <v>4610.6691309899998</v>
      </c>
      <c r="J55" s="56">
        <f t="shared" si="0"/>
        <v>3.0798544835037276E-2</v>
      </c>
      <c r="K55" s="56">
        <f>I55/'סכום נכסי הקרן'!$C$41</f>
        <v>3.2101575017884913E-3</v>
      </c>
    </row>
    <row r="56" spans="1:11">
      <c r="A56" s="63" t="s">
        <v>3333</v>
      </c>
      <c r="B56" s="63" t="s">
        <v>3336</v>
      </c>
      <c r="C56">
        <v>85</v>
      </c>
      <c r="D56" t="s">
        <v>873</v>
      </c>
      <c r="E56" t="s">
        <v>827</v>
      </c>
      <c r="F56" t="s">
        <v>168</v>
      </c>
      <c r="G56" s="105" t="s">
        <v>4234</v>
      </c>
      <c r="H56" s="105" t="s">
        <v>4234</v>
      </c>
      <c r="I56" s="55">
        <v>112.50491010939</v>
      </c>
      <c r="J56" s="56">
        <f t="shared" si="0"/>
        <v>7.5151510978665407E-4</v>
      </c>
      <c r="K56" s="56">
        <f>I56/'סכום נכסי הקרן'!$C$41</f>
        <v>7.8331034154721592E-5</v>
      </c>
    </row>
    <row r="57" spans="1:11">
      <c r="A57" s="57" t="s">
        <v>185</v>
      </c>
      <c r="B57" s="106" t="s">
        <v>4234</v>
      </c>
      <c r="C57" s="107" t="s">
        <v>4234</v>
      </c>
      <c r="D57" s="107" t="s">
        <v>4234</v>
      </c>
      <c r="E57" s="107" t="s">
        <v>4234</v>
      </c>
      <c r="F57" s="107" t="s">
        <v>4234</v>
      </c>
      <c r="G57" s="107" t="s">
        <v>4234</v>
      </c>
      <c r="H57" s="58">
        <v>0</v>
      </c>
      <c r="I57" s="59">
        <v>0</v>
      </c>
      <c r="J57" s="58">
        <f t="shared" si="0"/>
        <v>0</v>
      </c>
      <c r="K57" s="58">
        <f>I57/'סכום נכסי הקרן'!$C$41</f>
        <v>0</v>
      </c>
    </row>
    <row r="58" spans="1:11">
      <c r="A58" t="s">
        <v>178</v>
      </c>
      <c r="B58" t="s">
        <v>178</v>
      </c>
      <c r="C58" s="107" t="s">
        <v>4234</v>
      </c>
      <c r="D58" t="s">
        <v>178</v>
      </c>
      <c r="E58" s="107" t="s">
        <v>4234</v>
      </c>
      <c r="F58" t="s">
        <v>178</v>
      </c>
      <c r="G58" s="56">
        <v>0</v>
      </c>
      <c r="H58" s="56">
        <v>0</v>
      </c>
      <c r="I58" s="55">
        <v>0</v>
      </c>
      <c r="J58" s="56">
        <f t="shared" si="0"/>
        <v>0</v>
      </c>
      <c r="K58" s="56">
        <f>I58/'סכום נכסי הקרן'!$C$41</f>
        <v>0</v>
      </c>
    </row>
    <row r="59" spans="1:11">
      <c r="A59" t="s">
        <v>188</v>
      </c>
      <c r="B59" s="106" t="s">
        <v>4234</v>
      </c>
      <c r="C59" s="107" t="s">
        <v>4234</v>
      </c>
      <c r="D59" s="107" t="s">
        <v>4234</v>
      </c>
      <c r="E59" s="107" t="s">
        <v>4234</v>
      </c>
      <c r="F59" s="107" t="s">
        <v>4234</v>
      </c>
      <c r="G59" s="107" t="s">
        <v>4234</v>
      </c>
      <c r="H59" s="107" t="s">
        <v>4234</v>
      </c>
      <c r="I59" s="107" t="s">
        <v>4234</v>
      </c>
      <c r="J59" s="107" t="s">
        <v>4234</v>
      </c>
      <c r="K59" s="107" t="s">
        <v>4234</v>
      </c>
    </row>
    <row r="60" spans="1:11" hidden="1">
      <c r="C60" s="13"/>
    </row>
    <row r="61" spans="1:11" hidden="1">
      <c r="C61" s="13"/>
    </row>
    <row r="62" spans="1:11" hidden="1">
      <c r="C62" s="13"/>
    </row>
    <row r="63" spans="1:11" hidden="1">
      <c r="C63" s="13"/>
    </row>
    <row r="64" spans="1:11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61" t="s">
        <v>4233</v>
      </c>
    </row>
    <row r="2" spans="1:34" s="1" customFormat="1">
      <c r="A2" s="2" t="s">
        <v>1</v>
      </c>
      <c r="B2" s="9" t="s">
        <v>3299</v>
      </c>
    </row>
    <row r="3" spans="1:34" s="1" customFormat="1">
      <c r="A3" s="2" t="s">
        <v>2</v>
      </c>
      <c r="B3" s="20" t="s">
        <v>3300</v>
      </c>
    </row>
    <row r="4" spans="1:34" s="1" customFormat="1">
      <c r="A4" s="2" t="s">
        <v>3</v>
      </c>
      <c r="B4" s="62" t="s">
        <v>165</v>
      </c>
    </row>
    <row r="5" spans="1:34">
      <c r="A5" s="77" t="s">
        <v>65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9"/>
    </row>
    <row r="6" spans="1:34" s="15" customFormat="1">
      <c r="A6" s="32" t="s">
        <v>45</v>
      </c>
      <c r="B6" s="33" t="s">
        <v>46</v>
      </c>
      <c r="C6" s="33" t="s">
        <v>66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108" t="s">
        <v>160</v>
      </c>
      <c r="N6" s="33" t="s">
        <v>53</v>
      </c>
      <c r="O6" s="33" t="s">
        <v>157</v>
      </c>
      <c r="P6" s="33" t="s">
        <v>54</v>
      </c>
      <c r="Q6" s="109" t="s">
        <v>151</v>
      </c>
    </row>
    <row r="7" spans="1:34" s="15" customFormat="1">
      <c r="A7" s="99" t="s">
        <v>4234</v>
      </c>
      <c r="B7" s="100" t="s">
        <v>4234</v>
      </c>
      <c r="C7" s="100" t="s">
        <v>4234</v>
      </c>
      <c r="D7" s="100" t="s">
        <v>4234</v>
      </c>
      <c r="E7" s="100" t="s">
        <v>4234</v>
      </c>
      <c r="F7" s="21" t="s">
        <v>70</v>
      </c>
      <c r="G7" s="21" t="s">
        <v>71</v>
      </c>
      <c r="H7" s="100" t="s">
        <v>4234</v>
      </c>
      <c r="I7" s="21" t="s">
        <v>7</v>
      </c>
      <c r="J7" s="21" t="s">
        <v>7</v>
      </c>
      <c r="K7" s="21" t="s">
        <v>152</v>
      </c>
      <c r="L7" s="100" t="s">
        <v>4234</v>
      </c>
      <c r="M7" s="16" t="s">
        <v>153</v>
      </c>
      <c r="N7" s="21" t="s">
        <v>6</v>
      </c>
      <c r="O7" s="21" t="s">
        <v>7</v>
      </c>
      <c r="P7" s="21" t="s">
        <v>7</v>
      </c>
      <c r="Q7" s="22" t="s">
        <v>7</v>
      </c>
    </row>
    <row r="8" spans="1:34" s="17" customFormat="1" ht="20.25">
      <c r="A8" s="101" t="s">
        <v>4234</v>
      </c>
      <c r="B8" s="23" t="s">
        <v>8</v>
      </c>
      <c r="C8" s="23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17" customFormat="1" ht="20.25">
      <c r="A9" s="18" t="s">
        <v>77</v>
      </c>
      <c r="B9" s="102" t="s">
        <v>4234</v>
      </c>
      <c r="C9" s="102" t="s">
        <v>4234</v>
      </c>
      <c r="D9" s="102" t="s">
        <v>4234</v>
      </c>
      <c r="E9" s="102" t="s">
        <v>4234</v>
      </c>
      <c r="F9" s="102" t="s">
        <v>4234</v>
      </c>
      <c r="G9" s="53">
        <v>6.84</v>
      </c>
      <c r="H9" s="102" t="s">
        <v>4234</v>
      </c>
      <c r="I9" s="102" t="s">
        <v>4234</v>
      </c>
      <c r="J9" s="54">
        <v>3.1899999999999998E-2</v>
      </c>
      <c r="K9" s="53">
        <v>310939582.33999997</v>
      </c>
      <c r="L9" s="102" t="s">
        <v>4234</v>
      </c>
      <c r="M9" s="53">
        <v>0</v>
      </c>
      <c r="N9" s="53">
        <v>285357.13539954479</v>
      </c>
      <c r="O9" s="102" t="s">
        <v>4234</v>
      </c>
      <c r="P9" s="54">
        <v>1</v>
      </c>
      <c r="Q9" s="54">
        <v>0.19869999999999999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>
      <c r="A10" s="57" t="s">
        <v>173</v>
      </c>
      <c r="B10" s="107" t="s">
        <v>4234</v>
      </c>
      <c r="C10" s="107" t="s">
        <v>4234</v>
      </c>
      <c r="D10" s="107" t="s">
        <v>4234</v>
      </c>
      <c r="E10" s="107" t="s">
        <v>4234</v>
      </c>
      <c r="F10" s="107" t="s">
        <v>4234</v>
      </c>
      <c r="G10" s="59">
        <v>6.84</v>
      </c>
      <c r="H10" s="107" t="s">
        <v>4234</v>
      </c>
      <c r="I10" s="107" t="s">
        <v>4234</v>
      </c>
      <c r="J10" s="58">
        <v>3.1800000000000002E-2</v>
      </c>
      <c r="K10" s="59">
        <v>310671320.23000002</v>
      </c>
      <c r="L10" s="107" t="s">
        <v>4234</v>
      </c>
      <c r="M10" s="59">
        <v>0</v>
      </c>
      <c r="N10" s="59">
        <v>284384.22914972401</v>
      </c>
      <c r="O10" s="107" t="s">
        <v>4234</v>
      </c>
      <c r="P10" s="58">
        <v>0.99660000000000004</v>
      </c>
      <c r="Q10" s="58">
        <v>0.19800000000000001</v>
      </c>
    </row>
    <row r="11" spans="1:34">
      <c r="A11" s="57" t="s">
        <v>189</v>
      </c>
      <c r="B11" s="107" t="s">
        <v>4234</v>
      </c>
      <c r="C11" s="107" t="s">
        <v>4234</v>
      </c>
      <c r="D11" s="107" t="s">
        <v>4234</v>
      </c>
      <c r="E11" s="107" t="s">
        <v>4234</v>
      </c>
      <c r="F11" s="107" t="s">
        <v>4234</v>
      </c>
      <c r="G11" s="59">
        <v>6.43</v>
      </c>
      <c r="H11" s="107" t="s">
        <v>4234</v>
      </c>
      <c r="I11" s="107" t="s">
        <v>4234</v>
      </c>
      <c r="J11" s="58">
        <v>1.3100000000000001E-2</v>
      </c>
      <c r="K11" s="59">
        <v>87618555.060000002</v>
      </c>
      <c r="L11" s="107" t="s">
        <v>4234</v>
      </c>
      <c r="M11" s="59">
        <v>0</v>
      </c>
      <c r="N11" s="59">
        <v>92245.091313147001</v>
      </c>
      <c r="O11" s="107" t="s">
        <v>4234</v>
      </c>
      <c r="P11" s="58">
        <v>0.32329999999999998</v>
      </c>
      <c r="Q11" s="58">
        <v>6.4199999999999993E-2</v>
      </c>
    </row>
    <row r="12" spans="1:34">
      <c r="A12" s="57" t="s">
        <v>190</v>
      </c>
      <c r="B12" s="107" t="s">
        <v>4234</v>
      </c>
      <c r="C12" s="107" t="s">
        <v>4234</v>
      </c>
      <c r="D12" s="107" t="s">
        <v>4234</v>
      </c>
      <c r="E12" s="107" t="s">
        <v>4234</v>
      </c>
      <c r="F12" s="107" t="s">
        <v>4234</v>
      </c>
      <c r="G12" s="59">
        <v>6.43</v>
      </c>
      <c r="H12" s="107" t="s">
        <v>4234</v>
      </c>
      <c r="I12" s="107" t="s">
        <v>4234</v>
      </c>
      <c r="J12" s="58">
        <v>1.3100000000000001E-2</v>
      </c>
      <c r="K12" s="59">
        <v>87618555.060000002</v>
      </c>
      <c r="L12" s="107" t="s">
        <v>4234</v>
      </c>
      <c r="M12" s="59">
        <v>0</v>
      </c>
      <c r="N12" s="59">
        <v>92245.091313147001</v>
      </c>
      <c r="O12" s="107" t="s">
        <v>4234</v>
      </c>
      <c r="P12" s="58">
        <v>0.32329999999999998</v>
      </c>
      <c r="Q12" s="58">
        <v>6.4199999999999993E-2</v>
      </c>
    </row>
    <row r="13" spans="1:34">
      <c r="A13" t="s">
        <v>191</v>
      </c>
      <c r="B13" t="s">
        <v>192</v>
      </c>
      <c r="C13" t="s">
        <v>96</v>
      </c>
      <c r="D13" t="s">
        <v>193</v>
      </c>
      <c r="E13" s="107" t="s">
        <v>4234</v>
      </c>
      <c r="F13" s="105" t="s">
        <v>4234</v>
      </c>
      <c r="G13" s="55">
        <v>0.56999999999999995</v>
      </c>
      <c r="H13" t="s">
        <v>98</v>
      </c>
      <c r="I13" s="56">
        <v>0.04</v>
      </c>
      <c r="J13" s="56">
        <v>8.3999999999999995E-3</v>
      </c>
      <c r="K13" s="55">
        <v>7339.26</v>
      </c>
      <c r="L13" s="55">
        <v>142.53</v>
      </c>
      <c r="M13" s="55">
        <v>0</v>
      </c>
      <c r="N13" s="55">
        <v>10.460647278</v>
      </c>
      <c r="O13" s="56">
        <v>0</v>
      </c>
      <c r="P13" s="56">
        <v>0</v>
      </c>
      <c r="Q13" s="56">
        <v>0</v>
      </c>
    </row>
    <row r="14" spans="1:34">
      <c r="A14" t="s">
        <v>194</v>
      </c>
      <c r="B14" t="s">
        <v>195</v>
      </c>
      <c r="C14" t="s">
        <v>96</v>
      </c>
      <c r="D14" t="s">
        <v>193</v>
      </c>
      <c r="E14" s="107" t="s">
        <v>4234</v>
      </c>
      <c r="F14" s="105" t="s">
        <v>4234</v>
      </c>
      <c r="G14" s="55">
        <v>3.36</v>
      </c>
      <c r="H14" t="s">
        <v>98</v>
      </c>
      <c r="I14" s="56">
        <v>7.4999999999999997E-3</v>
      </c>
      <c r="J14" s="56">
        <v>1.15E-2</v>
      </c>
      <c r="K14" s="55">
        <v>7833932</v>
      </c>
      <c r="L14" s="55">
        <v>111.6</v>
      </c>
      <c r="M14" s="55">
        <v>0</v>
      </c>
      <c r="N14" s="55">
        <v>8742.6681119999994</v>
      </c>
      <c r="O14" s="56">
        <v>4.0000000000000002E-4</v>
      </c>
      <c r="P14" s="56">
        <v>3.0599999999999999E-2</v>
      </c>
      <c r="Q14" s="56">
        <v>6.1000000000000004E-3</v>
      </c>
    </row>
    <row r="15" spans="1:34">
      <c r="A15" t="s">
        <v>196</v>
      </c>
      <c r="B15" t="s">
        <v>197</v>
      </c>
      <c r="C15" t="s">
        <v>96</v>
      </c>
      <c r="D15" t="s">
        <v>193</v>
      </c>
      <c r="E15" s="107" t="s">
        <v>4234</v>
      </c>
      <c r="F15" s="105" t="s">
        <v>4234</v>
      </c>
      <c r="G15" s="55">
        <v>19.07</v>
      </c>
      <c r="H15" t="s">
        <v>98</v>
      </c>
      <c r="I15" s="56">
        <v>0.01</v>
      </c>
      <c r="J15" s="56">
        <v>1.7299999999999999E-2</v>
      </c>
      <c r="K15" s="55">
        <v>750414.4</v>
      </c>
      <c r="L15" s="55">
        <v>98.46</v>
      </c>
      <c r="M15" s="55">
        <v>0</v>
      </c>
      <c r="N15" s="55">
        <v>738.85801823999998</v>
      </c>
      <c r="O15" s="56">
        <v>0</v>
      </c>
      <c r="P15" s="56">
        <v>2.5999999999999999E-3</v>
      </c>
      <c r="Q15" s="56">
        <v>5.0000000000000001E-4</v>
      </c>
    </row>
    <row r="16" spans="1:34">
      <c r="A16" t="s">
        <v>198</v>
      </c>
      <c r="B16" t="s">
        <v>199</v>
      </c>
      <c r="C16" t="s">
        <v>96</v>
      </c>
      <c r="D16" t="s">
        <v>193</v>
      </c>
      <c r="E16" s="107" t="s">
        <v>4234</v>
      </c>
      <c r="F16" s="105" t="s">
        <v>4234</v>
      </c>
      <c r="G16" s="55">
        <v>1.82</v>
      </c>
      <c r="H16" t="s">
        <v>98</v>
      </c>
      <c r="I16" s="56">
        <v>7.4999999999999997E-3</v>
      </c>
      <c r="J16" s="56">
        <v>1.2500000000000001E-2</v>
      </c>
      <c r="K16" s="55">
        <v>8642085.3499999996</v>
      </c>
      <c r="L16" s="55">
        <v>111.09</v>
      </c>
      <c r="M16" s="55">
        <v>0</v>
      </c>
      <c r="N16" s="55">
        <v>9600.4926153150009</v>
      </c>
      <c r="O16" s="56">
        <v>4.0000000000000002E-4</v>
      </c>
      <c r="P16" s="56">
        <v>3.3599999999999998E-2</v>
      </c>
      <c r="Q16" s="56">
        <v>6.7000000000000002E-3</v>
      </c>
    </row>
    <row r="17" spans="1:17">
      <c r="A17" t="s">
        <v>200</v>
      </c>
      <c r="B17" t="s">
        <v>201</v>
      </c>
      <c r="C17" t="s">
        <v>96</v>
      </c>
      <c r="D17" t="s">
        <v>193</v>
      </c>
      <c r="E17" s="107" t="s">
        <v>4234</v>
      </c>
      <c r="F17" s="105" t="s">
        <v>4234</v>
      </c>
      <c r="G17" s="55">
        <v>7.88</v>
      </c>
      <c r="H17" t="s">
        <v>98</v>
      </c>
      <c r="I17" s="56">
        <v>1E-3</v>
      </c>
      <c r="J17" s="56">
        <v>1.46E-2</v>
      </c>
      <c r="K17" s="55">
        <v>20506394.510000002</v>
      </c>
      <c r="L17" s="55">
        <v>100.3</v>
      </c>
      <c r="M17" s="55">
        <v>0</v>
      </c>
      <c r="N17" s="55">
        <v>20567.913693530001</v>
      </c>
      <c r="O17" s="56">
        <v>8.0000000000000004E-4</v>
      </c>
      <c r="P17" s="56">
        <v>7.2099999999999997E-2</v>
      </c>
      <c r="Q17" s="56">
        <v>1.43E-2</v>
      </c>
    </row>
    <row r="18" spans="1:17">
      <c r="A18" t="s">
        <v>203</v>
      </c>
      <c r="B18" t="s">
        <v>204</v>
      </c>
      <c r="C18" t="s">
        <v>96</v>
      </c>
      <c r="D18" t="s">
        <v>193</v>
      </c>
      <c r="E18" s="107" t="s">
        <v>4234</v>
      </c>
      <c r="F18" s="105" t="s">
        <v>4234</v>
      </c>
      <c r="G18" s="55">
        <v>25.69</v>
      </c>
      <c r="H18" t="s">
        <v>98</v>
      </c>
      <c r="I18" s="56">
        <v>5.0000000000000001E-3</v>
      </c>
      <c r="J18" s="56">
        <v>1.7899999999999999E-2</v>
      </c>
      <c r="K18" s="55">
        <v>7137339.7400000002</v>
      </c>
      <c r="L18" s="55">
        <v>80.180000000000007</v>
      </c>
      <c r="M18" s="55">
        <v>0</v>
      </c>
      <c r="N18" s="55">
        <v>5722.719003532</v>
      </c>
      <c r="O18" s="56">
        <v>5.0000000000000001E-4</v>
      </c>
      <c r="P18" s="56">
        <v>2.01E-2</v>
      </c>
      <c r="Q18" s="56">
        <v>4.0000000000000001E-3</v>
      </c>
    </row>
    <row r="19" spans="1:17">
      <c r="A19" t="s">
        <v>206</v>
      </c>
      <c r="B19" t="s">
        <v>207</v>
      </c>
      <c r="C19" t="s">
        <v>96</v>
      </c>
      <c r="D19" t="s">
        <v>193</v>
      </c>
      <c r="E19" s="107" t="s">
        <v>4234</v>
      </c>
      <c r="F19" s="105" t="s">
        <v>4234</v>
      </c>
      <c r="G19" s="55">
        <v>14.4</v>
      </c>
      <c r="H19" t="s">
        <v>98</v>
      </c>
      <c r="I19" s="56">
        <v>2.75E-2</v>
      </c>
      <c r="J19" s="56">
        <v>1.6500000000000001E-2</v>
      </c>
      <c r="K19" s="55">
        <v>1808070.56</v>
      </c>
      <c r="L19" s="55">
        <v>140.35</v>
      </c>
      <c r="M19" s="55">
        <v>0</v>
      </c>
      <c r="N19" s="55">
        <v>2537.62703096</v>
      </c>
      <c r="O19" s="56">
        <v>1E-4</v>
      </c>
      <c r="P19" s="56">
        <v>8.8999999999999999E-3</v>
      </c>
      <c r="Q19" s="56">
        <v>1.8E-3</v>
      </c>
    </row>
    <row r="20" spans="1:17">
      <c r="A20" t="s">
        <v>208</v>
      </c>
      <c r="B20" t="s">
        <v>209</v>
      </c>
      <c r="C20" t="s">
        <v>96</v>
      </c>
      <c r="D20" t="s">
        <v>193</v>
      </c>
      <c r="E20" s="107" t="s">
        <v>4234</v>
      </c>
      <c r="F20" s="105" t="s">
        <v>4234</v>
      </c>
      <c r="G20" s="55">
        <v>10.14</v>
      </c>
      <c r="H20" t="s">
        <v>98</v>
      </c>
      <c r="I20" s="56">
        <v>0.04</v>
      </c>
      <c r="J20" s="56">
        <v>1.5299999999999999E-2</v>
      </c>
      <c r="K20" s="55">
        <v>794158.77</v>
      </c>
      <c r="L20" s="55">
        <v>172.48</v>
      </c>
      <c r="M20" s="55">
        <v>0</v>
      </c>
      <c r="N20" s="55">
        <v>1369.765046496</v>
      </c>
      <c r="O20" s="56">
        <v>0</v>
      </c>
      <c r="P20" s="56">
        <v>4.7999999999999996E-3</v>
      </c>
      <c r="Q20" s="56">
        <v>1E-3</v>
      </c>
    </row>
    <row r="21" spans="1:17">
      <c r="A21" t="s">
        <v>210</v>
      </c>
      <c r="B21" t="s">
        <v>211</v>
      </c>
      <c r="C21" t="s">
        <v>96</v>
      </c>
      <c r="D21" t="s">
        <v>193</v>
      </c>
      <c r="E21" s="107" t="s">
        <v>4234</v>
      </c>
      <c r="F21" s="105" t="s">
        <v>4234</v>
      </c>
      <c r="G21" s="55">
        <v>5.33</v>
      </c>
      <c r="H21" t="s">
        <v>98</v>
      </c>
      <c r="I21" s="56">
        <v>5.0000000000000001E-3</v>
      </c>
      <c r="J21" s="56">
        <v>1.26E-2</v>
      </c>
      <c r="K21" s="55">
        <v>16819305.129999999</v>
      </c>
      <c r="L21" s="55">
        <v>107.42</v>
      </c>
      <c r="M21" s="55">
        <v>0</v>
      </c>
      <c r="N21" s="55">
        <v>18067.297570645998</v>
      </c>
      <c r="O21" s="56">
        <v>8.0000000000000004E-4</v>
      </c>
      <c r="P21" s="56">
        <v>6.3299999999999995E-2</v>
      </c>
      <c r="Q21" s="56">
        <v>1.26E-2</v>
      </c>
    </row>
    <row r="22" spans="1:17">
      <c r="A22" t="s">
        <v>213</v>
      </c>
      <c r="B22" t="s">
        <v>214</v>
      </c>
      <c r="C22" t="s">
        <v>96</v>
      </c>
      <c r="D22" t="s">
        <v>193</v>
      </c>
      <c r="E22" s="107" t="s">
        <v>4234</v>
      </c>
      <c r="F22" s="105" t="s">
        <v>4234</v>
      </c>
      <c r="G22" s="55">
        <v>2.57</v>
      </c>
      <c r="H22" t="s">
        <v>98</v>
      </c>
      <c r="I22" s="56">
        <v>1E-3</v>
      </c>
      <c r="J22" s="56">
        <v>1.1299999999999999E-2</v>
      </c>
      <c r="K22" s="55">
        <v>17728040.649999999</v>
      </c>
      <c r="L22" s="55">
        <v>108.67</v>
      </c>
      <c r="M22" s="55">
        <v>0</v>
      </c>
      <c r="N22" s="55">
        <v>19265.061774354999</v>
      </c>
      <c r="O22" s="56">
        <v>8.9999999999999998E-4</v>
      </c>
      <c r="P22" s="56">
        <v>6.7500000000000004E-2</v>
      </c>
      <c r="Q22" s="56">
        <v>1.34E-2</v>
      </c>
    </row>
    <row r="23" spans="1:17">
      <c r="A23" t="s">
        <v>216</v>
      </c>
      <c r="B23" t="s">
        <v>217</v>
      </c>
      <c r="C23" t="s">
        <v>96</v>
      </c>
      <c r="D23" t="s">
        <v>193</v>
      </c>
      <c r="E23" s="107" t="s">
        <v>4234</v>
      </c>
      <c r="F23" s="105" t="s">
        <v>4234</v>
      </c>
      <c r="G23" s="55">
        <v>4.72</v>
      </c>
      <c r="H23" t="s">
        <v>98</v>
      </c>
      <c r="I23" s="56">
        <v>1.0999999999999999E-2</v>
      </c>
      <c r="J23" s="56">
        <v>1.21E-2</v>
      </c>
      <c r="K23" s="55">
        <v>5591474.6900000004</v>
      </c>
      <c r="L23" s="55">
        <v>100.55</v>
      </c>
      <c r="M23" s="55">
        <v>0</v>
      </c>
      <c r="N23" s="55">
        <v>5622.2278007949999</v>
      </c>
      <c r="O23" s="56">
        <v>0</v>
      </c>
      <c r="P23" s="56">
        <v>1.9699999999999999E-2</v>
      </c>
      <c r="Q23" s="56">
        <v>3.8999999999999998E-3</v>
      </c>
    </row>
    <row r="24" spans="1:17">
      <c r="A24" s="57" t="s">
        <v>219</v>
      </c>
      <c r="B24" s="107" t="s">
        <v>4234</v>
      </c>
      <c r="C24" s="107" t="s">
        <v>4234</v>
      </c>
      <c r="D24" s="107" t="s">
        <v>4234</v>
      </c>
      <c r="E24" s="107" t="s">
        <v>4234</v>
      </c>
      <c r="F24" s="107" t="s">
        <v>4234</v>
      </c>
      <c r="G24" s="59">
        <v>7.04</v>
      </c>
      <c r="H24" s="107" t="s">
        <v>4234</v>
      </c>
      <c r="I24" s="107" t="s">
        <v>4234</v>
      </c>
      <c r="J24" s="58">
        <v>4.0800000000000003E-2</v>
      </c>
      <c r="K24" s="59">
        <v>223052765.16999999</v>
      </c>
      <c r="L24" s="107" t="s">
        <v>4234</v>
      </c>
      <c r="M24" s="59">
        <v>0</v>
      </c>
      <c r="N24" s="59">
        <v>192139.13783657699</v>
      </c>
      <c r="O24" s="107" t="s">
        <v>4234</v>
      </c>
      <c r="P24" s="58">
        <v>0.67330000000000001</v>
      </c>
      <c r="Q24" s="58">
        <v>0.1338</v>
      </c>
    </row>
    <row r="25" spans="1:17">
      <c r="A25" s="57" t="s">
        <v>220</v>
      </c>
      <c r="B25" s="107" t="s">
        <v>4234</v>
      </c>
      <c r="C25" s="107" t="s">
        <v>4234</v>
      </c>
      <c r="D25" s="107" t="s">
        <v>4234</v>
      </c>
      <c r="E25" s="107" t="s">
        <v>4234</v>
      </c>
      <c r="F25" s="107" t="s">
        <v>4234</v>
      </c>
      <c r="G25" s="59">
        <v>0.38</v>
      </c>
      <c r="H25" s="107" t="s">
        <v>4234</v>
      </c>
      <c r="I25" s="107" t="s">
        <v>4234</v>
      </c>
      <c r="J25" s="58">
        <v>4.4999999999999998E-2</v>
      </c>
      <c r="K25" s="59">
        <v>27696434.199999999</v>
      </c>
      <c r="L25" s="107" t="s">
        <v>4234</v>
      </c>
      <c r="M25" s="59">
        <v>0</v>
      </c>
      <c r="N25" s="59">
        <v>27241.221614124999</v>
      </c>
      <c r="O25" s="107" t="s">
        <v>4234</v>
      </c>
      <c r="P25" s="58">
        <v>9.5500000000000002E-2</v>
      </c>
      <c r="Q25" s="58">
        <v>1.9E-2</v>
      </c>
    </row>
    <row r="26" spans="1:17">
      <c r="A26" t="s">
        <v>221</v>
      </c>
      <c r="B26" t="s">
        <v>222</v>
      </c>
      <c r="C26" t="s">
        <v>96</v>
      </c>
      <c r="D26" t="s">
        <v>193</v>
      </c>
      <c r="E26" s="107" t="s">
        <v>4234</v>
      </c>
      <c r="F26" s="105" t="s">
        <v>4234</v>
      </c>
      <c r="G26" s="55">
        <v>0.25</v>
      </c>
      <c r="H26" t="s">
        <v>98</v>
      </c>
      <c r="I26" s="56">
        <v>0</v>
      </c>
      <c r="J26" s="56">
        <v>4.4900000000000002E-2</v>
      </c>
      <c r="K26" s="55">
        <v>4527785.25</v>
      </c>
      <c r="L26" s="55">
        <v>98.9</v>
      </c>
      <c r="M26" s="55">
        <v>0</v>
      </c>
      <c r="N26" s="55">
        <v>4477.9796122500002</v>
      </c>
      <c r="O26" s="56">
        <v>2.0000000000000001E-4</v>
      </c>
      <c r="P26" s="56">
        <v>1.5699999999999999E-2</v>
      </c>
      <c r="Q26" s="56">
        <v>3.0999999999999999E-3</v>
      </c>
    </row>
    <row r="27" spans="1:17">
      <c r="A27" t="s">
        <v>224</v>
      </c>
      <c r="B27" t="s">
        <v>225</v>
      </c>
      <c r="C27" t="s">
        <v>96</v>
      </c>
      <c r="D27" t="s">
        <v>193</v>
      </c>
      <c r="E27" s="107" t="s">
        <v>4234</v>
      </c>
      <c r="F27" s="105" t="s">
        <v>4234</v>
      </c>
      <c r="G27" s="55">
        <v>0.92</v>
      </c>
      <c r="H27" t="s">
        <v>98</v>
      </c>
      <c r="I27" s="56">
        <v>0</v>
      </c>
      <c r="J27" s="56">
        <v>4.1200000000000001E-2</v>
      </c>
      <c r="K27" s="55">
        <v>3924080.55</v>
      </c>
      <c r="L27" s="55">
        <v>96.34</v>
      </c>
      <c r="M27" s="55">
        <v>0</v>
      </c>
      <c r="N27" s="55">
        <v>3780.45920187</v>
      </c>
      <c r="O27" s="56">
        <v>2.9999999999999997E-4</v>
      </c>
      <c r="P27" s="56">
        <v>1.32E-2</v>
      </c>
      <c r="Q27" s="56">
        <v>2.5999999999999999E-3</v>
      </c>
    </row>
    <row r="28" spans="1:17">
      <c r="A28" t="s">
        <v>227</v>
      </c>
      <c r="B28" t="s">
        <v>228</v>
      </c>
      <c r="C28" t="s">
        <v>96</v>
      </c>
      <c r="D28" t="s">
        <v>193</v>
      </c>
      <c r="E28" s="107" t="s">
        <v>4234</v>
      </c>
      <c r="F28" s="105" t="s">
        <v>4234</v>
      </c>
      <c r="G28" s="55">
        <v>0.09</v>
      </c>
      <c r="H28" t="s">
        <v>98</v>
      </c>
      <c r="I28" s="56">
        <v>0</v>
      </c>
      <c r="J28" s="56">
        <v>4.5499999999999999E-2</v>
      </c>
      <c r="K28" s="55">
        <v>2038984.45</v>
      </c>
      <c r="L28" s="55">
        <v>99.55</v>
      </c>
      <c r="M28" s="55">
        <v>0</v>
      </c>
      <c r="N28" s="55">
        <v>2029.809019975</v>
      </c>
      <c r="O28" s="56">
        <v>0</v>
      </c>
      <c r="P28" s="56">
        <v>7.1000000000000004E-3</v>
      </c>
      <c r="Q28" s="56">
        <v>1.4E-3</v>
      </c>
    </row>
    <row r="29" spans="1:17">
      <c r="A29" t="s">
        <v>230</v>
      </c>
      <c r="B29" t="s">
        <v>231</v>
      </c>
      <c r="C29" t="s">
        <v>96</v>
      </c>
      <c r="D29" t="s">
        <v>193</v>
      </c>
      <c r="E29" s="107" t="s">
        <v>4234</v>
      </c>
      <c r="F29" s="105" t="s">
        <v>4234</v>
      </c>
      <c r="G29" s="55">
        <v>0.17</v>
      </c>
      <c r="H29" t="s">
        <v>98</v>
      </c>
      <c r="I29" s="56">
        <v>0</v>
      </c>
      <c r="J29" s="56">
        <v>4.4999999999999998E-2</v>
      </c>
      <c r="K29" s="55">
        <v>5030872.5</v>
      </c>
      <c r="L29" s="55">
        <v>99.22</v>
      </c>
      <c r="M29" s="55">
        <v>0</v>
      </c>
      <c r="N29" s="55">
        <v>4991.6316944999999</v>
      </c>
      <c r="O29" s="56">
        <v>1E-4</v>
      </c>
      <c r="P29" s="56">
        <v>1.7500000000000002E-2</v>
      </c>
      <c r="Q29" s="56">
        <v>3.5000000000000001E-3</v>
      </c>
    </row>
    <row r="30" spans="1:17">
      <c r="A30" t="s">
        <v>233</v>
      </c>
      <c r="B30" t="s">
        <v>234</v>
      </c>
      <c r="C30" t="s">
        <v>96</v>
      </c>
      <c r="D30" t="s">
        <v>193</v>
      </c>
      <c r="E30" s="107" t="s">
        <v>4234</v>
      </c>
      <c r="F30" s="105" t="s">
        <v>4234</v>
      </c>
      <c r="G30" s="55">
        <v>0.67</v>
      </c>
      <c r="H30" t="s">
        <v>98</v>
      </c>
      <c r="I30" s="56">
        <v>0</v>
      </c>
      <c r="J30" s="56">
        <v>4.1399999999999999E-2</v>
      </c>
      <c r="K30" s="55">
        <v>1207409.3999999999</v>
      </c>
      <c r="L30" s="55">
        <v>97.29</v>
      </c>
      <c r="M30" s="55">
        <v>0</v>
      </c>
      <c r="N30" s="55">
        <v>1174.68860526</v>
      </c>
      <c r="O30" s="56">
        <v>1E-4</v>
      </c>
      <c r="P30" s="56">
        <v>4.1000000000000003E-3</v>
      </c>
      <c r="Q30" s="56">
        <v>8.0000000000000004E-4</v>
      </c>
    </row>
    <row r="31" spans="1:17">
      <c r="A31" t="s">
        <v>236</v>
      </c>
      <c r="B31" t="s">
        <v>237</v>
      </c>
      <c r="C31" t="s">
        <v>96</v>
      </c>
      <c r="D31" t="s">
        <v>193</v>
      </c>
      <c r="E31" s="107" t="s">
        <v>4234</v>
      </c>
      <c r="F31" s="105" t="s">
        <v>4234</v>
      </c>
      <c r="G31" s="55">
        <v>0.34</v>
      </c>
      <c r="H31" t="s">
        <v>98</v>
      </c>
      <c r="I31" s="56">
        <v>0</v>
      </c>
      <c r="J31" s="56">
        <v>4.4600000000000001E-2</v>
      </c>
      <c r="K31" s="55">
        <v>6741369.1500000004</v>
      </c>
      <c r="L31" s="55">
        <v>98.48</v>
      </c>
      <c r="M31" s="55">
        <v>0</v>
      </c>
      <c r="N31" s="55">
        <v>6638.9003389199997</v>
      </c>
      <c r="O31" s="56">
        <v>4.0000000000000002E-4</v>
      </c>
      <c r="P31" s="56">
        <v>2.3300000000000001E-2</v>
      </c>
      <c r="Q31" s="56">
        <v>4.5999999999999999E-3</v>
      </c>
    </row>
    <row r="32" spans="1:17">
      <c r="A32" t="s">
        <v>239</v>
      </c>
      <c r="B32" t="s">
        <v>240</v>
      </c>
      <c r="C32" t="s">
        <v>96</v>
      </c>
      <c r="D32" t="s">
        <v>193</v>
      </c>
      <c r="E32" s="107" t="s">
        <v>4234</v>
      </c>
      <c r="F32" s="105" t="s">
        <v>4234</v>
      </c>
      <c r="G32" s="55">
        <v>0.42</v>
      </c>
      <c r="H32" t="s">
        <v>98</v>
      </c>
      <c r="I32" s="56">
        <v>0</v>
      </c>
      <c r="J32" s="56">
        <v>4.4699999999999997E-2</v>
      </c>
      <c r="K32" s="55">
        <v>4225932.9000000004</v>
      </c>
      <c r="L32" s="55">
        <v>98.15</v>
      </c>
      <c r="M32" s="55">
        <v>0</v>
      </c>
      <c r="N32" s="55">
        <v>4147.7531413500001</v>
      </c>
      <c r="O32" s="56">
        <v>2.0000000000000001E-4</v>
      </c>
      <c r="P32" s="56">
        <v>1.4500000000000001E-2</v>
      </c>
      <c r="Q32" s="56">
        <v>2.8999999999999998E-3</v>
      </c>
    </row>
    <row r="33" spans="1:17">
      <c r="A33" s="57" t="s">
        <v>242</v>
      </c>
      <c r="B33" s="107" t="s">
        <v>4234</v>
      </c>
      <c r="C33" s="107" t="s">
        <v>4234</v>
      </c>
      <c r="D33" s="107" t="s">
        <v>4234</v>
      </c>
      <c r="E33" s="107" t="s">
        <v>4234</v>
      </c>
      <c r="F33" s="107" t="s">
        <v>4234</v>
      </c>
      <c r="G33" s="59">
        <v>8.19</v>
      </c>
      <c r="H33" s="107" t="s">
        <v>4234</v>
      </c>
      <c r="I33" s="107" t="s">
        <v>4234</v>
      </c>
      <c r="J33" s="58">
        <v>0.04</v>
      </c>
      <c r="K33" s="59">
        <v>193474649.88999999</v>
      </c>
      <c r="L33" s="107" t="s">
        <v>4234</v>
      </c>
      <c r="M33" s="59">
        <v>0</v>
      </c>
      <c r="N33" s="59">
        <v>163043.53883301199</v>
      </c>
      <c r="O33" s="107" t="s">
        <v>4234</v>
      </c>
      <c r="P33" s="58">
        <v>0.57140000000000002</v>
      </c>
      <c r="Q33" s="58">
        <v>0.1135</v>
      </c>
    </row>
    <row r="34" spans="1:17">
      <c r="A34" t="s">
        <v>243</v>
      </c>
      <c r="B34" t="s">
        <v>244</v>
      </c>
      <c r="C34" t="s">
        <v>96</v>
      </c>
      <c r="D34" t="s">
        <v>193</v>
      </c>
      <c r="E34" s="107" t="s">
        <v>4234</v>
      </c>
      <c r="F34" s="105" t="s">
        <v>4234</v>
      </c>
      <c r="G34" s="55">
        <v>4.51</v>
      </c>
      <c r="H34" t="s">
        <v>98</v>
      </c>
      <c r="I34" s="56">
        <v>2.2499999999999999E-2</v>
      </c>
      <c r="J34" s="56">
        <v>3.6700000000000003E-2</v>
      </c>
      <c r="K34" s="55">
        <v>18130989.359999999</v>
      </c>
      <c r="L34" s="55">
        <v>94.49</v>
      </c>
      <c r="M34" s="55">
        <v>0</v>
      </c>
      <c r="N34" s="55">
        <v>17131.971846264001</v>
      </c>
      <c r="O34" s="56">
        <v>6.9999999999999999E-4</v>
      </c>
      <c r="P34" s="56">
        <v>0.06</v>
      </c>
      <c r="Q34" s="56">
        <v>1.1900000000000001E-2</v>
      </c>
    </row>
    <row r="35" spans="1:17">
      <c r="A35" t="s">
        <v>245</v>
      </c>
      <c r="B35" t="s">
        <v>246</v>
      </c>
      <c r="C35" t="s">
        <v>96</v>
      </c>
      <c r="D35" t="s">
        <v>193</v>
      </c>
      <c r="E35" s="107" t="s">
        <v>4234</v>
      </c>
      <c r="F35" s="105" t="s">
        <v>4234</v>
      </c>
      <c r="G35" s="55">
        <v>2.13</v>
      </c>
      <c r="H35" t="s">
        <v>98</v>
      </c>
      <c r="I35" s="56">
        <v>5.0000000000000001E-3</v>
      </c>
      <c r="J35" s="56">
        <v>3.7600000000000001E-2</v>
      </c>
      <c r="K35" s="55">
        <v>5651412.0300000003</v>
      </c>
      <c r="L35" s="55">
        <v>93.78</v>
      </c>
      <c r="M35" s="55">
        <v>0</v>
      </c>
      <c r="N35" s="55">
        <v>5299.8942017339996</v>
      </c>
      <c r="O35" s="56">
        <v>2.9999999999999997E-4</v>
      </c>
      <c r="P35" s="56">
        <v>1.8599999999999998E-2</v>
      </c>
      <c r="Q35" s="56">
        <v>3.7000000000000002E-3</v>
      </c>
    </row>
    <row r="36" spans="1:17">
      <c r="A36" t="s">
        <v>247</v>
      </c>
      <c r="B36" t="s">
        <v>248</v>
      </c>
      <c r="C36" t="s">
        <v>96</v>
      </c>
      <c r="D36" t="s">
        <v>193</v>
      </c>
      <c r="E36" s="107" t="s">
        <v>4234</v>
      </c>
      <c r="F36" s="105" t="s">
        <v>4234</v>
      </c>
      <c r="G36" s="55">
        <v>4.66</v>
      </c>
      <c r="H36" t="s">
        <v>98</v>
      </c>
      <c r="I36" s="56">
        <v>3.7499999999999999E-2</v>
      </c>
      <c r="J36" s="56">
        <v>3.7199999999999997E-2</v>
      </c>
      <c r="K36" s="55">
        <v>12599413.32</v>
      </c>
      <c r="L36" s="55">
        <v>102.8</v>
      </c>
      <c r="M36" s="55">
        <v>0</v>
      </c>
      <c r="N36" s="55">
        <v>12952.196892960001</v>
      </c>
      <c r="O36" s="56">
        <v>1E-3</v>
      </c>
      <c r="P36" s="56">
        <v>4.5400000000000003E-2</v>
      </c>
      <c r="Q36" s="56">
        <v>8.9999999999999993E-3</v>
      </c>
    </row>
    <row r="37" spans="1:17">
      <c r="A37" t="s">
        <v>249</v>
      </c>
      <c r="B37" t="s">
        <v>250</v>
      </c>
      <c r="C37" t="s">
        <v>96</v>
      </c>
      <c r="D37" t="s">
        <v>193</v>
      </c>
      <c r="E37" s="107" t="s">
        <v>4234</v>
      </c>
      <c r="F37" s="105" t="s">
        <v>4234</v>
      </c>
      <c r="G37" s="55">
        <v>3.12</v>
      </c>
      <c r="H37" t="s">
        <v>98</v>
      </c>
      <c r="I37" s="56">
        <v>0.02</v>
      </c>
      <c r="J37" s="56">
        <v>3.6499999999999998E-2</v>
      </c>
      <c r="K37" s="55">
        <v>7781264.8200000003</v>
      </c>
      <c r="L37" s="55">
        <v>96.55</v>
      </c>
      <c r="M37" s="55">
        <v>0</v>
      </c>
      <c r="N37" s="55">
        <v>7512.8111837099996</v>
      </c>
      <c r="O37" s="56">
        <v>4.0000000000000002E-4</v>
      </c>
      <c r="P37" s="56">
        <v>2.63E-2</v>
      </c>
      <c r="Q37" s="56">
        <v>5.1999999999999998E-3</v>
      </c>
    </row>
    <row r="38" spans="1:17">
      <c r="A38" t="s">
        <v>251</v>
      </c>
      <c r="B38" t="s">
        <v>252</v>
      </c>
      <c r="C38" t="s">
        <v>96</v>
      </c>
      <c r="D38" t="s">
        <v>193</v>
      </c>
      <c r="E38" s="107" t="s">
        <v>4234</v>
      </c>
      <c r="F38" s="105" t="s">
        <v>4234</v>
      </c>
      <c r="G38" s="55">
        <v>14.97</v>
      </c>
      <c r="H38" t="s">
        <v>98</v>
      </c>
      <c r="I38" s="56">
        <v>3.7499999999999999E-2</v>
      </c>
      <c r="J38" s="56">
        <v>4.5100000000000001E-2</v>
      </c>
      <c r="K38" s="55">
        <v>8812704.75</v>
      </c>
      <c r="L38" s="55">
        <v>92</v>
      </c>
      <c r="M38" s="55">
        <v>0</v>
      </c>
      <c r="N38" s="55">
        <v>8107.6883699999998</v>
      </c>
      <c r="O38" s="56">
        <v>2.9999999999999997E-4</v>
      </c>
      <c r="P38" s="56">
        <v>2.8400000000000002E-2</v>
      </c>
      <c r="Q38" s="56">
        <v>5.5999999999999999E-3</v>
      </c>
    </row>
    <row r="39" spans="1:17">
      <c r="A39" t="s">
        <v>253</v>
      </c>
      <c r="B39" t="s">
        <v>254</v>
      </c>
      <c r="C39" t="s">
        <v>96</v>
      </c>
      <c r="D39" t="s">
        <v>193</v>
      </c>
      <c r="E39" s="107" t="s">
        <v>4234</v>
      </c>
      <c r="F39" s="105" t="s">
        <v>4234</v>
      </c>
      <c r="G39" s="55">
        <v>1.64</v>
      </c>
      <c r="H39" t="s">
        <v>98</v>
      </c>
      <c r="I39" s="56">
        <v>1.7500000000000002E-2</v>
      </c>
      <c r="J39" s="56">
        <v>3.8100000000000002E-2</v>
      </c>
      <c r="K39" s="55">
        <v>3629264.84</v>
      </c>
      <c r="L39" s="55">
        <v>97.32</v>
      </c>
      <c r="M39" s="55">
        <v>0</v>
      </c>
      <c r="N39" s="55">
        <v>3532.0005422879999</v>
      </c>
      <c r="O39" s="56">
        <v>2.0000000000000001E-4</v>
      </c>
      <c r="P39" s="56">
        <v>1.24E-2</v>
      </c>
      <c r="Q39" s="56">
        <v>2.5000000000000001E-3</v>
      </c>
    </row>
    <row r="40" spans="1:17">
      <c r="A40" t="s">
        <v>255</v>
      </c>
      <c r="B40" t="s">
        <v>256</v>
      </c>
      <c r="C40" t="s">
        <v>96</v>
      </c>
      <c r="D40" t="s">
        <v>193</v>
      </c>
      <c r="E40" s="107" t="s">
        <v>4234</v>
      </c>
      <c r="F40" s="105" t="s">
        <v>4234</v>
      </c>
      <c r="G40" s="55">
        <v>18.309999999999999</v>
      </c>
      <c r="H40" t="s">
        <v>98</v>
      </c>
      <c r="I40" s="56">
        <v>2.8000000000000001E-2</v>
      </c>
      <c r="J40" s="56">
        <v>4.6199999999999998E-2</v>
      </c>
      <c r="K40" s="55">
        <v>20418527.850000001</v>
      </c>
      <c r="L40" s="55">
        <v>71.52</v>
      </c>
      <c r="M40" s="55">
        <v>0</v>
      </c>
      <c r="N40" s="55">
        <v>14603.33111832</v>
      </c>
      <c r="O40" s="56">
        <v>1.8E-3</v>
      </c>
      <c r="P40" s="56">
        <v>5.1200000000000002E-2</v>
      </c>
      <c r="Q40" s="56">
        <v>1.0200000000000001E-2</v>
      </c>
    </row>
    <row r="41" spans="1:17">
      <c r="A41" t="s">
        <v>258</v>
      </c>
      <c r="B41" t="s">
        <v>259</v>
      </c>
      <c r="C41" t="s">
        <v>96</v>
      </c>
      <c r="D41" t="s">
        <v>193</v>
      </c>
      <c r="E41" s="107" t="s">
        <v>4234</v>
      </c>
      <c r="F41" s="105" t="s">
        <v>4234</v>
      </c>
      <c r="G41" s="55">
        <v>0.24</v>
      </c>
      <c r="H41" t="s">
        <v>98</v>
      </c>
      <c r="I41" s="56">
        <v>3.7499999999999999E-2</v>
      </c>
      <c r="J41" s="56">
        <v>3.27E-2</v>
      </c>
      <c r="K41" s="55">
        <v>1566.79</v>
      </c>
      <c r="L41" s="55">
        <v>102.95</v>
      </c>
      <c r="M41" s="55">
        <v>0</v>
      </c>
      <c r="N41" s="55">
        <v>1.613010305</v>
      </c>
      <c r="O41" s="56">
        <v>0</v>
      </c>
      <c r="P41" s="56">
        <v>0</v>
      </c>
      <c r="Q41" s="56">
        <v>0</v>
      </c>
    </row>
    <row r="42" spans="1:17">
      <c r="A42" t="s">
        <v>260</v>
      </c>
      <c r="B42" t="s">
        <v>261</v>
      </c>
      <c r="C42" t="s">
        <v>96</v>
      </c>
      <c r="D42" t="s">
        <v>193</v>
      </c>
      <c r="E42" s="107" t="s">
        <v>4234</v>
      </c>
      <c r="F42" s="105" t="s">
        <v>4234</v>
      </c>
      <c r="G42" s="55">
        <v>11.77</v>
      </c>
      <c r="H42" t="s">
        <v>98</v>
      </c>
      <c r="I42" s="56">
        <v>5.5E-2</v>
      </c>
      <c r="J42" s="56">
        <v>4.41E-2</v>
      </c>
      <c r="K42" s="55">
        <v>7079.27</v>
      </c>
      <c r="L42" s="55">
        <v>118.5</v>
      </c>
      <c r="M42" s="55">
        <v>0</v>
      </c>
      <c r="N42" s="55">
        <v>8.3889349499999994</v>
      </c>
      <c r="O42" s="56">
        <v>0</v>
      </c>
      <c r="P42" s="56">
        <v>0</v>
      </c>
      <c r="Q42" s="56">
        <v>0</v>
      </c>
    </row>
    <row r="43" spans="1:17">
      <c r="A43" t="s">
        <v>262</v>
      </c>
      <c r="B43" t="s">
        <v>263</v>
      </c>
      <c r="C43" t="s">
        <v>96</v>
      </c>
      <c r="D43" t="s">
        <v>193</v>
      </c>
      <c r="E43" s="107" t="s">
        <v>4234</v>
      </c>
      <c r="F43" s="105" t="s">
        <v>4234</v>
      </c>
      <c r="G43" s="55">
        <v>0.82</v>
      </c>
      <c r="H43" t="s">
        <v>98</v>
      </c>
      <c r="I43" s="56">
        <v>4.0000000000000001E-3</v>
      </c>
      <c r="J43" s="56">
        <v>3.9899999999999998E-2</v>
      </c>
      <c r="K43" s="55">
        <v>59018.96</v>
      </c>
      <c r="L43" s="55">
        <v>97.19</v>
      </c>
      <c r="M43" s="55">
        <v>0</v>
      </c>
      <c r="N43" s="55">
        <v>57.360527224000002</v>
      </c>
      <c r="O43" s="56">
        <v>0</v>
      </c>
      <c r="P43" s="56">
        <v>2.0000000000000001E-4</v>
      </c>
      <c r="Q43" s="56">
        <v>0</v>
      </c>
    </row>
    <row r="44" spans="1:17">
      <c r="A44" t="s">
        <v>264</v>
      </c>
      <c r="B44" t="s">
        <v>265</v>
      </c>
      <c r="C44" t="s">
        <v>96</v>
      </c>
      <c r="D44" t="s">
        <v>193</v>
      </c>
      <c r="E44" s="107" t="s">
        <v>4234</v>
      </c>
      <c r="F44" s="105" t="s">
        <v>4234</v>
      </c>
      <c r="G44" s="55">
        <v>1.32</v>
      </c>
      <c r="H44" t="s">
        <v>98</v>
      </c>
      <c r="I44" s="56">
        <v>5.0000000000000001E-3</v>
      </c>
      <c r="J44" s="56">
        <v>3.8399999999999997E-2</v>
      </c>
      <c r="K44" s="55">
        <v>22327.7</v>
      </c>
      <c r="L44" s="55">
        <v>96.1</v>
      </c>
      <c r="M44" s="55">
        <v>0</v>
      </c>
      <c r="N44" s="55">
        <v>21.4569197</v>
      </c>
      <c r="O44" s="56">
        <v>0</v>
      </c>
      <c r="P44" s="56">
        <v>1E-4</v>
      </c>
      <c r="Q44" s="56">
        <v>0</v>
      </c>
    </row>
    <row r="45" spans="1:17">
      <c r="A45" t="s">
        <v>266</v>
      </c>
      <c r="B45" t="s">
        <v>267</v>
      </c>
      <c r="C45" t="s">
        <v>96</v>
      </c>
      <c r="D45" t="s">
        <v>193</v>
      </c>
      <c r="E45" s="107" t="s">
        <v>4234</v>
      </c>
      <c r="F45" s="105" t="s">
        <v>4234</v>
      </c>
      <c r="G45" s="55">
        <v>6.01</v>
      </c>
      <c r="H45" t="s">
        <v>98</v>
      </c>
      <c r="I45" s="56">
        <v>0.01</v>
      </c>
      <c r="J45" s="56">
        <v>3.8100000000000002E-2</v>
      </c>
      <c r="K45" s="55">
        <v>34467560.280000001</v>
      </c>
      <c r="L45" s="55">
        <v>85.38</v>
      </c>
      <c r="M45" s="55">
        <v>0</v>
      </c>
      <c r="N45" s="55">
        <v>29428.402967064001</v>
      </c>
      <c r="O45" s="56">
        <v>8.9999999999999998E-4</v>
      </c>
      <c r="P45" s="56">
        <v>0.1031</v>
      </c>
      <c r="Q45" s="56">
        <v>2.0500000000000001E-2</v>
      </c>
    </row>
    <row r="46" spans="1:17">
      <c r="A46" t="s">
        <v>269</v>
      </c>
      <c r="B46" t="s">
        <v>270</v>
      </c>
      <c r="C46" t="s">
        <v>96</v>
      </c>
      <c r="D46" t="s">
        <v>193</v>
      </c>
      <c r="E46" s="107" t="s">
        <v>4234</v>
      </c>
      <c r="F46" s="105" t="s">
        <v>4234</v>
      </c>
      <c r="G46" s="55">
        <v>7.81</v>
      </c>
      <c r="H46" t="s">
        <v>98</v>
      </c>
      <c r="I46" s="56">
        <v>1.2999999999999999E-2</v>
      </c>
      <c r="J46" s="56">
        <v>3.9699999999999999E-2</v>
      </c>
      <c r="K46" s="55">
        <v>51464898.789999999</v>
      </c>
      <c r="L46" s="55">
        <v>82.23</v>
      </c>
      <c r="M46" s="55">
        <v>0</v>
      </c>
      <c r="N46" s="55">
        <v>42319.586275016998</v>
      </c>
      <c r="O46" s="56">
        <v>2.3999999999999998E-3</v>
      </c>
      <c r="P46" s="56">
        <v>0.14829999999999999</v>
      </c>
      <c r="Q46" s="56">
        <v>2.9499999999999998E-2</v>
      </c>
    </row>
    <row r="47" spans="1:17">
      <c r="A47" t="s">
        <v>272</v>
      </c>
      <c r="B47" t="s">
        <v>273</v>
      </c>
      <c r="C47" t="s">
        <v>96</v>
      </c>
      <c r="D47" t="s">
        <v>193</v>
      </c>
      <c r="E47" s="107" t="s">
        <v>4234</v>
      </c>
      <c r="F47" s="105" t="s">
        <v>4234</v>
      </c>
      <c r="G47" s="55">
        <v>11.83</v>
      </c>
      <c r="H47" t="s">
        <v>98</v>
      </c>
      <c r="I47" s="56">
        <v>1.4999999999999999E-2</v>
      </c>
      <c r="J47" s="56">
        <v>4.3299999999999998E-2</v>
      </c>
      <c r="K47" s="55">
        <v>30428621.129999999</v>
      </c>
      <c r="L47" s="55">
        <v>72.52</v>
      </c>
      <c r="M47" s="55">
        <v>0</v>
      </c>
      <c r="N47" s="55">
        <v>22066.836043476</v>
      </c>
      <c r="O47" s="56">
        <v>1.1999999999999999E-3</v>
      </c>
      <c r="P47" s="56">
        <v>7.7299999999999994E-2</v>
      </c>
      <c r="Q47" s="56">
        <v>1.54E-2</v>
      </c>
    </row>
    <row r="48" spans="1:17">
      <c r="A48" s="57" t="s">
        <v>275</v>
      </c>
      <c r="B48" s="107" t="s">
        <v>4234</v>
      </c>
      <c r="C48" s="107" t="s">
        <v>4234</v>
      </c>
      <c r="D48" s="107" t="s">
        <v>4234</v>
      </c>
      <c r="E48" s="107" t="s">
        <v>4234</v>
      </c>
      <c r="F48" s="107" t="s">
        <v>4234</v>
      </c>
      <c r="G48" s="59">
        <v>3.07</v>
      </c>
      <c r="H48" s="107" t="s">
        <v>4234</v>
      </c>
      <c r="I48" s="107" t="s">
        <v>4234</v>
      </c>
      <c r="J48" s="58">
        <v>4.7699999999999999E-2</v>
      </c>
      <c r="K48" s="59">
        <v>1881681.08</v>
      </c>
      <c r="L48" s="107" t="s">
        <v>4234</v>
      </c>
      <c r="M48" s="59">
        <v>0</v>
      </c>
      <c r="N48" s="59">
        <v>1854.3773894399999</v>
      </c>
      <c r="O48" s="107" t="s">
        <v>4234</v>
      </c>
      <c r="P48" s="58">
        <v>6.4999999999999997E-3</v>
      </c>
      <c r="Q48" s="58">
        <v>1.2999999999999999E-3</v>
      </c>
    </row>
    <row r="49" spans="1:17">
      <c r="A49" t="s">
        <v>276</v>
      </c>
      <c r="B49" t="s">
        <v>277</v>
      </c>
      <c r="C49" t="s">
        <v>96</v>
      </c>
      <c r="D49" t="s">
        <v>193</v>
      </c>
      <c r="E49" s="107" t="s">
        <v>4234</v>
      </c>
      <c r="F49" s="105" t="s">
        <v>4234</v>
      </c>
      <c r="G49" s="55">
        <v>6.02</v>
      </c>
      <c r="H49" t="s">
        <v>98</v>
      </c>
      <c r="I49" s="56">
        <v>4.1000000000000002E-2</v>
      </c>
      <c r="J49" s="56">
        <v>4.9000000000000002E-2</v>
      </c>
      <c r="K49" s="55">
        <v>402469.8</v>
      </c>
      <c r="L49" s="55">
        <v>96.34</v>
      </c>
      <c r="M49" s="55">
        <v>0</v>
      </c>
      <c r="N49" s="55">
        <v>387.73940532</v>
      </c>
      <c r="O49" s="56">
        <v>0</v>
      </c>
      <c r="P49" s="56">
        <v>1.4E-3</v>
      </c>
      <c r="Q49" s="56">
        <v>2.9999999999999997E-4</v>
      </c>
    </row>
    <row r="50" spans="1:17">
      <c r="A50" t="s">
        <v>279</v>
      </c>
      <c r="B50" t="s">
        <v>280</v>
      </c>
      <c r="C50" t="s">
        <v>96</v>
      </c>
      <c r="D50" t="s">
        <v>193</v>
      </c>
      <c r="E50" s="107" t="s">
        <v>4234</v>
      </c>
      <c r="F50" s="105" t="s">
        <v>4234</v>
      </c>
      <c r="G50" s="55">
        <v>2.2999999999999998</v>
      </c>
      <c r="H50" t="s">
        <v>98</v>
      </c>
      <c r="I50" s="56">
        <v>4.1000000000000002E-2</v>
      </c>
      <c r="J50" s="56">
        <v>4.7399999999999998E-2</v>
      </c>
      <c r="K50" s="55">
        <v>1479211.28</v>
      </c>
      <c r="L50" s="55">
        <v>99.15</v>
      </c>
      <c r="M50" s="55">
        <v>0</v>
      </c>
      <c r="N50" s="55">
        <v>1466.6379841200001</v>
      </c>
      <c r="O50" s="56">
        <v>1E-4</v>
      </c>
      <c r="P50" s="56">
        <v>5.1000000000000004E-3</v>
      </c>
      <c r="Q50" s="56">
        <v>1E-3</v>
      </c>
    </row>
    <row r="51" spans="1:17">
      <c r="A51" s="57" t="s">
        <v>282</v>
      </c>
      <c r="B51" s="107" t="s">
        <v>4234</v>
      </c>
      <c r="C51" s="107" t="s">
        <v>4234</v>
      </c>
      <c r="D51" s="107" t="s">
        <v>4234</v>
      </c>
      <c r="E51" s="107" t="s">
        <v>4234</v>
      </c>
      <c r="F51" s="107" t="s">
        <v>4234</v>
      </c>
      <c r="G51" s="59">
        <v>0</v>
      </c>
      <c r="H51" s="107" t="s">
        <v>4234</v>
      </c>
      <c r="I51" s="107" t="s">
        <v>4234</v>
      </c>
      <c r="J51" s="58">
        <v>0</v>
      </c>
      <c r="K51" s="59">
        <v>0</v>
      </c>
      <c r="L51" s="107" t="s">
        <v>4234</v>
      </c>
      <c r="M51" s="59">
        <v>0</v>
      </c>
      <c r="N51" s="59">
        <v>0</v>
      </c>
      <c r="O51" s="107" t="s">
        <v>4234</v>
      </c>
      <c r="P51" s="58">
        <v>0</v>
      </c>
      <c r="Q51" s="58">
        <v>0</v>
      </c>
    </row>
    <row r="52" spans="1:17">
      <c r="A52" t="s">
        <v>178</v>
      </c>
      <c r="B52" t="s">
        <v>178</v>
      </c>
      <c r="C52" s="107" t="s">
        <v>4234</v>
      </c>
      <c r="D52" t="s">
        <v>178</v>
      </c>
      <c r="E52" s="107" t="s">
        <v>4234</v>
      </c>
      <c r="F52" s="107" t="s">
        <v>4234</v>
      </c>
      <c r="G52" s="55">
        <v>0</v>
      </c>
      <c r="H52" t="s">
        <v>178</v>
      </c>
      <c r="I52" s="56">
        <v>0</v>
      </c>
      <c r="J52" s="56">
        <v>0</v>
      </c>
      <c r="K52" s="55">
        <v>0</v>
      </c>
      <c r="L52" s="55">
        <v>0</v>
      </c>
      <c r="M52" s="107" t="s">
        <v>4234</v>
      </c>
      <c r="N52" s="55">
        <v>0</v>
      </c>
      <c r="O52" s="56">
        <v>0</v>
      </c>
      <c r="P52" s="56">
        <v>0</v>
      </c>
      <c r="Q52" s="56">
        <v>0</v>
      </c>
    </row>
    <row r="53" spans="1:17">
      <c r="A53" s="57" t="s">
        <v>186</v>
      </c>
      <c r="B53" s="107" t="s">
        <v>4234</v>
      </c>
      <c r="C53" s="107" t="s">
        <v>4234</v>
      </c>
      <c r="D53" s="107" t="s">
        <v>4234</v>
      </c>
      <c r="E53" s="107" t="s">
        <v>4234</v>
      </c>
      <c r="F53" s="107" t="s">
        <v>4234</v>
      </c>
      <c r="G53" s="59">
        <v>8.86</v>
      </c>
      <c r="H53" s="107" t="s">
        <v>4234</v>
      </c>
      <c r="I53" s="107" t="s">
        <v>4234</v>
      </c>
      <c r="J53" s="58">
        <v>5.3800000000000001E-2</v>
      </c>
      <c r="K53" s="59">
        <v>268262.11</v>
      </c>
      <c r="L53" s="107" t="s">
        <v>4234</v>
      </c>
      <c r="M53" s="59">
        <v>0</v>
      </c>
      <c r="N53" s="59">
        <v>972.90624982078702</v>
      </c>
      <c r="O53" s="107" t="s">
        <v>4234</v>
      </c>
      <c r="P53" s="58">
        <v>3.3999999999999998E-3</v>
      </c>
      <c r="Q53" s="58">
        <v>6.9999999999999999E-4</v>
      </c>
    </row>
    <row r="54" spans="1:17">
      <c r="A54" s="57" t="s">
        <v>283</v>
      </c>
      <c r="B54" s="107" t="s">
        <v>4234</v>
      </c>
      <c r="C54" s="107" t="s">
        <v>4234</v>
      </c>
      <c r="D54" s="107" t="s">
        <v>4234</v>
      </c>
      <c r="E54" s="107" t="s">
        <v>4234</v>
      </c>
      <c r="F54" s="107" t="s">
        <v>4234</v>
      </c>
      <c r="G54" s="59">
        <v>8.86</v>
      </c>
      <c r="H54" s="107" t="s">
        <v>4234</v>
      </c>
      <c r="I54" s="107" t="s">
        <v>4234</v>
      </c>
      <c r="J54" s="58">
        <v>5.3800000000000001E-2</v>
      </c>
      <c r="K54" s="59">
        <v>268262.11</v>
      </c>
      <c r="L54" s="107" t="s">
        <v>4234</v>
      </c>
      <c r="M54" s="59">
        <v>0</v>
      </c>
      <c r="N54" s="59">
        <v>972.90624982078702</v>
      </c>
      <c r="O54" s="107" t="s">
        <v>4234</v>
      </c>
      <c r="P54" s="58">
        <v>3.3999999999999998E-3</v>
      </c>
      <c r="Q54" s="58">
        <v>6.9999999999999999E-4</v>
      </c>
    </row>
    <row r="55" spans="1:17">
      <c r="A55" t="s">
        <v>284</v>
      </c>
      <c r="B55" t="s">
        <v>285</v>
      </c>
      <c r="C55" t="s">
        <v>108</v>
      </c>
      <c r="D55" t="s">
        <v>286</v>
      </c>
      <c r="E55" t="s">
        <v>287</v>
      </c>
      <c r="F55" s="105" t="s">
        <v>4234</v>
      </c>
      <c r="G55" s="55">
        <v>17.670000000000002</v>
      </c>
      <c r="H55" t="s">
        <v>100</v>
      </c>
      <c r="I55" s="56">
        <v>4.4999999999999998E-2</v>
      </c>
      <c r="J55" s="56">
        <v>5.7500000000000002E-2</v>
      </c>
      <c r="K55" s="55">
        <v>76903.28</v>
      </c>
      <c r="L55" s="55">
        <v>78.942499999999995</v>
      </c>
      <c r="M55" s="55">
        <v>0</v>
      </c>
      <c r="N55" s="55">
        <v>220.19289156937799</v>
      </c>
      <c r="O55" s="56">
        <v>1E-4</v>
      </c>
      <c r="P55" s="56">
        <v>8.0000000000000004E-4</v>
      </c>
      <c r="Q55" s="56">
        <v>2.0000000000000001E-4</v>
      </c>
    </row>
    <row r="56" spans="1:17">
      <c r="A56" t="s">
        <v>288</v>
      </c>
      <c r="B56" t="s">
        <v>289</v>
      </c>
      <c r="C56" t="s">
        <v>108</v>
      </c>
      <c r="D56" t="s">
        <v>286</v>
      </c>
      <c r="E56" t="s">
        <v>287</v>
      </c>
      <c r="F56" s="105" t="s">
        <v>4234</v>
      </c>
      <c r="G56" s="55">
        <v>6.28</v>
      </c>
      <c r="H56" t="s">
        <v>100</v>
      </c>
      <c r="I56" s="56">
        <v>6.5000000000000002E-2</v>
      </c>
      <c r="J56" s="56">
        <v>5.28E-2</v>
      </c>
      <c r="K56" s="55">
        <v>191358.83</v>
      </c>
      <c r="L56" s="55">
        <v>108.45099999999998</v>
      </c>
      <c r="M56" s="55">
        <v>0</v>
      </c>
      <c r="N56" s="55">
        <v>752.71335825140898</v>
      </c>
      <c r="O56" s="56">
        <v>1E-4</v>
      </c>
      <c r="P56" s="56">
        <v>2.5999999999999999E-3</v>
      </c>
      <c r="Q56" s="56">
        <v>5.0000000000000001E-4</v>
      </c>
    </row>
    <row r="57" spans="1:17">
      <c r="A57" s="57" t="s">
        <v>291</v>
      </c>
      <c r="B57" s="107" t="s">
        <v>4234</v>
      </c>
      <c r="C57" s="107" t="s">
        <v>4234</v>
      </c>
      <c r="D57" s="107" t="s">
        <v>4234</v>
      </c>
      <c r="E57" s="107" t="s">
        <v>4234</v>
      </c>
      <c r="F57" s="107" t="s">
        <v>4234</v>
      </c>
      <c r="G57" s="59">
        <v>0</v>
      </c>
      <c r="H57" s="107" t="s">
        <v>4234</v>
      </c>
      <c r="I57" s="107" t="s">
        <v>4234</v>
      </c>
      <c r="J57" s="58">
        <v>0</v>
      </c>
      <c r="K57" s="59">
        <v>0</v>
      </c>
      <c r="L57" s="107" t="s">
        <v>4234</v>
      </c>
      <c r="M57" s="59">
        <v>0</v>
      </c>
      <c r="N57" s="59">
        <v>0</v>
      </c>
      <c r="O57" s="107" t="s">
        <v>4234</v>
      </c>
      <c r="P57" s="58">
        <v>0</v>
      </c>
      <c r="Q57" s="58">
        <v>0</v>
      </c>
    </row>
    <row r="58" spans="1:17">
      <c r="A58" t="s">
        <v>178</v>
      </c>
      <c r="B58" t="s">
        <v>178</v>
      </c>
      <c r="C58" s="107" t="s">
        <v>4234</v>
      </c>
      <c r="D58" t="s">
        <v>178</v>
      </c>
      <c r="E58" s="107" t="s">
        <v>4234</v>
      </c>
      <c r="F58" s="107" t="s">
        <v>4234</v>
      </c>
      <c r="G58" s="55">
        <v>0</v>
      </c>
      <c r="H58" t="s">
        <v>178</v>
      </c>
      <c r="I58" s="56">
        <v>0</v>
      </c>
      <c r="J58" s="56">
        <v>0</v>
      </c>
      <c r="K58" s="55">
        <v>0</v>
      </c>
      <c r="L58" s="55">
        <v>0</v>
      </c>
      <c r="M58" s="107" t="s">
        <v>4234</v>
      </c>
      <c r="N58" s="55">
        <v>0</v>
      </c>
      <c r="O58" s="56">
        <v>0</v>
      </c>
      <c r="P58" s="56">
        <v>0</v>
      </c>
      <c r="Q58" s="56">
        <v>0</v>
      </c>
    </row>
    <row r="59" spans="1:17">
      <c r="A59" t="s">
        <v>292</v>
      </c>
      <c r="B59" s="107" t="s">
        <v>4234</v>
      </c>
      <c r="C59" s="107" t="s">
        <v>4234</v>
      </c>
      <c r="D59" s="107" t="s">
        <v>4234</v>
      </c>
      <c r="E59" s="107" t="s">
        <v>4234</v>
      </c>
      <c r="F59" s="107" t="s">
        <v>4234</v>
      </c>
      <c r="G59" s="107" t="s">
        <v>4234</v>
      </c>
      <c r="H59" s="107" t="s">
        <v>4234</v>
      </c>
      <c r="I59" s="107" t="s">
        <v>4234</v>
      </c>
      <c r="J59" s="107" t="s">
        <v>4234</v>
      </c>
      <c r="K59" s="107" t="s">
        <v>4234</v>
      </c>
      <c r="L59" s="107" t="s">
        <v>4234</v>
      </c>
      <c r="M59" s="107" t="s">
        <v>4234</v>
      </c>
      <c r="N59" s="107" t="s">
        <v>4234</v>
      </c>
      <c r="O59" s="107" t="s">
        <v>4234</v>
      </c>
      <c r="P59" s="107" t="s">
        <v>4234</v>
      </c>
      <c r="Q59" s="107" t="s">
        <v>4234</v>
      </c>
    </row>
    <row r="60" spans="1:17">
      <c r="A60" t="s">
        <v>293</v>
      </c>
      <c r="B60" s="107" t="s">
        <v>4234</v>
      </c>
      <c r="C60" s="107" t="s">
        <v>4234</v>
      </c>
      <c r="D60" s="107" t="s">
        <v>4234</v>
      </c>
      <c r="E60" s="107" t="s">
        <v>4234</v>
      </c>
      <c r="F60" s="107" t="s">
        <v>4234</v>
      </c>
      <c r="G60" s="107" t="s">
        <v>4234</v>
      </c>
      <c r="H60" s="107" t="s">
        <v>4234</v>
      </c>
      <c r="I60" s="107" t="s">
        <v>4234</v>
      </c>
      <c r="J60" s="107" t="s">
        <v>4234</v>
      </c>
      <c r="K60" s="107" t="s">
        <v>4234</v>
      </c>
      <c r="L60" s="107" t="s">
        <v>4234</v>
      </c>
      <c r="M60" s="107" t="s">
        <v>4234</v>
      </c>
      <c r="N60" s="107" t="s">
        <v>4234</v>
      </c>
      <c r="O60" s="107" t="s">
        <v>4234</v>
      </c>
      <c r="P60" s="107" t="s">
        <v>4234</v>
      </c>
      <c r="Q60" s="107" t="s">
        <v>4234</v>
      </c>
    </row>
    <row r="61" spans="1:17">
      <c r="A61" t="s">
        <v>294</v>
      </c>
      <c r="B61" s="107" t="s">
        <v>4234</v>
      </c>
      <c r="C61" s="107" t="s">
        <v>4234</v>
      </c>
      <c r="D61" s="107" t="s">
        <v>4234</v>
      </c>
      <c r="E61" s="107" t="s">
        <v>4234</v>
      </c>
      <c r="F61" s="107" t="s">
        <v>4234</v>
      </c>
      <c r="G61" s="107" t="s">
        <v>4234</v>
      </c>
      <c r="H61" s="107" t="s">
        <v>4234</v>
      </c>
      <c r="I61" s="107" t="s">
        <v>4234</v>
      </c>
      <c r="J61" s="107" t="s">
        <v>4234</v>
      </c>
      <c r="K61" s="107" t="s">
        <v>4234</v>
      </c>
      <c r="L61" s="107" t="s">
        <v>4234</v>
      </c>
      <c r="M61" s="107" t="s">
        <v>4234</v>
      </c>
      <c r="N61" s="107" t="s">
        <v>4234</v>
      </c>
      <c r="O61" s="107" t="s">
        <v>4234</v>
      </c>
      <c r="P61" s="107" t="s">
        <v>4234</v>
      </c>
      <c r="Q61" s="107" t="s">
        <v>4234</v>
      </c>
    </row>
    <row r="62" spans="1:17">
      <c r="A62" t="s">
        <v>295</v>
      </c>
      <c r="B62" s="107" t="s">
        <v>4234</v>
      </c>
      <c r="C62" s="107" t="s">
        <v>4234</v>
      </c>
      <c r="D62" s="107" t="s">
        <v>4234</v>
      </c>
      <c r="E62" s="107" t="s">
        <v>4234</v>
      </c>
      <c r="F62" s="107" t="s">
        <v>4234</v>
      </c>
      <c r="G62" s="107" t="s">
        <v>4234</v>
      </c>
      <c r="H62" s="107" t="s">
        <v>4234</v>
      </c>
      <c r="I62" s="107" t="s">
        <v>4234</v>
      </c>
      <c r="J62" s="107" t="s">
        <v>4234</v>
      </c>
      <c r="K62" s="107" t="s">
        <v>4234</v>
      </c>
      <c r="L62" s="107" t="s">
        <v>4234</v>
      </c>
      <c r="M62" s="107" t="s">
        <v>4234</v>
      </c>
      <c r="N62" s="107" t="s">
        <v>4234</v>
      </c>
      <c r="O62" s="107" t="s">
        <v>4234</v>
      </c>
      <c r="P62" s="107" t="s">
        <v>4234</v>
      </c>
      <c r="Q62" s="107" t="s">
        <v>4234</v>
      </c>
    </row>
    <row r="63" spans="1:17" hidden="1">
      <c r="B63" s="13"/>
      <c r="C63" s="13"/>
    </row>
    <row r="64" spans="1:17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7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1" t="s">
        <v>4233</v>
      </c>
    </row>
    <row r="2" spans="1:22" s="1" customFormat="1">
      <c r="A2" s="2" t="s">
        <v>1</v>
      </c>
      <c r="B2" s="9" t="s">
        <v>3299</v>
      </c>
    </row>
    <row r="3" spans="1:22" s="1" customFormat="1">
      <c r="A3" s="2" t="s">
        <v>2</v>
      </c>
      <c r="B3" s="20" t="s">
        <v>3300</v>
      </c>
    </row>
    <row r="4" spans="1:22" s="1" customFormat="1">
      <c r="A4" s="2" t="s">
        <v>3</v>
      </c>
      <c r="B4" s="62" t="s">
        <v>165</v>
      </c>
    </row>
    <row r="5" spans="1:22" ht="18.75">
      <c r="A5" s="77" t="s">
        <v>78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1"/>
    </row>
    <row r="6" spans="1:22" s="15" customFormat="1">
      <c r="A6" s="110" t="s">
        <v>45</v>
      </c>
      <c r="B6" s="35" t="s">
        <v>46</v>
      </c>
      <c r="C6" s="35" t="s">
        <v>66</v>
      </c>
      <c r="D6" s="35" t="s">
        <v>79</v>
      </c>
      <c r="E6" s="35" t="s">
        <v>47</v>
      </c>
      <c r="F6" s="35" t="s">
        <v>80</v>
      </c>
      <c r="G6" s="35" t="s">
        <v>48</v>
      </c>
      <c r="H6" s="35" t="s">
        <v>49</v>
      </c>
      <c r="I6" s="35" t="s">
        <v>67</v>
      </c>
      <c r="J6" s="35" t="s">
        <v>68</v>
      </c>
      <c r="K6" s="35" t="s">
        <v>50</v>
      </c>
      <c r="L6" s="35" t="s">
        <v>51</v>
      </c>
      <c r="M6" s="35" t="s">
        <v>52</v>
      </c>
      <c r="N6" s="35" t="s">
        <v>155</v>
      </c>
      <c r="O6" s="35" t="s">
        <v>156</v>
      </c>
      <c r="P6" s="108" t="s">
        <v>160</v>
      </c>
      <c r="Q6" s="35" t="s">
        <v>53</v>
      </c>
      <c r="R6" s="35" t="s">
        <v>69</v>
      </c>
      <c r="S6" s="35" t="s">
        <v>54</v>
      </c>
      <c r="T6" s="111" t="s">
        <v>151</v>
      </c>
      <c r="V6" s="13"/>
    </row>
    <row r="7" spans="1:22" s="15" customFormat="1">
      <c r="A7" s="112" t="s">
        <v>4234</v>
      </c>
      <c r="B7" s="100" t="s">
        <v>4234</v>
      </c>
      <c r="C7" s="100" t="s">
        <v>4234</v>
      </c>
      <c r="D7" s="100" t="s">
        <v>4234</v>
      </c>
      <c r="E7" s="100" t="s">
        <v>4234</v>
      </c>
      <c r="F7" s="100" t="s">
        <v>4234</v>
      </c>
      <c r="G7" s="100" t="s">
        <v>4234</v>
      </c>
      <c r="H7" s="100" t="s">
        <v>4234</v>
      </c>
      <c r="I7" s="16" t="s">
        <v>70</v>
      </c>
      <c r="J7" s="16" t="s">
        <v>71</v>
      </c>
      <c r="K7" s="100" t="s">
        <v>4234</v>
      </c>
      <c r="L7" s="16" t="s">
        <v>7</v>
      </c>
      <c r="M7" s="16" t="s">
        <v>7</v>
      </c>
      <c r="N7" s="16" t="s">
        <v>152</v>
      </c>
      <c r="O7" s="100" t="s">
        <v>4234</v>
      </c>
      <c r="P7" s="16" t="s">
        <v>153</v>
      </c>
      <c r="Q7" s="16" t="s">
        <v>6</v>
      </c>
      <c r="R7" s="16" t="s">
        <v>7</v>
      </c>
      <c r="S7" s="16" t="s">
        <v>7</v>
      </c>
      <c r="T7" s="26" t="s">
        <v>7</v>
      </c>
    </row>
    <row r="8" spans="1:22" s="17" customFormat="1" ht="20.25">
      <c r="A8" s="113" t="s">
        <v>4234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7" t="s">
        <v>154</v>
      </c>
      <c r="U8" s="25"/>
    </row>
    <row r="9" spans="1:22" s="17" customFormat="1" ht="21" thickBot="1">
      <c r="A9" s="28" t="s">
        <v>84</v>
      </c>
      <c r="B9" s="102" t="s">
        <v>4234</v>
      </c>
      <c r="C9" s="102" t="s">
        <v>4234</v>
      </c>
      <c r="D9" s="102" t="s">
        <v>4234</v>
      </c>
      <c r="E9" s="102" t="s">
        <v>4234</v>
      </c>
      <c r="F9" s="102" t="s">
        <v>4234</v>
      </c>
      <c r="G9" s="102" t="s">
        <v>4234</v>
      </c>
      <c r="H9" s="102" t="s">
        <v>4234</v>
      </c>
      <c r="I9" s="102" t="s">
        <v>4234</v>
      </c>
      <c r="J9" s="102" t="s">
        <v>4234</v>
      </c>
      <c r="K9" s="102" t="s">
        <v>4234</v>
      </c>
      <c r="L9" s="102" t="s">
        <v>4234</v>
      </c>
      <c r="M9" s="102" t="s">
        <v>4234</v>
      </c>
      <c r="N9" s="53">
        <v>0</v>
      </c>
      <c r="O9" s="102" t="s">
        <v>4234</v>
      </c>
      <c r="P9" s="53">
        <v>0</v>
      </c>
      <c r="Q9" s="53">
        <v>0</v>
      </c>
      <c r="R9" s="102" t="s">
        <v>4234</v>
      </c>
      <c r="S9" s="54">
        <v>0</v>
      </c>
      <c r="T9" s="54">
        <v>0</v>
      </c>
      <c r="U9" s="25"/>
    </row>
    <row r="10" spans="1:22">
      <c r="A10" s="57" t="s">
        <v>173</v>
      </c>
      <c r="B10" s="107" t="s">
        <v>4234</v>
      </c>
      <c r="C10" s="107" t="s">
        <v>4234</v>
      </c>
      <c r="D10" s="107" t="s">
        <v>4234</v>
      </c>
      <c r="E10" s="107" t="s">
        <v>4234</v>
      </c>
      <c r="F10" s="107" t="s">
        <v>4234</v>
      </c>
      <c r="G10" s="107" t="s">
        <v>4234</v>
      </c>
      <c r="H10" s="107" t="s">
        <v>4234</v>
      </c>
      <c r="I10" s="107" t="s">
        <v>4234</v>
      </c>
      <c r="J10" s="59">
        <v>0</v>
      </c>
      <c r="K10" s="107" t="s">
        <v>4234</v>
      </c>
      <c r="L10" s="107" t="s">
        <v>4234</v>
      </c>
      <c r="M10" s="58">
        <v>0</v>
      </c>
      <c r="N10" s="59">
        <v>0</v>
      </c>
      <c r="O10" s="107" t="s">
        <v>4234</v>
      </c>
      <c r="P10" s="59">
        <v>0</v>
      </c>
      <c r="Q10" s="59">
        <v>0</v>
      </c>
      <c r="R10" s="107" t="s">
        <v>4234</v>
      </c>
      <c r="S10" s="58">
        <v>0</v>
      </c>
      <c r="T10" s="58">
        <v>0</v>
      </c>
    </row>
    <row r="11" spans="1:22">
      <c r="A11" s="57" t="s">
        <v>296</v>
      </c>
      <c r="B11" s="107" t="s">
        <v>4234</v>
      </c>
      <c r="C11" s="107" t="s">
        <v>4234</v>
      </c>
      <c r="D11" s="107" t="s">
        <v>4234</v>
      </c>
      <c r="E11" s="107" t="s">
        <v>4234</v>
      </c>
      <c r="F11" s="107" t="s">
        <v>4234</v>
      </c>
      <c r="G11" s="107" t="s">
        <v>4234</v>
      </c>
      <c r="H11" s="107" t="s">
        <v>4234</v>
      </c>
      <c r="I11" s="107" t="s">
        <v>4234</v>
      </c>
      <c r="J11" s="59">
        <v>0</v>
      </c>
      <c r="K11" s="107" t="s">
        <v>4234</v>
      </c>
      <c r="L11" s="107" t="s">
        <v>4234</v>
      </c>
      <c r="M11" s="58">
        <v>0</v>
      </c>
      <c r="N11" s="59">
        <v>0</v>
      </c>
      <c r="O11" s="107" t="s">
        <v>4234</v>
      </c>
      <c r="P11" s="59">
        <v>0</v>
      </c>
      <c r="Q11" s="59">
        <v>0</v>
      </c>
      <c r="R11" s="107" t="s">
        <v>4234</v>
      </c>
      <c r="S11" s="58">
        <v>0</v>
      </c>
      <c r="T11" s="58">
        <v>0</v>
      </c>
    </row>
    <row r="12" spans="1:22">
      <c r="A12" t="s">
        <v>178</v>
      </c>
      <c r="B12" t="s">
        <v>178</v>
      </c>
      <c r="C12" s="107" t="s">
        <v>4234</v>
      </c>
      <c r="D12" s="107" t="s">
        <v>4234</v>
      </c>
      <c r="E12" s="107" t="s">
        <v>4234</v>
      </c>
      <c r="F12" t="s">
        <v>178</v>
      </c>
      <c r="G12" t="s">
        <v>178</v>
      </c>
      <c r="H12" s="107" t="s">
        <v>4234</v>
      </c>
      <c r="I12" s="107" t="s">
        <v>4234</v>
      </c>
      <c r="J12" s="55">
        <v>0</v>
      </c>
      <c r="K12" t="s">
        <v>178</v>
      </c>
      <c r="L12" s="56">
        <v>0</v>
      </c>
      <c r="M12" s="56">
        <v>0</v>
      </c>
      <c r="N12" s="55">
        <v>0</v>
      </c>
      <c r="O12" s="55">
        <v>0</v>
      </c>
      <c r="P12" s="107" t="s">
        <v>4234</v>
      </c>
      <c r="Q12" s="55">
        <v>0</v>
      </c>
      <c r="R12" s="56">
        <v>0</v>
      </c>
      <c r="S12" s="56">
        <v>0</v>
      </c>
      <c r="T12" s="56">
        <v>0</v>
      </c>
    </row>
    <row r="13" spans="1:22">
      <c r="A13" s="57" t="s">
        <v>219</v>
      </c>
      <c r="B13" s="107" t="s">
        <v>4234</v>
      </c>
      <c r="C13" s="107" t="s">
        <v>4234</v>
      </c>
      <c r="D13" s="107" t="s">
        <v>4234</v>
      </c>
      <c r="E13" s="107" t="s">
        <v>4234</v>
      </c>
      <c r="F13" s="107" t="s">
        <v>4234</v>
      </c>
      <c r="G13" s="107" t="s">
        <v>4234</v>
      </c>
      <c r="H13" s="107" t="s">
        <v>4234</v>
      </c>
      <c r="I13" s="107" t="s">
        <v>4234</v>
      </c>
      <c r="J13" s="59">
        <v>0</v>
      </c>
      <c r="K13" s="107" t="s">
        <v>4234</v>
      </c>
      <c r="L13" s="107" t="s">
        <v>4234</v>
      </c>
      <c r="M13" s="58">
        <v>0</v>
      </c>
      <c r="N13" s="59">
        <v>0</v>
      </c>
      <c r="O13" s="107" t="s">
        <v>4234</v>
      </c>
      <c r="P13" s="59">
        <v>0</v>
      </c>
      <c r="Q13" s="59">
        <v>0</v>
      </c>
      <c r="R13" s="107" t="s">
        <v>4234</v>
      </c>
      <c r="S13" s="58">
        <v>0</v>
      </c>
      <c r="T13" s="58">
        <v>0</v>
      </c>
    </row>
    <row r="14" spans="1:22">
      <c r="A14" t="s">
        <v>178</v>
      </c>
      <c r="B14" t="s">
        <v>178</v>
      </c>
      <c r="C14" s="107" t="s">
        <v>4234</v>
      </c>
      <c r="D14" s="107" t="s">
        <v>4234</v>
      </c>
      <c r="E14" s="107" t="s">
        <v>4234</v>
      </c>
      <c r="F14" t="s">
        <v>178</v>
      </c>
      <c r="G14" t="s">
        <v>178</v>
      </c>
      <c r="H14" s="107" t="s">
        <v>4234</v>
      </c>
      <c r="I14" s="107" t="s">
        <v>4234</v>
      </c>
      <c r="J14" s="55">
        <v>0</v>
      </c>
      <c r="K14" t="s">
        <v>178</v>
      </c>
      <c r="L14" s="56">
        <v>0</v>
      </c>
      <c r="M14" s="56">
        <v>0</v>
      </c>
      <c r="N14" s="55">
        <v>0</v>
      </c>
      <c r="O14" s="55">
        <v>0</v>
      </c>
      <c r="P14" s="107" t="s">
        <v>4234</v>
      </c>
      <c r="Q14" s="55">
        <v>0</v>
      </c>
      <c r="R14" s="56">
        <v>0</v>
      </c>
      <c r="S14" s="56">
        <v>0</v>
      </c>
      <c r="T14" s="56">
        <v>0</v>
      </c>
    </row>
    <row r="15" spans="1:22">
      <c r="A15" s="57" t="s">
        <v>297</v>
      </c>
      <c r="B15" s="107" t="s">
        <v>4234</v>
      </c>
      <c r="C15" s="107" t="s">
        <v>4234</v>
      </c>
      <c r="D15" s="107" t="s">
        <v>4234</v>
      </c>
      <c r="E15" s="107" t="s">
        <v>4234</v>
      </c>
      <c r="F15" s="107" t="s">
        <v>4234</v>
      </c>
      <c r="G15" s="107" t="s">
        <v>4234</v>
      </c>
      <c r="H15" s="107" t="s">
        <v>4234</v>
      </c>
      <c r="I15" s="107" t="s">
        <v>4234</v>
      </c>
      <c r="J15" s="59">
        <v>0</v>
      </c>
      <c r="K15" s="107" t="s">
        <v>4234</v>
      </c>
      <c r="L15" s="107" t="s">
        <v>4234</v>
      </c>
      <c r="M15" s="58">
        <v>0</v>
      </c>
      <c r="N15" s="59">
        <v>0</v>
      </c>
      <c r="O15" s="107" t="s">
        <v>4234</v>
      </c>
      <c r="P15" s="59">
        <v>0</v>
      </c>
      <c r="Q15" s="59">
        <v>0</v>
      </c>
      <c r="R15" s="107" t="s">
        <v>4234</v>
      </c>
      <c r="S15" s="58">
        <v>0</v>
      </c>
      <c r="T15" s="58">
        <v>0</v>
      </c>
    </row>
    <row r="16" spans="1:22">
      <c r="A16" t="s">
        <v>178</v>
      </c>
      <c r="B16" t="s">
        <v>178</v>
      </c>
      <c r="C16" s="107" t="s">
        <v>4234</v>
      </c>
      <c r="D16" s="107" t="s">
        <v>4234</v>
      </c>
      <c r="E16" s="107" t="s">
        <v>4234</v>
      </c>
      <c r="F16" t="s">
        <v>178</v>
      </c>
      <c r="G16" t="s">
        <v>178</v>
      </c>
      <c r="H16" s="107" t="s">
        <v>4234</v>
      </c>
      <c r="I16" s="107" t="s">
        <v>4234</v>
      </c>
      <c r="J16" s="55">
        <v>0</v>
      </c>
      <c r="K16" t="s">
        <v>178</v>
      </c>
      <c r="L16" s="56">
        <v>0</v>
      </c>
      <c r="M16" s="56">
        <v>0</v>
      </c>
      <c r="N16" s="55">
        <v>0</v>
      </c>
      <c r="O16" s="55">
        <v>0</v>
      </c>
      <c r="P16" s="107" t="s">
        <v>4234</v>
      </c>
      <c r="Q16" s="55">
        <v>0</v>
      </c>
      <c r="R16" s="56">
        <v>0</v>
      </c>
      <c r="S16" s="56">
        <v>0</v>
      </c>
      <c r="T16" s="56">
        <v>0</v>
      </c>
    </row>
    <row r="17" spans="1:20">
      <c r="A17" s="57" t="s">
        <v>186</v>
      </c>
      <c r="B17" s="107" t="s">
        <v>4234</v>
      </c>
      <c r="C17" s="107" t="s">
        <v>4234</v>
      </c>
      <c r="D17" s="107" t="s">
        <v>4234</v>
      </c>
      <c r="E17" s="107" t="s">
        <v>4234</v>
      </c>
      <c r="F17" s="107" t="s">
        <v>4234</v>
      </c>
      <c r="G17" s="107" t="s">
        <v>4234</v>
      </c>
      <c r="H17" s="107" t="s">
        <v>4234</v>
      </c>
      <c r="I17" s="107" t="s">
        <v>4234</v>
      </c>
      <c r="J17" s="59">
        <v>0</v>
      </c>
      <c r="K17" s="107" t="s">
        <v>4234</v>
      </c>
      <c r="L17" s="107" t="s">
        <v>4234</v>
      </c>
      <c r="M17" s="58">
        <v>0</v>
      </c>
      <c r="N17" s="59">
        <v>0</v>
      </c>
      <c r="O17" s="107" t="s">
        <v>4234</v>
      </c>
      <c r="P17" s="59">
        <v>0</v>
      </c>
      <c r="Q17" s="59">
        <v>0</v>
      </c>
      <c r="R17" s="107" t="s">
        <v>4234</v>
      </c>
      <c r="S17" s="58">
        <v>0</v>
      </c>
      <c r="T17" s="58">
        <v>0</v>
      </c>
    </row>
    <row r="18" spans="1:20">
      <c r="A18" s="57" t="s">
        <v>298</v>
      </c>
      <c r="B18" s="107" t="s">
        <v>4234</v>
      </c>
      <c r="C18" s="107" t="s">
        <v>4234</v>
      </c>
      <c r="D18" s="107" t="s">
        <v>4234</v>
      </c>
      <c r="E18" s="107" t="s">
        <v>4234</v>
      </c>
      <c r="F18" s="107" t="s">
        <v>4234</v>
      </c>
      <c r="G18" s="107" t="s">
        <v>4234</v>
      </c>
      <c r="H18" s="107" t="s">
        <v>4234</v>
      </c>
      <c r="I18" s="107" t="s">
        <v>4234</v>
      </c>
      <c r="J18" s="59">
        <v>0</v>
      </c>
      <c r="K18" s="107" t="s">
        <v>4234</v>
      </c>
      <c r="L18" s="107" t="s">
        <v>4234</v>
      </c>
      <c r="M18" s="58">
        <v>0</v>
      </c>
      <c r="N18" s="59">
        <v>0</v>
      </c>
      <c r="O18" s="107" t="s">
        <v>4234</v>
      </c>
      <c r="P18" s="59">
        <v>0</v>
      </c>
      <c r="Q18" s="59">
        <v>0</v>
      </c>
      <c r="R18" s="107" t="s">
        <v>4234</v>
      </c>
      <c r="S18" s="58">
        <v>0</v>
      </c>
      <c r="T18" s="58">
        <v>0</v>
      </c>
    </row>
    <row r="19" spans="1:20">
      <c r="A19" t="s">
        <v>178</v>
      </c>
      <c r="B19" t="s">
        <v>178</v>
      </c>
      <c r="C19" s="107" t="s">
        <v>4234</v>
      </c>
      <c r="D19" s="107" t="s">
        <v>4234</v>
      </c>
      <c r="E19" s="107" t="s">
        <v>4234</v>
      </c>
      <c r="F19" t="s">
        <v>178</v>
      </c>
      <c r="G19" t="s">
        <v>178</v>
      </c>
      <c r="H19" s="107" t="s">
        <v>4234</v>
      </c>
      <c r="I19" s="107" t="s">
        <v>4234</v>
      </c>
      <c r="J19" s="55">
        <v>0</v>
      </c>
      <c r="K19" t="s">
        <v>178</v>
      </c>
      <c r="L19" s="56">
        <v>0</v>
      </c>
      <c r="M19" s="56">
        <v>0</v>
      </c>
      <c r="N19" s="55">
        <v>0</v>
      </c>
      <c r="O19" s="55">
        <v>0</v>
      </c>
      <c r="P19" s="107" t="s">
        <v>4234</v>
      </c>
      <c r="Q19" s="55">
        <v>0</v>
      </c>
      <c r="R19" s="56">
        <v>0</v>
      </c>
      <c r="S19" s="56">
        <v>0</v>
      </c>
      <c r="T19" s="56">
        <v>0</v>
      </c>
    </row>
    <row r="20" spans="1:20">
      <c r="A20" s="57" t="s">
        <v>299</v>
      </c>
      <c r="B20" s="107" t="s">
        <v>4234</v>
      </c>
      <c r="C20" s="107" t="s">
        <v>4234</v>
      </c>
      <c r="D20" s="107" t="s">
        <v>4234</v>
      </c>
      <c r="E20" s="107" t="s">
        <v>4234</v>
      </c>
      <c r="F20" s="107" t="s">
        <v>4234</v>
      </c>
      <c r="G20" s="107" t="s">
        <v>4234</v>
      </c>
      <c r="H20" s="107" t="s">
        <v>4234</v>
      </c>
      <c r="I20" s="107" t="s">
        <v>4234</v>
      </c>
      <c r="J20" s="59">
        <v>0</v>
      </c>
      <c r="K20" s="107" t="s">
        <v>4234</v>
      </c>
      <c r="L20" s="107" t="s">
        <v>4234</v>
      </c>
      <c r="M20" s="58">
        <v>0</v>
      </c>
      <c r="N20" s="59">
        <v>0</v>
      </c>
      <c r="O20" s="107" t="s">
        <v>4234</v>
      </c>
      <c r="P20" s="59">
        <v>0</v>
      </c>
      <c r="Q20" s="59">
        <v>0</v>
      </c>
      <c r="R20" s="107" t="s">
        <v>4234</v>
      </c>
      <c r="S20" s="58">
        <v>0</v>
      </c>
      <c r="T20" s="58">
        <v>0</v>
      </c>
    </row>
    <row r="21" spans="1:20">
      <c r="A21" t="s">
        <v>178</v>
      </c>
      <c r="B21" t="s">
        <v>178</v>
      </c>
      <c r="C21" s="107" t="s">
        <v>4234</v>
      </c>
      <c r="D21" s="107" t="s">
        <v>4234</v>
      </c>
      <c r="E21" s="107" t="s">
        <v>4234</v>
      </c>
      <c r="F21" t="s">
        <v>178</v>
      </c>
      <c r="G21" t="s">
        <v>178</v>
      </c>
      <c r="H21" s="107" t="s">
        <v>4234</v>
      </c>
      <c r="I21" s="107" t="s">
        <v>4234</v>
      </c>
      <c r="J21" s="55">
        <v>0</v>
      </c>
      <c r="K21" t="s">
        <v>178</v>
      </c>
      <c r="L21" s="56">
        <v>0</v>
      </c>
      <c r="M21" s="56">
        <v>0</v>
      </c>
      <c r="N21" s="55">
        <v>0</v>
      </c>
      <c r="O21" s="55">
        <v>0</v>
      </c>
      <c r="P21" s="107" t="s">
        <v>4234</v>
      </c>
      <c r="Q21" s="55">
        <v>0</v>
      </c>
      <c r="R21" s="56">
        <v>0</v>
      </c>
      <c r="S21" s="56">
        <v>0</v>
      </c>
      <c r="T21" s="56">
        <v>0</v>
      </c>
    </row>
    <row r="22" spans="1:20">
      <c r="A22" t="s">
        <v>188</v>
      </c>
      <c r="B22" s="107" t="s">
        <v>4234</v>
      </c>
      <c r="C22" s="107" t="s">
        <v>4234</v>
      </c>
      <c r="D22" s="107" t="s">
        <v>4234</v>
      </c>
      <c r="E22" s="107" t="s">
        <v>4234</v>
      </c>
      <c r="F22" s="107" t="s">
        <v>4234</v>
      </c>
      <c r="G22" s="107" t="s">
        <v>4234</v>
      </c>
      <c r="H22" s="107" t="s">
        <v>4234</v>
      </c>
      <c r="I22" s="107" t="s">
        <v>4234</v>
      </c>
      <c r="J22" s="107" t="s">
        <v>4234</v>
      </c>
      <c r="K22" s="107" t="s">
        <v>4234</v>
      </c>
      <c r="L22" s="107" t="s">
        <v>4234</v>
      </c>
      <c r="M22" s="107" t="s">
        <v>4234</v>
      </c>
      <c r="N22" s="107" t="s">
        <v>4234</v>
      </c>
      <c r="O22" s="107" t="s">
        <v>4234</v>
      </c>
      <c r="P22" s="107" t="s">
        <v>4234</v>
      </c>
      <c r="Q22" s="107" t="s">
        <v>4234</v>
      </c>
      <c r="R22" s="107" t="s">
        <v>4234</v>
      </c>
      <c r="S22" s="107" t="s">
        <v>4234</v>
      </c>
      <c r="T22" s="107" t="s">
        <v>4234</v>
      </c>
    </row>
    <row r="23" spans="1:20">
      <c r="A23" t="s">
        <v>292</v>
      </c>
      <c r="B23" s="107" t="s">
        <v>4234</v>
      </c>
      <c r="C23" s="107" t="s">
        <v>4234</v>
      </c>
      <c r="D23" s="107" t="s">
        <v>4234</v>
      </c>
      <c r="E23" s="107" t="s">
        <v>4234</v>
      </c>
      <c r="F23" s="107" t="s">
        <v>4234</v>
      </c>
      <c r="G23" s="107" t="s">
        <v>4234</v>
      </c>
      <c r="H23" s="107" t="s">
        <v>4234</v>
      </c>
      <c r="I23" s="107" t="s">
        <v>4234</v>
      </c>
      <c r="J23" s="107" t="s">
        <v>4234</v>
      </c>
      <c r="K23" s="107" t="s">
        <v>4234</v>
      </c>
      <c r="L23" s="107" t="s">
        <v>4234</v>
      </c>
      <c r="M23" s="107" t="s">
        <v>4234</v>
      </c>
      <c r="N23" s="107" t="s">
        <v>4234</v>
      </c>
      <c r="O23" s="107" t="s">
        <v>4234</v>
      </c>
      <c r="P23" s="107" t="s">
        <v>4234</v>
      </c>
      <c r="Q23" s="107" t="s">
        <v>4234</v>
      </c>
      <c r="R23" s="107" t="s">
        <v>4234</v>
      </c>
      <c r="S23" s="107" t="s">
        <v>4234</v>
      </c>
      <c r="T23" s="107" t="s">
        <v>4234</v>
      </c>
    </row>
    <row r="24" spans="1:20">
      <c r="A24" t="s">
        <v>293</v>
      </c>
      <c r="B24" s="107" t="s">
        <v>4234</v>
      </c>
      <c r="C24" s="107" t="s">
        <v>4234</v>
      </c>
      <c r="D24" s="107" t="s">
        <v>4234</v>
      </c>
      <c r="E24" s="107" t="s">
        <v>4234</v>
      </c>
      <c r="F24" s="107" t="s">
        <v>4234</v>
      </c>
      <c r="G24" s="107" t="s">
        <v>4234</v>
      </c>
      <c r="H24" s="107" t="s">
        <v>4234</v>
      </c>
      <c r="I24" s="107" t="s">
        <v>4234</v>
      </c>
      <c r="J24" s="107" t="s">
        <v>4234</v>
      </c>
      <c r="K24" s="107" t="s">
        <v>4234</v>
      </c>
      <c r="L24" s="107" t="s">
        <v>4234</v>
      </c>
      <c r="M24" s="107" t="s">
        <v>4234</v>
      </c>
      <c r="N24" s="107" t="s">
        <v>4234</v>
      </c>
      <c r="O24" s="107" t="s">
        <v>4234</v>
      </c>
      <c r="P24" s="107" t="s">
        <v>4234</v>
      </c>
      <c r="Q24" s="107" t="s">
        <v>4234</v>
      </c>
      <c r="R24" s="107" t="s">
        <v>4234</v>
      </c>
      <c r="S24" s="107" t="s">
        <v>4234</v>
      </c>
      <c r="T24" s="107" t="s">
        <v>4234</v>
      </c>
    </row>
    <row r="25" spans="1:20">
      <c r="A25" t="s">
        <v>294</v>
      </c>
      <c r="B25" s="107" t="s">
        <v>4234</v>
      </c>
      <c r="C25" s="107" t="s">
        <v>4234</v>
      </c>
      <c r="D25" s="107" t="s">
        <v>4234</v>
      </c>
      <c r="E25" s="107" t="s">
        <v>4234</v>
      </c>
      <c r="F25" s="107" t="s">
        <v>4234</v>
      </c>
      <c r="G25" s="107" t="s">
        <v>4234</v>
      </c>
      <c r="H25" s="107" t="s">
        <v>4234</v>
      </c>
      <c r="I25" s="107" t="s">
        <v>4234</v>
      </c>
      <c r="J25" s="107" t="s">
        <v>4234</v>
      </c>
      <c r="K25" s="107" t="s">
        <v>4234</v>
      </c>
      <c r="L25" s="107" t="s">
        <v>4234</v>
      </c>
      <c r="M25" s="107" t="s">
        <v>4234</v>
      </c>
      <c r="N25" s="107" t="s">
        <v>4234</v>
      </c>
      <c r="O25" s="107" t="s">
        <v>4234</v>
      </c>
      <c r="P25" s="107" t="s">
        <v>4234</v>
      </c>
      <c r="Q25" s="107" t="s">
        <v>4234</v>
      </c>
      <c r="R25" s="107" t="s">
        <v>4234</v>
      </c>
      <c r="S25" s="107" t="s">
        <v>4234</v>
      </c>
      <c r="T25" s="107" t="s">
        <v>4234</v>
      </c>
    </row>
    <row r="26" spans="1:20">
      <c r="A26" t="s">
        <v>295</v>
      </c>
      <c r="B26" s="107" t="s">
        <v>4234</v>
      </c>
      <c r="C26" s="107" t="s">
        <v>4234</v>
      </c>
      <c r="D26" s="107" t="s">
        <v>4234</v>
      </c>
      <c r="E26" s="107" t="s">
        <v>4234</v>
      </c>
      <c r="F26" s="107" t="s">
        <v>4234</v>
      </c>
      <c r="G26" s="107" t="s">
        <v>4234</v>
      </c>
      <c r="H26" s="107" t="s">
        <v>4234</v>
      </c>
      <c r="I26" s="107" t="s">
        <v>4234</v>
      </c>
      <c r="J26" s="107" t="s">
        <v>4234</v>
      </c>
      <c r="K26" s="107" t="s">
        <v>4234</v>
      </c>
      <c r="L26" s="107" t="s">
        <v>4234</v>
      </c>
      <c r="M26" s="107" t="s">
        <v>4234</v>
      </c>
      <c r="N26" s="107" t="s">
        <v>4234</v>
      </c>
      <c r="O26" s="107" t="s">
        <v>4234</v>
      </c>
      <c r="P26" s="107" t="s">
        <v>4234</v>
      </c>
      <c r="Q26" s="107" t="s">
        <v>4234</v>
      </c>
      <c r="R26" s="107" t="s">
        <v>4234</v>
      </c>
      <c r="S26" s="107" t="s">
        <v>4234</v>
      </c>
      <c r="T26" s="107" t="s">
        <v>4234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1" t="s">
        <v>4233</v>
      </c>
    </row>
    <row r="2" spans="1:22" s="1" customFormat="1">
      <c r="A2" s="2" t="s">
        <v>1</v>
      </c>
      <c r="B2" s="9" t="s">
        <v>3299</v>
      </c>
    </row>
    <row r="3" spans="1:22" s="1" customFormat="1">
      <c r="A3" s="2" t="s">
        <v>2</v>
      </c>
      <c r="B3" s="20" t="s">
        <v>3300</v>
      </c>
    </row>
    <row r="4" spans="1:22" s="1" customFormat="1">
      <c r="A4" s="2" t="s">
        <v>3</v>
      </c>
      <c r="B4" s="62" t="s">
        <v>165</v>
      </c>
    </row>
    <row r="5" spans="1:22" ht="18.75">
      <c r="A5" s="82" t="s">
        <v>85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4"/>
    </row>
    <row r="6" spans="1:22" s="15" customFormat="1">
      <c r="A6" s="32" t="s">
        <v>45</v>
      </c>
      <c r="B6" s="33" t="s">
        <v>46</v>
      </c>
      <c r="C6" s="33" t="s">
        <v>66</v>
      </c>
      <c r="D6" s="33" t="s">
        <v>79</v>
      </c>
      <c r="E6" s="33" t="s">
        <v>47</v>
      </c>
      <c r="F6" s="33" t="s">
        <v>80</v>
      </c>
      <c r="G6" s="33" t="s">
        <v>48</v>
      </c>
      <c r="H6" s="33" t="s">
        <v>49</v>
      </c>
      <c r="I6" s="33" t="s">
        <v>67</v>
      </c>
      <c r="J6" s="33" t="s">
        <v>68</v>
      </c>
      <c r="K6" s="33" t="s">
        <v>50</v>
      </c>
      <c r="L6" s="33" t="s">
        <v>51</v>
      </c>
      <c r="M6" s="33" t="s">
        <v>52</v>
      </c>
      <c r="N6" s="35" t="s">
        <v>155</v>
      </c>
      <c r="O6" s="33" t="s">
        <v>156</v>
      </c>
      <c r="P6" s="108" t="s">
        <v>160</v>
      </c>
      <c r="Q6" s="33" t="s">
        <v>53</v>
      </c>
      <c r="R6" s="35" t="s">
        <v>69</v>
      </c>
      <c r="S6" s="33" t="s">
        <v>54</v>
      </c>
      <c r="T6" s="33" t="s">
        <v>151</v>
      </c>
      <c r="V6" s="13"/>
    </row>
    <row r="7" spans="1:22" s="15" customFormat="1">
      <c r="A7" s="99" t="s">
        <v>4234</v>
      </c>
      <c r="B7" s="100" t="s">
        <v>4234</v>
      </c>
      <c r="C7" s="100" t="s">
        <v>4234</v>
      </c>
      <c r="D7" s="100" t="s">
        <v>4234</v>
      </c>
      <c r="E7" s="100" t="s">
        <v>4234</v>
      </c>
      <c r="F7" s="100" t="s">
        <v>4234</v>
      </c>
      <c r="G7" s="100" t="s">
        <v>4234</v>
      </c>
      <c r="H7" s="100" t="s">
        <v>4234</v>
      </c>
      <c r="I7" s="21" t="s">
        <v>70</v>
      </c>
      <c r="J7" s="21" t="s">
        <v>71</v>
      </c>
      <c r="K7" s="100" t="s">
        <v>4234</v>
      </c>
      <c r="L7" s="21" t="s">
        <v>7</v>
      </c>
      <c r="M7" s="21" t="s">
        <v>7</v>
      </c>
      <c r="N7" s="21" t="s">
        <v>152</v>
      </c>
      <c r="O7" s="100" t="s">
        <v>4234</v>
      </c>
      <c r="P7" s="16" t="s">
        <v>153</v>
      </c>
      <c r="Q7" s="21" t="s">
        <v>6</v>
      </c>
      <c r="R7" s="16" t="s">
        <v>7</v>
      </c>
      <c r="S7" s="29" t="s">
        <v>7</v>
      </c>
      <c r="T7" s="29" t="s">
        <v>7</v>
      </c>
    </row>
    <row r="8" spans="1:22" s="17" customFormat="1" ht="20.25">
      <c r="A8" s="101" t="s">
        <v>4234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4" t="s">
        <v>154</v>
      </c>
      <c r="U8" s="25"/>
    </row>
    <row r="9" spans="1:22" s="17" customFormat="1" ht="20.25">
      <c r="A9" s="18" t="s">
        <v>86</v>
      </c>
      <c r="B9" s="102" t="s">
        <v>4234</v>
      </c>
      <c r="C9" s="102" t="s">
        <v>4234</v>
      </c>
      <c r="D9" s="102" t="s">
        <v>4234</v>
      </c>
      <c r="E9" s="102" t="s">
        <v>4234</v>
      </c>
      <c r="F9" s="102" t="s">
        <v>4234</v>
      </c>
      <c r="G9" s="102" t="s">
        <v>4234</v>
      </c>
      <c r="H9" s="102" t="s">
        <v>4234</v>
      </c>
      <c r="I9" s="102" t="s">
        <v>4234</v>
      </c>
      <c r="J9" s="53">
        <v>4.5999999999999996</v>
      </c>
      <c r="K9" s="102" t="s">
        <v>4234</v>
      </c>
      <c r="L9" s="102" t="s">
        <v>4234</v>
      </c>
      <c r="M9" s="54">
        <v>3.9199999999999999E-2</v>
      </c>
      <c r="N9" s="53">
        <v>268477657.36000001</v>
      </c>
      <c r="O9" s="102" t="s">
        <v>4234</v>
      </c>
      <c r="P9" s="53">
        <v>1662.38851</v>
      </c>
      <c r="Q9" s="53">
        <v>348507.45528717811</v>
      </c>
      <c r="R9" s="102" t="s">
        <v>4234</v>
      </c>
      <c r="S9" s="54">
        <v>1</v>
      </c>
      <c r="T9" s="54">
        <v>0.24260000000000001</v>
      </c>
      <c r="U9" s="25"/>
    </row>
    <row r="10" spans="1:22">
      <c r="A10" s="57" t="s">
        <v>173</v>
      </c>
      <c r="B10" s="107" t="s">
        <v>4234</v>
      </c>
      <c r="C10" s="107" t="s">
        <v>4234</v>
      </c>
      <c r="D10" s="107" t="s">
        <v>4234</v>
      </c>
      <c r="E10" s="107" t="s">
        <v>4234</v>
      </c>
      <c r="F10" s="107" t="s">
        <v>4234</v>
      </c>
      <c r="G10" s="107" t="s">
        <v>4234</v>
      </c>
      <c r="H10" s="107" t="s">
        <v>4234</v>
      </c>
      <c r="I10" s="107" t="s">
        <v>4234</v>
      </c>
      <c r="J10" s="59">
        <v>4.57</v>
      </c>
      <c r="K10" s="107" t="s">
        <v>4234</v>
      </c>
      <c r="L10" s="107" t="s">
        <v>4234</v>
      </c>
      <c r="M10" s="58">
        <v>3.39E-2</v>
      </c>
      <c r="N10" s="59">
        <v>251941353.81</v>
      </c>
      <c r="O10" s="107" t="s">
        <v>4234</v>
      </c>
      <c r="P10" s="59">
        <v>1662.38851</v>
      </c>
      <c r="Q10" s="59">
        <v>286407.20176608802</v>
      </c>
      <c r="R10" s="107" t="s">
        <v>4234</v>
      </c>
      <c r="S10" s="58">
        <v>0.82179999999999997</v>
      </c>
      <c r="T10" s="58">
        <v>0.19939999999999999</v>
      </c>
    </row>
    <row r="11" spans="1:22">
      <c r="A11" s="57" t="s">
        <v>296</v>
      </c>
      <c r="B11" s="107" t="s">
        <v>4234</v>
      </c>
      <c r="C11" s="107" t="s">
        <v>4234</v>
      </c>
      <c r="D11" s="107" t="s">
        <v>4234</v>
      </c>
      <c r="E11" s="107" t="s">
        <v>4234</v>
      </c>
      <c r="F11" s="107" t="s">
        <v>4234</v>
      </c>
      <c r="G11" s="107" t="s">
        <v>4234</v>
      </c>
      <c r="H11" s="107" t="s">
        <v>4234</v>
      </c>
      <c r="I11" s="107" t="s">
        <v>4234</v>
      </c>
      <c r="J11" s="59">
        <v>4.68</v>
      </c>
      <c r="K11" s="107" t="s">
        <v>4234</v>
      </c>
      <c r="L11" s="107" t="s">
        <v>4234</v>
      </c>
      <c r="M11" s="58">
        <v>3.04E-2</v>
      </c>
      <c r="N11" s="59">
        <v>204867923.53</v>
      </c>
      <c r="O11" s="107" t="s">
        <v>4234</v>
      </c>
      <c r="P11" s="59">
        <v>1214.5724700000001</v>
      </c>
      <c r="Q11" s="59">
        <v>241939.33127281099</v>
      </c>
      <c r="R11" s="107" t="s">
        <v>4234</v>
      </c>
      <c r="S11" s="58">
        <v>0.69420000000000004</v>
      </c>
      <c r="T11" s="58">
        <v>0.16839999999999999</v>
      </c>
    </row>
    <row r="12" spans="1:22">
      <c r="A12" t="s">
        <v>300</v>
      </c>
      <c r="B12" t="s">
        <v>301</v>
      </c>
      <c r="C12" t="s">
        <v>96</v>
      </c>
      <c r="D12" t="s">
        <v>108</v>
      </c>
      <c r="E12" t="s">
        <v>302</v>
      </c>
      <c r="F12" t="s">
        <v>303</v>
      </c>
      <c r="G12" t="s">
        <v>304</v>
      </c>
      <c r="H12" t="s">
        <v>127</v>
      </c>
      <c r="I12" s="105" t="s">
        <v>4234</v>
      </c>
      <c r="J12" s="55">
        <v>5.16</v>
      </c>
      <c r="K12" t="s">
        <v>98</v>
      </c>
      <c r="L12" s="56">
        <v>1.9900000000000001E-2</v>
      </c>
      <c r="M12" s="56">
        <v>2.1000000000000001E-2</v>
      </c>
      <c r="N12" s="55">
        <v>148485.24</v>
      </c>
      <c r="O12" s="55">
        <v>99.46</v>
      </c>
      <c r="P12" s="55">
        <v>0</v>
      </c>
      <c r="Q12" s="55">
        <v>147.68341970399999</v>
      </c>
      <c r="R12" s="56">
        <v>1E-4</v>
      </c>
      <c r="S12" s="56">
        <v>4.0000000000000002E-4</v>
      </c>
      <c r="T12" s="56">
        <v>1E-4</v>
      </c>
    </row>
    <row r="13" spans="1:22">
      <c r="A13" t="s">
        <v>305</v>
      </c>
      <c r="B13" t="s">
        <v>306</v>
      </c>
      <c r="C13" t="s">
        <v>96</v>
      </c>
      <c r="D13" t="s">
        <v>108</v>
      </c>
      <c r="E13" t="s">
        <v>302</v>
      </c>
      <c r="F13" t="s">
        <v>303</v>
      </c>
      <c r="G13" t="s">
        <v>304</v>
      </c>
      <c r="H13" t="s">
        <v>127</v>
      </c>
      <c r="I13" s="105" t="s">
        <v>4234</v>
      </c>
      <c r="J13" s="55">
        <v>0.74</v>
      </c>
      <c r="K13" t="s">
        <v>98</v>
      </c>
      <c r="L13" s="56">
        <v>8.6E-3</v>
      </c>
      <c r="M13" s="56">
        <v>2.8400000000000002E-2</v>
      </c>
      <c r="N13" s="55">
        <v>0.02</v>
      </c>
      <c r="O13" s="55">
        <v>111.16</v>
      </c>
      <c r="P13" s="55">
        <v>0</v>
      </c>
      <c r="Q13" s="55">
        <v>2.2232E-5</v>
      </c>
      <c r="R13" s="56">
        <v>0</v>
      </c>
      <c r="S13" s="56">
        <v>0</v>
      </c>
      <c r="T13" s="56">
        <v>0</v>
      </c>
    </row>
    <row r="14" spans="1:22">
      <c r="A14" t="s">
        <v>307</v>
      </c>
      <c r="B14" t="s">
        <v>308</v>
      </c>
      <c r="C14" t="s">
        <v>96</v>
      </c>
      <c r="D14" t="s">
        <v>108</v>
      </c>
      <c r="E14" t="s">
        <v>309</v>
      </c>
      <c r="F14" t="s">
        <v>110</v>
      </c>
      <c r="G14" t="s">
        <v>175</v>
      </c>
      <c r="H14" t="s">
        <v>176</v>
      </c>
      <c r="I14" s="105" t="s">
        <v>4234</v>
      </c>
      <c r="J14" s="55">
        <v>12.41</v>
      </c>
      <c r="K14" t="s">
        <v>98</v>
      </c>
      <c r="L14" s="56">
        <v>2.07E-2</v>
      </c>
      <c r="M14" s="56">
        <v>2.7699999999999999E-2</v>
      </c>
      <c r="N14" s="55">
        <v>4705577.5199999996</v>
      </c>
      <c r="O14" s="55">
        <v>100.85</v>
      </c>
      <c r="P14" s="55">
        <v>0</v>
      </c>
      <c r="Q14" s="55">
        <v>4745.5749289200003</v>
      </c>
      <c r="R14" s="56">
        <v>1.6999999999999999E-3</v>
      </c>
      <c r="S14" s="56">
        <v>1.3599999999999999E-2</v>
      </c>
      <c r="T14" s="56">
        <v>3.3E-3</v>
      </c>
    </row>
    <row r="15" spans="1:22">
      <c r="A15" t="s">
        <v>310</v>
      </c>
      <c r="B15" t="s">
        <v>311</v>
      </c>
      <c r="C15" t="s">
        <v>96</v>
      </c>
      <c r="D15" t="s">
        <v>108</v>
      </c>
      <c r="E15" t="s">
        <v>312</v>
      </c>
      <c r="F15" t="s">
        <v>313</v>
      </c>
      <c r="G15" t="s">
        <v>314</v>
      </c>
      <c r="H15" t="s">
        <v>127</v>
      </c>
      <c r="I15" s="105" t="s">
        <v>4234</v>
      </c>
      <c r="J15" s="55">
        <v>1.59</v>
      </c>
      <c r="K15" t="s">
        <v>98</v>
      </c>
      <c r="L15" s="56">
        <v>4.4999999999999998E-2</v>
      </c>
      <c r="M15" s="56">
        <v>2.1100000000000001E-2</v>
      </c>
      <c r="N15" s="55">
        <v>463417.03</v>
      </c>
      <c r="O15" s="55">
        <v>119.1</v>
      </c>
      <c r="P15" s="55">
        <v>0</v>
      </c>
      <c r="Q15" s="55">
        <v>551.92968272999997</v>
      </c>
      <c r="R15" s="56">
        <v>2.0000000000000001E-4</v>
      </c>
      <c r="S15" s="56">
        <v>1.6000000000000001E-3</v>
      </c>
      <c r="T15" s="56">
        <v>4.0000000000000002E-4</v>
      </c>
    </row>
    <row r="16" spans="1:22">
      <c r="A16" t="s">
        <v>315</v>
      </c>
      <c r="B16" t="s">
        <v>316</v>
      </c>
      <c r="C16" t="s">
        <v>96</v>
      </c>
      <c r="D16" t="s">
        <v>108</v>
      </c>
      <c r="E16" t="s">
        <v>312</v>
      </c>
      <c r="F16" t="s">
        <v>313</v>
      </c>
      <c r="G16" t="s">
        <v>314</v>
      </c>
      <c r="H16" t="s">
        <v>127</v>
      </c>
      <c r="I16" s="105" t="s">
        <v>4234</v>
      </c>
      <c r="J16" s="55">
        <v>4.0199999999999996</v>
      </c>
      <c r="K16" t="s">
        <v>98</v>
      </c>
      <c r="L16" s="56">
        <v>3.85E-2</v>
      </c>
      <c r="M16" s="56">
        <v>2.1499999999999998E-2</v>
      </c>
      <c r="N16" s="55">
        <v>3592812.15</v>
      </c>
      <c r="O16" s="55">
        <v>121.06</v>
      </c>
      <c r="P16" s="55">
        <v>0</v>
      </c>
      <c r="Q16" s="55">
        <v>4349.4583887899998</v>
      </c>
      <c r="R16" s="56">
        <v>1.4E-3</v>
      </c>
      <c r="S16" s="56">
        <v>1.2500000000000001E-2</v>
      </c>
      <c r="T16" s="56">
        <v>3.0000000000000001E-3</v>
      </c>
    </row>
    <row r="17" spans="1:20">
      <c r="A17" t="s">
        <v>317</v>
      </c>
      <c r="B17" t="s">
        <v>318</v>
      </c>
      <c r="C17" t="s">
        <v>96</v>
      </c>
      <c r="D17" t="s">
        <v>108</v>
      </c>
      <c r="E17" t="s">
        <v>312</v>
      </c>
      <c r="F17" t="s">
        <v>313</v>
      </c>
      <c r="G17" t="s">
        <v>314</v>
      </c>
      <c r="H17" t="s">
        <v>127</v>
      </c>
      <c r="I17" s="105" t="s">
        <v>4234</v>
      </c>
      <c r="J17" s="55">
        <v>6.41</v>
      </c>
      <c r="K17" t="s">
        <v>98</v>
      </c>
      <c r="L17" s="56">
        <v>2.3900000000000001E-2</v>
      </c>
      <c r="M17" s="56">
        <v>2.5899999999999999E-2</v>
      </c>
      <c r="N17" s="55">
        <v>5604769.3200000003</v>
      </c>
      <c r="O17" s="55">
        <v>110.53</v>
      </c>
      <c r="P17" s="55">
        <v>0</v>
      </c>
      <c r="Q17" s="55">
        <v>6194.9515293960003</v>
      </c>
      <c r="R17" s="56">
        <v>1.4E-3</v>
      </c>
      <c r="S17" s="56">
        <v>1.78E-2</v>
      </c>
      <c r="T17" s="56">
        <v>4.3E-3</v>
      </c>
    </row>
    <row r="18" spans="1:20">
      <c r="A18" t="s">
        <v>319</v>
      </c>
      <c r="B18" t="s">
        <v>320</v>
      </c>
      <c r="C18" t="s">
        <v>96</v>
      </c>
      <c r="D18" t="s">
        <v>108</v>
      </c>
      <c r="E18" t="s">
        <v>312</v>
      </c>
      <c r="F18" t="s">
        <v>313</v>
      </c>
      <c r="G18" t="s">
        <v>314</v>
      </c>
      <c r="H18" t="s">
        <v>127</v>
      </c>
      <c r="I18" s="105" t="s">
        <v>4234</v>
      </c>
      <c r="J18" s="55">
        <v>3.49</v>
      </c>
      <c r="K18" t="s">
        <v>98</v>
      </c>
      <c r="L18" s="56">
        <v>0.01</v>
      </c>
      <c r="M18" s="56">
        <v>1.8800000000000001E-2</v>
      </c>
      <c r="N18" s="55">
        <v>494825.91</v>
      </c>
      <c r="O18" s="55">
        <v>106.97</v>
      </c>
      <c r="P18" s="55">
        <v>0</v>
      </c>
      <c r="Q18" s="55">
        <v>529.31527592700002</v>
      </c>
      <c r="R18" s="56">
        <v>4.0000000000000002E-4</v>
      </c>
      <c r="S18" s="56">
        <v>1.5E-3</v>
      </c>
      <c r="T18" s="56">
        <v>4.0000000000000002E-4</v>
      </c>
    </row>
    <row r="19" spans="1:20">
      <c r="A19" t="s">
        <v>322</v>
      </c>
      <c r="B19" t="s">
        <v>323</v>
      </c>
      <c r="C19" t="s">
        <v>96</v>
      </c>
      <c r="D19" t="s">
        <v>108</v>
      </c>
      <c r="E19" t="s">
        <v>312</v>
      </c>
      <c r="F19" t="s">
        <v>313</v>
      </c>
      <c r="G19" t="s">
        <v>314</v>
      </c>
      <c r="H19" t="s">
        <v>127</v>
      </c>
      <c r="I19" s="105" t="s">
        <v>4234</v>
      </c>
      <c r="J19" s="55">
        <v>11.36</v>
      </c>
      <c r="K19" t="s">
        <v>98</v>
      </c>
      <c r="L19" s="56">
        <v>1.2500000000000001E-2</v>
      </c>
      <c r="M19" s="56">
        <v>3.0099999999999998E-2</v>
      </c>
      <c r="N19" s="55">
        <v>2416557.9900000002</v>
      </c>
      <c r="O19" s="55">
        <v>90.79</v>
      </c>
      <c r="P19" s="55">
        <v>0</v>
      </c>
      <c r="Q19" s="55">
        <v>2193.9929991210001</v>
      </c>
      <c r="R19" s="56">
        <v>5.9999999999999995E-4</v>
      </c>
      <c r="S19" s="56">
        <v>6.3E-3</v>
      </c>
      <c r="T19" s="56">
        <v>1.5E-3</v>
      </c>
    </row>
    <row r="20" spans="1:20">
      <c r="A20" t="s">
        <v>325</v>
      </c>
      <c r="B20" t="s">
        <v>326</v>
      </c>
      <c r="C20" t="s">
        <v>96</v>
      </c>
      <c r="D20" t="s">
        <v>108</v>
      </c>
      <c r="E20" t="s">
        <v>312</v>
      </c>
      <c r="F20" t="s">
        <v>313</v>
      </c>
      <c r="G20" t="s">
        <v>314</v>
      </c>
      <c r="H20" t="s">
        <v>127</v>
      </c>
      <c r="I20" s="105" t="s">
        <v>4234</v>
      </c>
      <c r="J20" s="55">
        <v>8.2899999999999991</v>
      </c>
      <c r="K20" t="s">
        <v>98</v>
      </c>
      <c r="L20" s="56">
        <v>0.03</v>
      </c>
      <c r="M20" s="56">
        <v>2.8299999999999999E-2</v>
      </c>
      <c r="N20" s="55">
        <v>1141499.6599999999</v>
      </c>
      <c r="O20" s="55">
        <v>102.81</v>
      </c>
      <c r="P20" s="55">
        <v>0</v>
      </c>
      <c r="Q20" s="55">
        <v>1173.5758004459999</v>
      </c>
      <c r="R20" s="56">
        <v>4.0000000000000002E-4</v>
      </c>
      <c r="S20" s="56">
        <v>3.3999999999999998E-3</v>
      </c>
      <c r="T20" s="56">
        <v>8.0000000000000004E-4</v>
      </c>
    </row>
    <row r="21" spans="1:20">
      <c r="A21" t="s">
        <v>327</v>
      </c>
      <c r="B21" t="s">
        <v>328</v>
      </c>
      <c r="C21" t="s">
        <v>96</v>
      </c>
      <c r="D21" t="s">
        <v>108</v>
      </c>
      <c r="E21" t="s">
        <v>312</v>
      </c>
      <c r="F21" t="s">
        <v>313</v>
      </c>
      <c r="G21" t="s">
        <v>314</v>
      </c>
      <c r="H21" t="s">
        <v>127</v>
      </c>
      <c r="I21" s="105" t="s">
        <v>4234</v>
      </c>
      <c r="J21" s="55">
        <v>11.04</v>
      </c>
      <c r="K21" t="s">
        <v>98</v>
      </c>
      <c r="L21" s="56">
        <v>3.2000000000000001E-2</v>
      </c>
      <c r="M21" s="56">
        <v>3.04E-2</v>
      </c>
      <c r="N21" s="55">
        <v>3144174.96</v>
      </c>
      <c r="O21" s="55">
        <v>103.2</v>
      </c>
      <c r="P21" s="55">
        <v>0</v>
      </c>
      <c r="Q21" s="55">
        <v>3244.7885587199999</v>
      </c>
      <c r="R21" s="56">
        <v>2.3E-3</v>
      </c>
      <c r="S21" s="56">
        <v>9.2999999999999992E-3</v>
      </c>
      <c r="T21" s="56">
        <v>2.3E-3</v>
      </c>
    </row>
    <row r="22" spans="1:20">
      <c r="A22" t="s">
        <v>329</v>
      </c>
      <c r="B22" t="s">
        <v>330</v>
      </c>
      <c r="C22" t="s">
        <v>96</v>
      </c>
      <c r="D22" t="s">
        <v>108</v>
      </c>
      <c r="E22" t="s">
        <v>331</v>
      </c>
      <c r="F22" t="s">
        <v>332</v>
      </c>
      <c r="G22" t="s">
        <v>314</v>
      </c>
      <c r="H22" t="s">
        <v>127</v>
      </c>
      <c r="I22" s="105" t="s">
        <v>4234</v>
      </c>
      <c r="J22" s="55">
        <v>3.38</v>
      </c>
      <c r="K22" t="s">
        <v>98</v>
      </c>
      <c r="L22" s="56">
        <v>1.34E-2</v>
      </c>
      <c r="M22" s="56">
        <v>2.5399999999999999E-2</v>
      </c>
      <c r="N22" s="55">
        <v>6165678.2800000003</v>
      </c>
      <c r="O22" s="55">
        <v>108.45</v>
      </c>
      <c r="P22" s="55">
        <v>585.51190999999994</v>
      </c>
      <c r="Q22" s="55">
        <v>7272.1900046600003</v>
      </c>
      <c r="R22" s="56">
        <v>2E-3</v>
      </c>
      <c r="S22" s="56">
        <v>2.0899999999999998E-2</v>
      </c>
      <c r="T22" s="56">
        <v>5.1000000000000004E-3</v>
      </c>
    </row>
    <row r="23" spans="1:20">
      <c r="A23" t="s">
        <v>333</v>
      </c>
      <c r="B23" t="s">
        <v>334</v>
      </c>
      <c r="C23" t="s">
        <v>96</v>
      </c>
      <c r="D23" t="s">
        <v>108</v>
      </c>
      <c r="E23" t="s">
        <v>331</v>
      </c>
      <c r="F23" t="s">
        <v>332</v>
      </c>
      <c r="G23" t="s">
        <v>314</v>
      </c>
      <c r="H23" t="s">
        <v>127</v>
      </c>
      <c r="I23" s="105" t="s">
        <v>4234</v>
      </c>
      <c r="J23" s="55">
        <v>3.1</v>
      </c>
      <c r="K23" t="s">
        <v>98</v>
      </c>
      <c r="L23" s="56">
        <v>1.77E-2</v>
      </c>
      <c r="M23" s="56">
        <v>2.4E-2</v>
      </c>
      <c r="N23" s="55">
        <v>4017854.87</v>
      </c>
      <c r="O23" s="55">
        <v>109.35</v>
      </c>
      <c r="P23" s="55">
        <v>0</v>
      </c>
      <c r="Q23" s="55">
        <v>4393.5243003449996</v>
      </c>
      <c r="R23" s="56">
        <v>1.5E-3</v>
      </c>
      <c r="S23" s="56">
        <v>1.26E-2</v>
      </c>
      <c r="T23" s="56">
        <v>3.0999999999999999E-3</v>
      </c>
    </row>
    <row r="24" spans="1:20">
      <c r="A24" t="s">
        <v>335</v>
      </c>
      <c r="B24" t="s">
        <v>336</v>
      </c>
      <c r="C24" t="s">
        <v>96</v>
      </c>
      <c r="D24" t="s">
        <v>108</v>
      </c>
      <c r="E24" t="s">
        <v>331</v>
      </c>
      <c r="F24" t="s">
        <v>332</v>
      </c>
      <c r="G24" t="s">
        <v>314</v>
      </c>
      <c r="H24" t="s">
        <v>127</v>
      </c>
      <c r="I24" s="105" t="s">
        <v>4234</v>
      </c>
      <c r="J24" s="55">
        <v>6.16</v>
      </c>
      <c r="K24" t="s">
        <v>98</v>
      </c>
      <c r="L24" s="56">
        <v>2.4799999999999999E-2</v>
      </c>
      <c r="M24" s="56">
        <v>2.8500000000000001E-2</v>
      </c>
      <c r="N24" s="55">
        <v>7554790.0300000003</v>
      </c>
      <c r="O24" s="55">
        <v>109.05</v>
      </c>
      <c r="P24" s="55">
        <v>0</v>
      </c>
      <c r="Q24" s="55">
        <v>8238.4985277150008</v>
      </c>
      <c r="R24" s="56">
        <v>2.3E-3</v>
      </c>
      <c r="S24" s="56">
        <v>2.3599999999999999E-2</v>
      </c>
      <c r="T24" s="56">
        <v>5.7000000000000002E-3</v>
      </c>
    </row>
    <row r="25" spans="1:20">
      <c r="A25" t="s">
        <v>337</v>
      </c>
      <c r="B25" t="s">
        <v>338</v>
      </c>
      <c r="C25" t="s">
        <v>96</v>
      </c>
      <c r="D25" t="s">
        <v>108</v>
      </c>
      <c r="E25" t="s">
        <v>331</v>
      </c>
      <c r="F25" t="s">
        <v>332</v>
      </c>
      <c r="G25" t="s">
        <v>339</v>
      </c>
      <c r="H25" t="s">
        <v>176</v>
      </c>
      <c r="I25" s="105" t="s">
        <v>4234</v>
      </c>
      <c r="J25" s="55">
        <v>7.48</v>
      </c>
      <c r="K25" t="s">
        <v>98</v>
      </c>
      <c r="L25" s="56">
        <v>8.9999999999999993E-3</v>
      </c>
      <c r="M25" s="56">
        <v>3.04E-2</v>
      </c>
      <c r="N25" s="55">
        <v>4428361.97</v>
      </c>
      <c r="O25" s="55">
        <v>93.65</v>
      </c>
      <c r="P25" s="55">
        <v>20.404199999999999</v>
      </c>
      <c r="Q25" s="55">
        <v>4167.565184905</v>
      </c>
      <c r="R25" s="56">
        <v>2.3E-3</v>
      </c>
      <c r="S25" s="56">
        <v>1.2E-2</v>
      </c>
      <c r="T25" s="56">
        <v>2.8999999999999998E-3</v>
      </c>
    </row>
    <row r="26" spans="1:20">
      <c r="A26" t="s">
        <v>340</v>
      </c>
      <c r="B26" t="s">
        <v>341</v>
      </c>
      <c r="C26" t="s">
        <v>96</v>
      </c>
      <c r="D26" t="s">
        <v>108</v>
      </c>
      <c r="E26" t="s">
        <v>331</v>
      </c>
      <c r="F26" t="s">
        <v>332</v>
      </c>
      <c r="G26" t="s">
        <v>339</v>
      </c>
      <c r="H26" t="s">
        <v>176</v>
      </c>
      <c r="I26" s="105" t="s">
        <v>4234</v>
      </c>
      <c r="J26" s="55">
        <v>11.02</v>
      </c>
      <c r="K26" t="s">
        <v>98</v>
      </c>
      <c r="L26" s="56">
        <v>1.6899999999999998E-2</v>
      </c>
      <c r="M26" s="56">
        <v>3.3700000000000001E-2</v>
      </c>
      <c r="N26" s="55">
        <v>8969321.5500000007</v>
      </c>
      <c r="O26" s="55">
        <v>91.53</v>
      </c>
      <c r="P26" s="55">
        <v>74.947900000000004</v>
      </c>
      <c r="Q26" s="55">
        <v>8284.5679147150004</v>
      </c>
      <c r="R26" s="56">
        <v>3.3E-3</v>
      </c>
      <c r="S26" s="56">
        <v>2.3800000000000002E-2</v>
      </c>
      <c r="T26" s="56">
        <v>5.7999999999999996E-3</v>
      </c>
    </row>
    <row r="27" spans="1:20">
      <c r="A27" t="s">
        <v>342</v>
      </c>
      <c r="B27" t="s">
        <v>343</v>
      </c>
      <c r="C27" t="s">
        <v>96</v>
      </c>
      <c r="D27" t="s">
        <v>108</v>
      </c>
      <c r="E27" t="s">
        <v>344</v>
      </c>
      <c r="F27" t="s">
        <v>332</v>
      </c>
      <c r="G27" t="s">
        <v>345</v>
      </c>
      <c r="H27" t="s">
        <v>176</v>
      </c>
      <c r="I27" s="105" t="s">
        <v>4234</v>
      </c>
      <c r="J27" s="55">
        <v>4.07</v>
      </c>
      <c r="K27" t="s">
        <v>98</v>
      </c>
      <c r="L27" s="56">
        <v>5.0000000000000001E-3</v>
      </c>
      <c r="M27" s="56">
        <v>2.7199999999999998E-2</v>
      </c>
      <c r="N27" s="55">
        <v>1323403.3600000001</v>
      </c>
      <c r="O27" s="55">
        <v>101.54</v>
      </c>
      <c r="P27" s="55">
        <v>0</v>
      </c>
      <c r="Q27" s="55">
        <v>1343.783771744</v>
      </c>
      <c r="R27" s="56">
        <v>6.9999999999999999E-4</v>
      </c>
      <c r="S27" s="56">
        <v>3.8999999999999998E-3</v>
      </c>
      <c r="T27" s="56">
        <v>8.9999999999999998E-4</v>
      </c>
    </row>
    <row r="28" spans="1:20">
      <c r="A28" t="s">
        <v>346</v>
      </c>
      <c r="B28" t="s">
        <v>347</v>
      </c>
      <c r="C28" t="s">
        <v>96</v>
      </c>
      <c r="D28" t="s">
        <v>108</v>
      </c>
      <c r="E28" t="s">
        <v>344</v>
      </c>
      <c r="F28" t="s">
        <v>332</v>
      </c>
      <c r="G28" t="s">
        <v>345</v>
      </c>
      <c r="H28" t="s">
        <v>176</v>
      </c>
      <c r="I28" s="105" t="s">
        <v>4234</v>
      </c>
      <c r="J28" s="55">
        <v>5.89</v>
      </c>
      <c r="K28" t="s">
        <v>98</v>
      </c>
      <c r="L28" s="56">
        <v>5.8999999999999999E-3</v>
      </c>
      <c r="M28" s="56">
        <v>3.04E-2</v>
      </c>
      <c r="N28" s="55">
        <v>4008496.9</v>
      </c>
      <c r="O28" s="55">
        <v>93.79</v>
      </c>
      <c r="P28" s="55">
        <v>0</v>
      </c>
      <c r="Q28" s="55">
        <v>3759.5692425100001</v>
      </c>
      <c r="R28" s="56">
        <v>3.5999999999999999E-3</v>
      </c>
      <c r="S28" s="56">
        <v>1.0800000000000001E-2</v>
      </c>
      <c r="T28" s="56">
        <v>2.5999999999999999E-3</v>
      </c>
    </row>
    <row r="29" spans="1:20">
      <c r="A29" t="s">
        <v>349</v>
      </c>
      <c r="B29" t="s">
        <v>350</v>
      </c>
      <c r="C29" t="s">
        <v>96</v>
      </c>
      <c r="D29" t="s">
        <v>108</v>
      </c>
      <c r="E29" t="s">
        <v>344</v>
      </c>
      <c r="F29" t="s">
        <v>332</v>
      </c>
      <c r="G29" t="s">
        <v>345</v>
      </c>
      <c r="H29" t="s">
        <v>176</v>
      </c>
      <c r="I29" s="105" t="s">
        <v>4234</v>
      </c>
      <c r="J29" s="55">
        <v>1.21</v>
      </c>
      <c r="K29" t="s">
        <v>98</v>
      </c>
      <c r="L29" s="56">
        <v>4.7500000000000001E-2</v>
      </c>
      <c r="M29" s="56">
        <v>2.5000000000000001E-2</v>
      </c>
      <c r="N29" s="55">
        <v>603177.86</v>
      </c>
      <c r="O29" s="55">
        <v>140.54</v>
      </c>
      <c r="P29" s="55">
        <v>0</v>
      </c>
      <c r="Q29" s="55">
        <v>847.70616444400002</v>
      </c>
      <c r="R29" s="56">
        <v>5.0000000000000001E-4</v>
      </c>
      <c r="S29" s="56">
        <v>2.3999999999999998E-3</v>
      </c>
      <c r="T29" s="56">
        <v>5.9999999999999995E-4</v>
      </c>
    </row>
    <row r="30" spans="1:20">
      <c r="A30" t="s">
        <v>351</v>
      </c>
      <c r="B30" t="s">
        <v>352</v>
      </c>
      <c r="C30" t="s">
        <v>96</v>
      </c>
      <c r="D30" t="s">
        <v>108</v>
      </c>
      <c r="E30" t="s">
        <v>353</v>
      </c>
      <c r="F30" t="s">
        <v>332</v>
      </c>
      <c r="G30" t="s">
        <v>354</v>
      </c>
      <c r="H30" t="s">
        <v>127</v>
      </c>
      <c r="I30" s="105" t="s">
        <v>4234</v>
      </c>
      <c r="J30" s="55">
        <v>6.57</v>
      </c>
      <c r="K30" t="s">
        <v>98</v>
      </c>
      <c r="L30" s="56">
        <v>3.5000000000000001E-3</v>
      </c>
      <c r="M30" s="56">
        <v>3.0700000000000002E-2</v>
      </c>
      <c r="N30" s="55">
        <v>7587015.8300000001</v>
      </c>
      <c r="O30" s="55">
        <v>91.16</v>
      </c>
      <c r="P30" s="55">
        <v>0</v>
      </c>
      <c r="Q30" s="55">
        <v>6916.3236306279996</v>
      </c>
      <c r="R30" s="56">
        <v>2.5000000000000001E-3</v>
      </c>
      <c r="S30" s="56">
        <v>1.9800000000000002E-2</v>
      </c>
      <c r="T30" s="56">
        <v>4.7999999999999996E-3</v>
      </c>
    </row>
    <row r="31" spans="1:20">
      <c r="A31" t="s">
        <v>356</v>
      </c>
      <c r="B31" t="s">
        <v>357</v>
      </c>
      <c r="C31" t="s">
        <v>96</v>
      </c>
      <c r="D31" t="s">
        <v>108</v>
      </c>
      <c r="E31" t="s">
        <v>353</v>
      </c>
      <c r="F31" t="s">
        <v>332</v>
      </c>
      <c r="G31" t="s">
        <v>345</v>
      </c>
      <c r="H31" t="s">
        <v>176</v>
      </c>
      <c r="I31" s="105" t="s">
        <v>4234</v>
      </c>
      <c r="J31" s="55">
        <v>2.46</v>
      </c>
      <c r="K31" t="s">
        <v>98</v>
      </c>
      <c r="L31" s="56">
        <v>2.4E-2</v>
      </c>
      <c r="M31" s="56">
        <v>2.3300000000000001E-2</v>
      </c>
      <c r="N31" s="55">
        <v>90284.800000000003</v>
      </c>
      <c r="O31" s="55">
        <v>112.98</v>
      </c>
      <c r="P31" s="55">
        <v>0</v>
      </c>
      <c r="Q31" s="55">
        <v>102.00376704</v>
      </c>
      <c r="R31" s="56">
        <v>1E-4</v>
      </c>
      <c r="S31" s="56">
        <v>2.9999999999999997E-4</v>
      </c>
      <c r="T31" s="56">
        <v>1E-4</v>
      </c>
    </row>
    <row r="32" spans="1:20">
      <c r="A32" t="s">
        <v>358</v>
      </c>
      <c r="B32" t="s">
        <v>359</v>
      </c>
      <c r="C32" t="s">
        <v>96</v>
      </c>
      <c r="D32" t="s">
        <v>108</v>
      </c>
      <c r="E32" t="s">
        <v>353</v>
      </c>
      <c r="F32" t="s">
        <v>332</v>
      </c>
      <c r="G32" t="s">
        <v>354</v>
      </c>
      <c r="H32" t="s">
        <v>127</v>
      </c>
      <c r="I32" s="105" t="s">
        <v>4234</v>
      </c>
      <c r="J32" s="55">
        <v>3.67</v>
      </c>
      <c r="K32" t="s">
        <v>98</v>
      </c>
      <c r="L32" s="56">
        <v>2.5999999999999999E-2</v>
      </c>
      <c r="M32" s="56">
        <v>2.2700000000000001E-2</v>
      </c>
      <c r="N32" s="55">
        <v>1438319.63</v>
      </c>
      <c r="O32" s="55">
        <v>113.37</v>
      </c>
      <c r="P32" s="55">
        <v>0</v>
      </c>
      <c r="Q32" s="55">
        <v>1630.622964531</v>
      </c>
      <c r="R32" s="56">
        <v>2.8999999999999998E-3</v>
      </c>
      <c r="S32" s="56">
        <v>4.7000000000000002E-3</v>
      </c>
      <c r="T32" s="56">
        <v>1.1000000000000001E-3</v>
      </c>
    </row>
    <row r="33" spans="1:20">
      <c r="A33" t="s">
        <v>360</v>
      </c>
      <c r="B33" t="s">
        <v>361</v>
      </c>
      <c r="C33" t="s">
        <v>96</v>
      </c>
      <c r="D33" t="s">
        <v>108</v>
      </c>
      <c r="E33" t="s">
        <v>353</v>
      </c>
      <c r="F33" t="s">
        <v>332</v>
      </c>
      <c r="G33" t="s">
        <v>354</v>
      </c>
      <c r="H33" t="s">
        <v>127</v>
      </c>
      <c r="I33" s="105" t="s">
        <v>4234</v>
      </c>
      <c r="J33" s="55">
        <v>4.1399999999999997</v>
      </c>
      <c r="K33" t="s">
        <v>98</v>
      </c>
      <c r="L33" s="56">
        <v>2.81E-2</v>
      </c>
      <c r="M33" s="56">
        <v>2.5899999999999999E-2</v>
      </c>
      <c r="N33" s="55">
        <v>387280.46</v>
      </c>
      <c r="O33" s="55">
        <v>113.83</v>
      </c>
      <c r="P33" s="55">
        <v>0</v>
      </c>
      <c r="Q33" s="55">
        <v>440.84134761799999</v>
      </c>
      <c r="R33" s="56">
        <v>2.9999999999999997E-4</v>
      </c>
      <c r="S33" s="56">
        <v>1.2999999999999999E-3</v>
      </c>
      <c r="T33" s="56">
        <v>2.9999999999999997E-4</v>
      </c>
    </row>
    <row r="34" spans="1:20">
      <c r="A34" t="s">
        <v>362</v>
      </c>
      <c r="B34" t="s">
        <v>363</v>
      </c>
      <c r="C34" t="s">
        <v>96</v>
      </c>
      <c r="D34" t="s">
        <v>108</v>
      </c>
      <c r="E34" t="s">
        <v>353</v>
      </c>
      <c r="F34" t="s">
        <v>332</v>
      </c>
      <c r="G34" t="s">
        <v>354</v>
      </c>
      <c r="H34" t="s">
        <v>127</v>
      </c>
      <c r="I34" s="105" t="s">
        <v>4234</v>
      </c>
      <c r="J34" s="55">
        <v>2.39</v>
      </c>
      <c r="K34" t="s">
        <v>98</v>
      </c>
      <c r="L34" s="56">
        <v>3.6999999999999998E-2</v>
      </c>
      <c r="M34" s="56">
        <v>2.3599999999999999E-2</v>
      </c>
      <c r="N34" s="55">
        <v>107100.01</v>
      </c>
      <c r="O34" s="55">
        <v>115.14</v>
      </c>
      <c r="P34" s="55">
        <v>0</v>
      </c>
      <c r="Q34" s="55">
        <v>123.314951514</v>
      </c>
      <c r="R34" s="56">
        <v>2.9999999999999997E-4</v>
      </c>
      <c r="S34" s="56">
        <v>4.0000000000000002E-4</v>
      </c>
      <c r="T34" s="56">
        <v>1E-4</v>
      </c>
    </row>
    <row r="35" spans="1:20">
      <c r="A35" t="s">
        <v>365</v>
      </c>
      <c r="B35" t="s">
        <v>366</v>
      </c>
      <c r="C35" t="s">
        <v>96</v>
      </c>
      <c r="D35" t="s">
        <v>108</v>
      </c>
      <c r="E35" t="s">
        <v>367</v>
      </c>
      <c r="F35" t="s">
        <v>332</v>
      </c>
      <c r="G35" t="s">
        <v>345</v>
      </c>
      <c r="H35" t="s">
        <v>176</v>
      </c>
      <c r="I35" s="105" t="s">
        <v>4234</v>
      </c>
      <c r="J35" s="55">
        <v>4.24</v>
      </c>
      <c r="K35" t="s">
        <v>98</v>
      </c>
      <c r="L35" s="56">
        <v>6.4999999999999997E-3</v>
      </c>
      <c r="M35" s="56">
        <v>2.3300000000000001E-2</v>
      </c>
      <c r="N35" s="55">
        <v>1287353.3</v>
      </c>
      <c r="O35" s="55">
        <v>103.63</v>
      </c>
      <c r="P35" s="55">
        <v>20.26144</v>
      </c>
      <c r="Q35" s="55">
        <v>1354.34566479</v>
      </c>
      <c r="R35" s="56">
        <v>2.5999999999999999E-3</v>
      </c>
      <c r="S35" s="56">
        <v>3.8999999999999998E-3</v>
      </c>
      <c r="T35" s="56">
        <v>8.9999999999999998E-4</v>
      </c>
    </row>
    <row r="36" spans="1:20">
      <c r="A36" t="s">
        <v>368</v>
      </c>
      <c r="B36" t="s">
        <v>369</v>
      </c>
      <c r="C36" t="s">
        <v>96</v>
      </c>
      <c r="D36" t="s">
        <v>108</v>
      </c>
      <c r="E36" t="s">
        <v>367</v>
      </c>
      <c r="F36" t="s">
        <v>332</v>
      </c>
      <c r="G36" t="s">
        <v>345</v>
      </c>
      <c r="H36" t="s">
        <v>176</v>
      </c>
      <c r="I36" s="105" t="s">
        <v>4234</v>
      </c>
      <c r="J36" s="55">
        <v>5</v>
      </c>
      <c r="K36" t="s">
        <v>98</v>
      </c>
      <c r="L36" s="56">
        <v>1.43E-2</v>
      </c>
      <c r="M36" s="56">
        <v>2.69E-2</v>
      </c>
      <c r="N36" s="55">
        <v>20695.47</v>
      </c>
      <c r="O36" s="55">
        <v>104.73</v>
      </c>
      <c r="P36" s="55">
        <v>0.41455999999999998</v>
      </c>
      <c r="Q36" s="55">
        <v>22.088925731</v>
      </c>
      <c r="R36" s="56">
        <v>1E-4</v>
      </c>
      <c r="S36" s="56">
        <v>1E-4</v>
      </c>
      <c r="T36" s="56">
        <v>0</v>
      </c>
    </row>
    <row r="37" spans="1:20">
      <c r="A37" t="s">
        <v>370</v>
      </c>
      <c r="B37" t="s">
        <v>371</v>
      </c>
      <c r="C37" t="s">
        <v>96</v>
      </c>
      <c r="D37" t="s">
        <v>108</v>
      </c>
      <c r="E37" t="s">
        <v>367</v>
      </c>
      <c r="F37" t="s">
        <v>332</v>
      </c>
      <c r="G37" t="s">
        <v>345</v>
      </c>
      <c r="H37" t="s">
        <v>176</v>
      </c>
      <c r="I37" s="105" t="s">
        <v>4234</v>
      </c>
      <c r="J37" s="55">
        <v>6.66</v>
      </c>
      <c r="K37" t="s">
        <v>98</v>
      </c>
      <c r="L37" s="56">
        <v>3.61E-2</v>
      </c>
      <c r="M37" s="56">
        <v>3.27E-2</v>
      </c>
      <c r="N37" s="55">
        <v>1966628.7</v>
      </c>
      <c r="O37" s="55">
        <v>104.73</v>
      </c>
      <c r="P37" s="55">
        <v>56.967829999999999</v>
      </c>
      <c r="Q37" s="55">
        <v>2116.6180675099999</v>
      </c>
      <c r="R37" s="56">
        <v>4.3E-3</v>
      </c>
      <c r="S37" s="56">
        <v>6.1000000000000004E-3</v>
      </c>
      <c r="T37" s="56">
        <v>1.5E-3</v>
      </c>
    </row>
    <row r="38" spans="1:20">
      <c r="A38" t="s">
        <v>372</v>
      </c>
      <c r="B38" t="s">
        <v>373</v>
      </c>
      <c r="C38" t="s">
        <v>96</v>
      </c>
      <c r="D38" t="s">
        <v>108</v>
      </c>
      <c r="E38" t="s">
        <v>367</v>
      </c>
      <c r="F38" t="s">
        <v>332</v>
      </c>
      <c r="G38" t="s">
        <v>345</v>
      </c>
      <c r="H38" t="s">
        <v>176</v>
      </c>
      <c r="I38" s="105" t="s">
        <v>4234</v>
      </c>
      <c r="J38" s="55">
        <v>1.48</v>
      </c>
      <c r="K38" t="s">
        <v>98</v>
      </c>
      <c r="L38" s="56">
        <v>1.7600000000000001E-2</v>
      </c>
      <c r="M38" s="56">
        <v>2.1299999999999999E-2</v>
      </c>
      <c r="N38" s="55">
        <v>915704.24</v>
      </c>
      <c r="O38" s="55">
        <v>112.57</v>
      </c>
      <c r="P38" s="55">
        <v>21.722390000000001</v>
      </c>
      <c r="Q38" s="55">
        <v>1052.5306529679999</v>
      </c>
      <c r="R38" s="56">
        <v>6.9999999999999999E-4</v>
      </c>
      <c r="S38" s="56">
        <v>3.0000000000000001E-3</v>
      </c>
      <c r="T38" s="56">
        <v>6.9999999999999999E-4</v>
      </c>
    </row>
    <row r="39" spans="1:20">
      <c r="A39" t="s">
        <v>374</v>
      </c>
      <c r="B39" t="s">
        <v>375</v>
      </c>
      <c r="C39" t="s">
        <v>96</v>
      </c>
      <c r="D39" t="s">
        <v>108</v>
      </c>
      <c r="E39" t="s">
        <v>367</v>
      </c>
      <c r="F39" t="s">
        <v>332</v>
      </c>
      <c r="G39" t="s">
        <v>345</v>
      </c>
      <c r="H39" t="s">
        <v>176</v>
      </c>
      <c r="I39" s="105" t="s">
        <v>4234</v>
      </c>
      <c r="J39" s="55">
        <v>2.2000000000000002</v>
      </c>
      <c r="K39" t="s">
        <v>98</v>
      </c>
      <c r="L39" s="56">
        <v>2.1499999999999998E-2</v>
      </c>
      <c r="M39" s="56">
        <v>2.2499999999999999E-2</v>
      </c>
      <c r="N39" s="55">
        <v>1281436.3999999999</v>
      </c>
      <c r="O39" s="55">
        <v>113.66</v>
      </c>
      <c r="P39" s="55">
        <v>0</v>
      </c>
      <c r="Q39" s="55">
        <v>1456.48061224</v>
      </c>
      <c r="R39" s="56">
        <v>1E-3</v>
      </c>
      <c r="S39" s="56">
        <v>4.1999999999999997E-3</v>
      </c>
      <c r="T39" s="56">
        <v>1E-3</v>
      </c>
    </row>
    <row r="40" spans="1:20">
      <c r="A40" t="s">
        <v>376</v>
      </c>
      <c r="B40" t="s">
        <v>377</v>
      </c>
      <c r="C40" t="s">
        <v>96</v>
      </c>
      <c r="D40" t="s">
        <v>108</v>
      </c>
      <c r="E40" t="s">
        <v>367</v>
      </c>
      <c r="F40" t="s">
        <v>332</v>
      </c>
      <c r="G40" t="s">
        <v>345</v>
      </c>
      <c r="H40" t="s">
        <v>176</v>
      </c>
      <c r="I40" s="105" t="s">
        <v>4234</v>
      </c>
      <c r="J40" s="55">
        <v>4.3</v>
      </c>
      <c r="K40" t="s">
        <v>98</v>
      </c>
      <c r="L40" s="56">
        <v>2.2499999999999999E-2</v>
      </c>
      <c r="M40" s="56">
        <v>2.6100000000000002E-2</v>
      </c>
      <c r="N40" s="55">
        <v>3428768</v>
      </c>
      <c r="O40" s="55">
        <v>111.23</v>
      </c>
      <c r="P40" s="55">
        <v>315.29838000000001</v>
      </c>
      <c r="Q40" s="55">
        <v>4129.1170264000002</v>
      </c>
      <c r="R40" s="56">
        <v>3.5000000000000001E-3</v>
      </c>
      <c r="S40" s="56">
        <v>1.18E-2</v>
      </c>
      <c r="T40" s="56">
        <v>2.8999999999999998E-3</v>
      </c>
    </row>
    <row r="41" spans="1:20">
      <c r="A41" t="s">
        <v>378</v>
      </c>
      <c r="B41" t="s">
        <v>379</v>
      </c>
      <c r="C41" t="s">
        <v>96</v>
      </c>
      <c r="D41" t="s">
        <v>108</v>
      </c>
      <c r="E41" t="s">
        <v>367</v>
      </c>
      <c r="F41" t="s">
        <v>332</v>
      </c>
      <c r="G41" t="s">
        <v>345</v>
      </c>
      <c r="H41" t="s">
        <v>176</v>
      </c>
      <c r="I41" s="105" t="s">
        <v>4234</v>
      </c>
      <c r="J41" s="55">
        <v>5.9</v>
      </c>
      <c r="K41" t="s">
        <v>98</v>
      </c>
      <c r="L41" s="56">
        <v>2.5000000000000001E-3</v>
      </c>
      <c r="M41" s="56">
        <v>2.69E-2</v>
      </c>
      <c r="N41" s="55">
        <v>2988406.43</v>
      </c>
      <c r="O41" s="55">
        <v>94.78</v>
      </c>
      <c r="P41" s="55">
        <v>76.781819999999996</v>
      </c>
      <c r="Q41" s="55">
        <v>2909.1934343540001</v>
      </c>
      <c r="R41" s="56">
        <v>2.3E-3</v>
      </c>
      <c r="S41" s="56">
        <v>8.3000000000000001E-3</v>
      </c>
      <c r="T41" s="56">
        <v>2E-3</v>
      </c>
    </row>
    <row r="42" spans="1:20">
      <c r="A42" t="s">
        <v>381</v>
      </c>
      <c r="B42" t="s">
        <v>382</v>
      </c>
      <c r="C42" t="s">
        <v>96</v>
      </c>
      <c r="D42" t="s">
        <v>108</v>
      </c>
      <c r="E42" t="s">
        <v>367</v>
      </c>
      <c r="F42" t="s">
        <v>332</v>
      </c>
      <c r="G42" t="s">
        <v>345</v>
      </c>
      <c r="H42" t="s">
        <v>176</v>
      </c>
      <c r="I42" s="105" t="s">
        <v>4234</v>
      </c>
      <c r="J42" s="55">
        <v>3.01</v>
      </c>
      <c r="K42" t="s">
        <v>98</v>
      </c>
      <c r="L42" s="56">
        <v>2.35E-2</v>
      </c>
      <c r="M42" s="56">
        <v>2.2700000000000001E-2</v>
      </c>
      <c r="N42" s="55">
        <v>2568317.84</v>
      </c>
      <c r="O42" s="55">
        <v>113.73</v>
      </c>
      <c r="P42" s="55">
        <v>0</v>
      </c>
      <c r="Q42" s="55">
        <v>2920.9478794319998</v>
      </c>
      <c r="R42" s="56">
        <v>3.5000000000000001E-3</v>
      </c>
      <c r="S42" s="56">
        <v>8.3999999999999995E-3</v>
      </c>
      <c r="T42" s="56">
        <v>2E-3</v>
      </c>
    </row>
    <row r="43" spans="1:20">
      <c r="A43" t="s">
        <v>383</v>
      </c>
      <c r="B43" t="s">
        <v>384</v>
      </c>
      <c r="C43" t="s">
        <v>96</v>
      </c>
      <c r="D43" t="s">
        <v>108</v>
      </c>
      <c r="E43" t="s">
        <v>385</v>
      </c>
      <c r="F43" t="s">
        <v>332</v>
      </c>
      <c r="G43" t="s">
        <v>345</v>
      </c>
      <c r="H43" t="s">
        <v>176</v>
      </c>
      <c r="I43" s="105" t="s">
        <v>4234</v>
      </c>
      <c r="J43" s="55">
        <v>2.96</v>
      </c>
      <c r="K43" t="s">
        <v>98</v>
      </c>
      <c r="L43" s="56">
        <v>1.4200000000000001E-2</v>
      </c>
      <c r="M43" s="56">
        <v>2.4899999999999999E-2</v>
      </c>
      <c r="N43" s="55">
        <v>1565342.1</v>
      </c>
      <c r="O43" s="55">
        <v>108.25</v>
      </c>
      <c r="P43" s="55">
        <v>0</v>
      </c>
      <c r="Q43" s="55">
        <v>1694.4828232499999</v>
      </c>
      <c r="R43" s="56">
        <v>1.6999999999999999E-3</v>
      </c>
      <c r="S43" s="56">
        <v>4.8999999999999998E-3</v>
      </c>
      <c r="T43" s="56">
        <v>1.1999999999999999E-3</v>
      </c>
    </row>
    <row r="44" spans="1:20">
      <c r="A44" t="s">
        <v>387</v>
      </c>
      <c r="B44" t="s">
        <v>388</v>
      </c>
      <c r="C44" t="s">
        <v>96</v>
      </c>
      <c r="D44" t="s">
        <v>108</v>
      </c>
      <c r="E44" t="s">
        <v>389</v>
      </c>
      <c r="F44" t="s">
        <v>332</v>
      </c>
      <c r="G44" t="s">
        <v>345</v>
      </c>
      <c r="H44" t="s">
        <v>176</v>
      </c>
      <c r="I44" s="105" t="s">
        <v>4234</v>
      </c>
      <c r="J44" s="55">
        <v>0.7</v>
      </c>
      <c r="K44" t="s">
        <v>98</v>
      </c>
      <c r="L44" s="56">
        <v>0.04</v>
      </c>
      <c r="M44" s="56">
        <v>2.5999999999999999E-2</v>
      </c>
      <c r="N44" s="55">
        <v>15635.93</v>
      </c>
      <c r="O44" s="55">
        <v>113.55</v>
      </c>
      <c r="P44" s="55">
        <v>0</v>
      </c>
      <c r="Q44" s="55">
        <v>17.754598515000001</v>
      </c>
      <c r="R44" s="56">
        <v>1E-4</v>
      </c>
      <c r="S44" s="56">
        <v>1E-4</v>
      </c>
      <c r="T44" s="56">
        <v>0</v>
      </c>
    </row>
    <row r="45" spans="1:20">
      <c r="A45" t="s">
        <v>390</v>
      </c>
      <c r="B45" t="s">
        <v>391</v>
      </c>
      <c r="C45" t="s">
        <v>96</v>
      </c>
      <c r="D45" t="s">
        <v>108</v>
      </c>
      <c r="E45" t="s">
        <v>389</v>
      </c>
      <c r="F45" t="s">
        <v>332</v>
      </c>
      <c r="G45" t="s">
        <v>345</v>
      </c>
      <c r="H45" t="s">
        <v>176</v>
      </c>
      <c r="I45" s="105" t="s">
        <v>4234</v>
      </c>
      <c r="J45" s="55">
        <v>4.03</v>
      </c>
      <c r="K45" t="s">
        <v>98</v>
      </c>
      <c r="L45" s="56">
        <v>3.5000000000000003E-2</v>
      </c>
      <c r="M45" s="56">
        <v>2.6100000000000002E-2</v>
      </c>
      <c r="N45" s="55">
        <v>851816.35</v>
      </c>
      <c r="O45" s="55">
        <v>118.48</v>
      </c>
      <c r="P45" s="55">
        <v>0</v>
      </c>
      <c r="Q45" s="55">
        <v>1009.23201148</v>
      </c>
      <c r="R45" s="56">
        <v>1E-3</v>
      </c>
      <c r="S45" s="56">
        <v>2.8999999999999998E-3</v>
      </c>
      <c r="T45" s="56">
        <v>6.9999999999999999E-4</v>
      </c>
    </row>
    <row r="46" spans="1:20">
      <c r="A46" t="s">
        <v>392</v>
      </c>
      <c r="B46" t="s">
        <v>393</v>
      </c>
      <c r="C46" t="s">
        <v>96</v>
      </c>
      <c r="D46" t="s">
        <v>108</v>
      </c>
      <c r="E46" t="s">
        <v>389</v>
      </c>
      <c r="F46" t="s">
        <v>332</v>
      </c>
      <c r="G46" t="s">
        <v>345</v>
      </c>
      <c r="H46" t="s">
        <v>176</v>
      </c>
      <c r="I46" s="105" t="s">
        <v>4234</v>
      </c>
      <c r="J46" s="55">
        <v>6.58</v>
      </c>
      <c r="K46" t="s">
        <v>98</v>
      </c>
      <c r="L46" s="56">
        <v>2.5000000000000001E-2</v>
      </c>
      <c r="M46" s="56">
        <v>2.9000000000000001E-2</v>
      </c>
      <c r="N46" s="55">
        <v>1488565.49</v>
      </c>
      <c r="O46" s="55">
        <v>109.47</v>
      </c>
      <c r="P46" s="55">
        <v>0</v>
      </c>
      <c r="Q46" s="55">
        <v>1629.532641903</v>
      </c>
      <c r="R46" s="56">
        <v>2.3999999999999998E-3</v>
      </c>
      <c r="S46" s="56">
        <v>4.7000000000000002E-3</v>
      </c>
      <c r="T46" s="56">
        <v>1.1000000000000001E-3</v>
      </c>
    </row>
    <row r="47" spans="1:20">
      <c r="A47" t="s">
        <v>394</v>
      </c>
      <c r="B47" t="s">
        <v>395</v>
      </c>
      <c r="C47" t="s">
        <v>96</v>
      </c>
      <c r="D47" t="s">
        <v>108</v>
      </c>
      <c r="E47" t="s">
        <v>389</v>
      </c>
      <c r="F47" t="s">
        <v>332</v>
      </c>
      <c r="G47" t="s">
        <v>345</v>
      </c>
      <c r="H47" t="s">
        <v>176</v>
      </c>
      <c r="I47" s="105" t="s">
        <v>4234</v>
      </c>
      <c r="J47" s="55">
        <v>2.67</v>
      </c>
      <c r="K47" t="s">
        <v>98</v>
      </c>
      <c r="L47" s="56">
        <v>0.04</v>
      </c>
      <c r="M47" s="56">
        <v>2.3900000000000001E-2</v>
      </c>
      <c r="N47" s="55">
        <v>2733391.81</v>
      </c>
      <c r="O47" s="55">
        <v>118.24</v>
      </c>
      <c r="P47" s="55">
        <v>0</v>
      </c>
      <c r="Q47" s="55">
        <v>3231.962476144</v>
      </c>
      <c r="R47" s="56">
        <v>2.8999999999999998E-3</v>
      </c>
      <c r="S47" s="56">
        <v>9.2999999999999992E-3</v>
      </c>
      <c r="T47" s="56">
        <v>2.3E-3</v>
      </c>
    </row>
    <row r="48" spans="1:20">
      <c r="A48" t="s">
        <v>396</v>
      </c>
      <c r="B48" t="s">
        <v>397</v>
      </c>
      <c r="C48" t="s">
        <v>96</v>
      </c>
      <c r="D48" t="s">
        <v>108</v>
      </c>
      <c r="E48" t="s">
        <v>398</v>
      </c>
      <c r="F48" t="s">
        <v>332</v>
      </c>
      <c r="G48" t="s">
        <v>345</v>
      </c>
      <c r="H48" t="s">
        <v>176</v>
      </c>
      <c r="I48" s="105" t="s">
        <v>4234</v>
      </c>
      <c r="J48" s="55">
        <v>2.36</v>
      </c>
      <c r="K48" t="s">
        <v>98</v>
      </c>
      <c r="L48" s="56">
        <v>2.3400000000000001E-2</v>
      </c>
      <c r="M48" s="56">
        <v>2.53E-2</v>
      </c>
      <c r="N48" s="55">
        <v>1668091.64</v>
      </c>
      <c r="O48" s="55">
        <v>112.87</v>
      </c>
      <c r="P48" s="55">
        <v>0</v>
      </c>
      <c r="Q48" s="55">
        <v>1882.775034068</v>
      </c>
      <c r="R48" s="56">
        <v>5.9999999999999995E-4</v>
      </c>
      <c r="S48" s="56">
        <v>5.4000000000000003E-3</v>
      </c>
      <c r="T48" s="56">
        <v>1.2999999999999999E-3</v>
      </c>
    </row>
    <row r="49" spans="1:20">
      <c r="A49" t="s">
        <v>399</v>
      </c>
      <c r="B49" t="s">
        <v>400</v>
      </c>
      <c r="C49" t="s">
        <v>96</v>
      </c>
      <c r="D49" t="s">
        <v>108</v>
      </c>
      <c r="E49" t="s">
        <v>401</v>
      </c>
      <c r="F49" t="s">
        <v>332</v>
      </c>
      <c r="G49" t="s">
        <v>354</v>
      </c>
      <c r="H49" t="s">
        <v>127</v>
      </c>
      <c r="I49" s="105" t="s">
        <v>4234</v>
      </c>
      <c r="J49" s="55">
        <v>2.27</v>
      </c>
      <c r="K49" t="s">
        <v>98</v>
      </c>
      <c r="L49" s="56">
        <v>3.2000000000000001E-2</v>
      </c>
      <c r="M49" s="56">
        <v>2.4500000000000001E-2</v>
      </c>
      <c r="N49" s="55">
        <v>2436036.84</v>
      </c>
      <c r="O49" s="55">
        <v>114.84</v>
      </c>
      <c r="P49" s="55">
        <v>0</v>
      </c>
      <c r="Q49" s="55">
        <v>2797.5447070559999</v>
      </c>
      <c r="R49" s="56">
        <v>1.6999999999999999E-3</v>
      </c>
      <c r="S49" s="56">
        <v>8.0000000000000002E-3</v>
      </c>
      <c r="T49" s="56">
        <v>1.9E-3</v>
      </c>
    </row>
    <row r="50" spans="1:20">
      <c r="A50" t="s">
        <v>402</v>
      </c>
      <c r="B50" t="s">
        <v>403</v>
      </c>
      <c r="C50" t="s">
        <v>96</v>
      </c>
      <c r="D50" t="s">
        <v>108</v>
      </c>
      <c r="E50" t="s">
        <v>401</v>
      </c>
      <c r="F50" t="s">
        <v>332</v>
      </c>
      <c r="G50" t="s">
        <v>354</v>
      </c>
      <c r="H50" t="s">
        <v>127</v>
      </c>
      <c r="I50" s="105" t="s">
        <v>4234</v>
      </c>
      <c r="J50" s="55">
        <v>4.04</v>
      </c>
      <c r="K50" t="s">
        <v>98</v>
      </c>
      <c r="L50" s="56">
        <v>1.14E-2</v>
      </c>
      <c r="M50" s="56">
        <v>2.5999999999999999E-2</v>
      </c>
      <c r="N50" s="55">
        <v>2654007.9700000002</v>
      </c>
      <c r="O50" s="55">
        <v>103.86</v>
      </c>
      <c r="P50" s="55">
        <v>0</v>
      </c>
      <c r="Q50" s="55">
        <v>2756.4526776419998</v>
      </c>
      <c r="R50" s="56">
        <v>1.1000000000000001E-3</v>
      </c>
      <c r="S50" s="56">
        <v>7.9000000000000008E-3</v>
      </c>
      <c r="T50" s="56">
        <v>1.9E-3</v>
      </c>
    </row>
    <row r="51" spans="1:20">
      <c r="A51" t="s">
        <v>404</v>
      </c>
      <c r="B51" t="s">
        <v>405</v>
      </c>
      <c r="C51" t="s">
        <v>96</v>
      </c>
      <c r="D51" t="s">
        <v>108</v>
      </c>
      <c r="E51" t="s">
        <v>401</v>
      </c>
      <c r="F51" t="s">
        <v>332</v>
      </c>
      <c r="G51" t="s">
        <v>354</v>
      </c>
      <c r="H51" t="s">
        <v>127</v>
      </c>
      <c r="I51" s="105" t="s">
        <v>4234</v>
      </c>
      <c r="J51" s="55">
        <v>6.3</v>
      </c>
      <c r="K51" t="s">
        <v>98</v>
      </c>
      <c r="L51" s="56">
        <v>9.1999999999999998E-3</v>
      </c>
      <c r="M51" s="56">
        <v>3.0200000000000001E-2</v>
      </c>
      <c r="N51" s="55">
        <v>3782189.51</v>
      </c>
      <c r="O51" s="55">
        <v>97.97</v>
      </c>
      <c r="P51" s="55">
        <v>38.844940000000001</v>
      </c>
      <c r="Q51" s="55">
        <v>3744.2560029470001</v>
      </c>
      <c r="R51" s="56">
        <v>1.9E-3</v>
      </c>
      <c r="S51" s="56">
        <v>1.0699999999999999E-2</v>
      </c>
      <c r="T51" s="56">
        <v>2.5999999999999999E-3</v>
      </c>
    </row>
    <row r="52" spans="1:20">
      <c r="A52" t="s">
        <v>407</v>
      </c>
      <c r="B52" t="s">
        <v>408</v>
      </c>
      <c r="C52" t="s">
        <v>96</v>
      </c>
      <c r="D52" t="s">
        <v>108</v>
      </c>
      <c r="E52" t="s">
        <v>398</v>
      </c>
      <c r="F52" t="s">
        <v>332</v>
      </c>
      <c r="G52" t="s">
        <v>345</v>
      </c>
      <c r="H52" t="s">
        <v>176</v>
      </c>
      <c r="I52" s="105" t="s">
        <v>4234</v>
      </c>
      <c r="J52" s="55">
        <v>5.66</v>
      </c>
      <c r="K52" t="s">
        <v>98</v>
      </c>
      <c r="L52" s="56">
        <v>6.4999999999999997E-3</v>
      </c>
      <c r="M52" s="56">
        <v>2.8799999999999999E-2</v>
      </c>
      <c r="N52" s="55">
        <v>5361530.5999999996</v>
      </c>
      <c r="O52" s="55">
        <v>97.78</v>
      </c>
      <c r="P52" s="55">
        <v>0</v>
      </c>
      <c r="Q52" s="55">
        <v>5242.5046206799998</v>
      </c>
      <c r="R52" s="56">
        <v>2.3E-3</v>
      </c>
      <c r="S52" s="56">
        <v>1.4999999999999999E-2</v>
      </c>
      <c r="T52" s="56">
        <v>3.7000000000000002E-3</v>
      </c>
    </row>
    <row r="53" spans="1:20">
      <c r="A53" t="s">
        <v>409</v>
      </c>
      <c r="B53" t="s">
        <v>410</v>
      </c>
      <c r="C53" t="s">
        <v>96</v>
      </c>
      <c r="D53" t="s">
        <v>108</v>
      </c>
      <c r="E53" t="s">
        <v>398</v>
      </c>
      <c r="F53" t="s">
        <v>332</v>
      </c>
      <c r="G53" t="s">
        <v>345</v>
      </c>
      <c r="H53" t="s">
        <v>176</v>
      </c>
      <c r="I53" s="105" t="s">
        <v>4234</v>
      </c>
      <c r="J53" s="55">
        <v>8.67</v>
      </c>
      <c r="K53" t="s">
        <v>98</v>
      </c>
      <c r="L53" s="56">
        <v>2.64E-2</v>
      </c>
      <c r="M53" s="56">
        <v>2.9600000000000001E-2</v>
      </c>
      <c r="N53" s="55">
        <v>234792.29</v>
      </c>
      <c r="O53" s="55">
        <v>99.71</v>
      </c>
      <c r="P53" s="55">
        <v>0</v>
      </c>
      <c r="Q53" s="55">
        <v>234.11139235900001</v>
      </c>
      <c r="R53" s="56">
        <v>8.0000000000000004E-4</v>
      </c>
      <c r="S53" s="56">
        <v>6.9999999999999999E-4</v>
      </c>
      <c r="T53" s="56">
        <v>2.0000000000000001E-4</v>
      </c>
    </row>
    <row r="54" spans="1:20">
      <c r="A54" t="s">
        <v>411</v>
      </c>
      <c r="B54" t="s">
        <v>412</v>
      </c>
      <c r="C54" t="s">
        <v>96</v>
      </c>
      <c r="D54" t="s">
        <v>108</v>
      </c>
      <c r="E54" t="s">
        <v>413</v>
      </c>
      <c r="F54" t="s">
        <v>332</v>
      </c>
      <c r="G54" t="s">
        <v>354</v>
      </c>
      <c r="H54" t="s">
        <v>127</v>
      </c>
      <c r="I54" s="105" t="s">
        <v>4234</v>
      </c>
      <c r="J54" s="55">
        <v>2.0099999999999998</v>
      </c>
      <c r="K54" t="s">
        <v>98</v>
      </c>
      <c r="L54" s="56">
        <v>1.34E-2</v>
      </c>
      <c r="M54" s="56">
        <v>2.1899999999999999E-2</v>
      </c>
      <c r="N54" s="55">
        <v>575805.35</v>
      </c>
      <c r="O54" s="55">
        <v>110.98</v>
      </c>
      <c r="P54" s="55">
        <v>0</v>
      </c>
      <c r="Q54" s="55">
        <v>639.02877742999999</v>
      </c>
      <c r="R54" s="56">
        <v>1.1000000000000001E-3</v>
      </c>
      <c r="S54" s="56">
        <v>1.8E-3</v>
      </c>
      <c r="T54" s="56">
        <v>4.0000000000000002E-4</v>
      </c>
    </row>
    <row r="55" spans="1:20">
      <c r="A55" t="s">
        <v>414</v>
      </c>
      <c r="B55" t="s">
        <v>415</v>
      </c>
      <c r="C55" t="s">
        <v>96</v>
      </c>
      <c r="D55" t="s">
        <v>108</v>
      </c>
      <c r="E55" t="s">
        <v>413</v>
      </c>
      <c r="F55" t="s">
        <v>332</v>
      </c>
      <c r="G55" t="s">
        <v>345</v>
      </c>
      <c r="H55" t="s">
        <v>176</v>
      </c>
      <c r="I55" s="105" t="s">
        <v>4234</v>
      </c>
      <c r="J55" s="55">
        <v>3.61</v>
      </c>
      <c r="K55" t="s">
        <v>98</v>
      </c>
      <c r="L55" s="56">
        <v>1.8200000000000001E-2</v>
      </c>
      <c r="M55" s="56">
        <v>2.4299999999999999E-2</v>
      </c>
      <c r="N55" s="55">
        <v>1451741.83</v>
      </c>
      <c r="O55" s="55">
        <v>109.37</v>
      </c>
      <c r="P55" s="55">
        <v>0</v>
      </c>
      <c r="Q55" s="55">
        <v>1587.770039471</v>
      </c>
      <c r="R55" s="56">
        <v>3.8E-3</v>
      </c>
      <c r="S55" s="56">
        <v>4.5999999999999999E-3</v>
      </c>
      <c r="T55" s="56">
        <v>1.1000000000000001E-3</v>
      </c>
    </row>
    <row r="56" spans="1:20">
      <c r="A56" t="s">
        <v>416</v>
      </c>
      <c r="B56" t="s">
        <v>417</v>
      </c>
      <c r="C56" t="s">
        <v>96</v>
      </c>
      <c r="D56" t="s">
        <v>108</v>
      </c>
      <c r="E56" t="s">
        <v>413</v>
      </c>
      <c r="F56" t="s">
        <v>332</v>
      </c>
      <c r="G56" t="s">
        <v>345</v>
      </c>
      <c r="H56" t="s">
        <v>176</v>
      </c>
      <c r="I56" s="105" t="s">
        <v>4234</v>
      </c>
      <c r="J56" s="55">
        <v>1.86</v>
      </c>
      <c r="K56" t="s">
        <v>98</v>
      </c>
      <c r="L56" s="56">
        <v>2E-3</v>
      </c>
      <c r="M56" s="56">
        <v>2.0299999999999999E-2</v>
      </c>
      <c r="N56" s="55">
        <v>1180155.8500000001</v>
      </c>
      <c r="O56" s="55">
        <v>106.67</v>
      </c>
      <c r="P56" s="55">
        <v>0</v>
      </c>
      <c r="Q56" s="55">
        <v>1258.872245195</v>
      </c>
      <c r="R56" s="56">
        <v>3.5999999999999999E-3</v>
      </c>
      <c r="S56" s="56">
        <v>3.5999999999999999E-3</v>
      </c>
      <c r="T56" s="56">
        <v>8.9999999999999998E-4</v>
      </c>
    </row>
    <row r="57" spans="1:20">
      <c r="A57" t="s">
        <v>419</v>
      </c>
      <c r="B57" t="s">
        <v>420</v>
      </c>
      <c r="C57" t="s">
        <v>96</v>
      </c>
      <c r="D57" t="s">
        <v>108</v>
      </c>
      <c r="E57" t="s">
        <v>421</v>
      </c>
      <c r="F57" t="s">
        <v>422</v>
      </c>
      <c r="G57" t="s">
        <v>354</v>
      </c>
      <c r="H57" t="s">
        <v>127</v>
      </c>
      <c r="I57" s="105" t="s">
        <v>4234</v>
      </c>
      <c r="J57" s="55">
        <v>5.03</v>
      </c>
      <c r="K57" t="s">
        <v>98</v>
      </c>
      <c r="L57" s="56">
        <v>4.4000000000000003E-3</v>
      </c>
      <c r="M57" s="56">
        <v>2.47E-2</v>
      </c>
      <c r="N57" s="55">
        <v>819969.74</v>
      </c>
      <c r="O57" s="55">
        <v>100.57</v>
      </c>
      <c r="P57" s="55">
        <v>0</v>
      </c>
      <c r="Q57" s="55">
        <v>824.64356751800005</v>
      </c>
      <c r="R57" s="56">
        <v>1.1000000000000001E-3</v>
      </c>
      <c r="S57" s="56">
        <v>2.3999999999999998E-3</v>
      </c>
      <c r="T57" s="56">
        <v>5.9999999999999995E-4</v>
      </c>
    </row>
    <row r="58" spans="1:20">
      <c r="A58" t="s">
        <v>424</v>
      </c>
      <c r="B58" t="s">
        <v>425</v>
      </c>
      <c r="C58" t="s">
        <v>96</v>
      </c>
      <c r="D58" t="s">
        <v>108</v>
      </c>
      <c r="E58" t="s">
        <v>426</v>
      </c>
      <c r="F58" t="s">
        <v>332</v>
      </c>
      <c r="G58" t="s">
        <v>354</v>
      </c>
      <c r="H58" t="s">
        <v>127</v>
      </c>
      <c r="I58" s="105" t="s">
        <v>4234</v>
      </c>
      <c r="J58" s="55">
        <v>2.83</v>
      </c>
      <c r="K58" t="s">
        <v>98</v>
      </c>
      <c r="L58" s="56">
        <v>1.5800000000000002E-2</v>
      </c>
      <c r="M58" s="56">
        <v>2.1999999999999999E-2</v>
      </c>
      <c r="N58" s="55">
        <v>1546248.94</v>
      </c>
      <c r="O58" s="55">
        <v>110.84</v>
      </c>
      <c r="P58" s="55">
        <v>0</v>
      </c>
      <c r="Q58" s="55">
        <v>1713.8623250959999</v>
      </c>
      <c r="R58" s="56">
        <v>3.3E-3</v>
      </c>
      <c r="S58" s="56">
        <v>4.8999999999999998E-3</v>
      </c>
      <c r="T58" s="56">
        <v>1.1999999999999999E-3</v>
      </c>
    </row>
    <row r="59" spans="1:20">
      <c r="A59" t="s">
        <v>427</v>
      </c>
      <c r="B59" t="s">
        <v>428</v>
      </c>
      <c r="C59" t="s">
        <v>96</v>
      </c>
      <c r="D59" t="s">
        <v>108</v>
      </c>
      <c r="E59" t="s">
        <v>426</v>
      </c>
      <c r="F59" t="s">
        <v>332</v>
      </c>
      <c r="G59" t="s">
        <v>354</v>
      </c>
      <c r="H59" t="s">
        <v>127</v>
      </c>
      <c r="I59" s="105" t="s">
        <v>4234</v>
      </c>
      <c r="J59" s="55">
        <v>5.47</v>
      </c>
      <c r="K59" t="s">
        <v>98</v>
      </c>
      <c r="L59" s="56">
        <v>8.3999999999999995E-3</v>
      </c>
      <c r="M59" s="56">
        <v>2.5499999999999998E-2</v>
      </c>
      <c r="N59" s="55">
        <v>1203399.3799999999</v>
      </c>
      <c r="O59" s="55">
        <v>100.94</v>
      </c>
      <c r="P59" s="55">
        <v>0</v>
      </c>
      <c r="Q59" s="55">
        <v>1214.7113341720001</v>
      </c>
      <c r="R59" s="56">
        <v>2.7000000000000001E-3</v>
      </c>
      <c r="S59" s="56">
        <v>3.5000000000000001E-3</v>
      </c>
      <c r="T59" s="56">
        <v>8.0000000000000004E-4</v>
      </c>
    </row>
    <row r="60" spans="1:20">
      <c r="A60" t="s">
        <v>429</v>
      </c>
      <c r="B60" t="s">
        <v>430</v>
      </c>
      <c r="C60" t="s">
        <v>96</v>
      </c>
      <c r="D60" t="s">
        <v>108</v>
      </c>
      <c r="E60" t="s">
        <v>431</v>
      </c>
      <c r="F60" t="s">
        <v>303</v>
      </c>
      <c r="G60" t="s">
        <v>345</v>
      </c>
      <c r="H60" t="s">
        <v>176</v>
      </c>
      <c r="I60" s="105" t="s">
        <v>4234</v>
      </c>
      <c r="J60" s="55">
        <v>1.1299999999999999</v>
      </c>
      <c r="K60" t="s">
        <v>98</v>
      </c>
      <c r="L60" s="56">
        <v>2.4199999999999999E-2</v>
      </c>
      <c r="M60" s="56">
        <v>3.3399999999999999E-2</v>
      </c>
      <c r="N60" s="55">
        <v>34.08</v>
      </c>
      <c r="O60" s="55">
        <v>5626366</v>
      </c>
      <c r="P60" s="55">
        <v>0</v>
      </c>
      <c r="Q60" s="55">
        <v>1917.4655327999999</v>
      </c>
      <c r="R60" s="56">
        <v>1.1999999999999999E-3</v>
      </c>
      <c r="S60" s="56">
        <v>5.4999999999999997E-3</v>
      </c>
      <c r="T60" s="56">
        <v>1.2999999999999999E-3</v>
      </c>
    </row>
    <row r="61" spans="1:20">
      <c r="A61" t="s">
        <v>432</v>
      </c>
      <c r="B61" t="s">
        <v>433</v>
      </c>
      <c r="C61" t="s">
        <v>96</v>
      </c>
      <c r="D61" t="s">
        <v>108</v>
      </c>
      <c r="E61" t="s">
        <v>431</v>
      </c>
      <c r="F61" t="s">
        <v>303</v>
      </c>
      <c r="G61" t="s">
        <v>345</v>
      </c>
      <c r="H61" t="s">
        <v>176</v>
      </c>
      <c r="I61" s="105" t="s">
        <v>4234</v>
      </c>
      <c r="J61" s="55">
        <v>0.74</v>
      </c>
      <c r="K61" t="s">
        <v>98</v>
      </c>
      <c r="L61" s="56">
        <v>1.95E-2</v>
      </c>
      <c r="M61" s="56">
        <v>3.4299999999999997E-2</v>
      </c>
      <c r="N61" s="55">
        <v>8.3800000000000008</v>
      </c>
      <c r="O61" s="55">
        <v>5456707</v>
      </c>
      <c r="P61" s="55">
        <v>0</v>
      </c>
      <c r="Q61" s="55">
        <v>457.27204660000001</v>
      </c>
      <c r="R61" s="56">
        <v>2.9999999999999997E-4</v>
      </c>
      <c r="S61" s="56">
        <v>1.2999999999999999E-3</v>
      </c>
      <c r="T61" s="56">
        <v>2.9999999999999997E-4</v>
      </c>
    </row>
    <row r="62" spans="1:20">
      <c r="A62" t="s">
        <v>434</v>
      </c>
      <c r="B62" t="s">
        <v>435</v>
      </c>
      <c r="C62" t="s">
        <v>96</v>
      </c>
      <c r="D62" t="s">
        <v>108</v>
      </c>
      <c r="E62" t="s">
        <v>431</v>
      </c>
      <c r="F62" t="s">
        <v>303</v>
      </c>
      <c r="G62" t="s">
        <v>354</v>
      </c>
      <c r="H62" t="s">
        <v>127</v>
      </c>
      <c r="I62" s="105" t="s">
        <v>4234</v>
      </c>
      <c r="J62" s="55">
        <v>4.08</v>
      </c>
      <c r="K62" t="s">
        <v>98</v>
      </c>
      <c r="L62" s="56">
        <v>1.4999999999999999E-2</v>
      </c>
      <c r="M62" s="56">
        <v>3.0300000000000001E-2</v>
      </c>
      <c r="N62" s="55">
        <v>28.81</v>
      </c>
      <c r="O62" s="55">
        <v>5115050</v>
      </c>
      <c r="P62" s="55">
        <v>0</v>
      </c>
      <c r="Q62" s="55">
        <v>1473.6459050000001</v>
      </c>
      <c r="R62" s="56">
        <v>1E-3</v>
      </c>
      <c r="S62" s="56">
        <v>4.1999999999999997E-3</v>
      </c>
      <c r="T62" s="56">
        <v>1E-3</v>
      </c>
    </row>
    <row r="63" spans="1:20">
      <c r="A63" t="s">
        <v>437</v>
      </c>
      <c r="B63" t="s">
        <v>438</v>
      </c>
      <c r="C63" t="s">
        <v>96</v>
      </c>
      <c r="D63" t="s">
        <v>108</v>
      </c>
      <c r="E63" t="s">
        <v>431</v>
      </c>
      <c r="F63" t="s">
        <v>303</v>
      </c>
      <c r="G63" t="s">
        <v>345</v>
      </c>
      <c r="H63" t="s">
        <v>176</v>
      </c>
      <c r="I63" s="105" t="s">
        <v>4234</v>
      </c>
      <c r="J63" s="55">
        <v>4.29</v>
      </c>
      <c r="K63" t="s">
        <v>98</v>
      </c>
      <c r="L63" s="56">
        <v>2.7799999999999998E-2</v>
      </c>
      <c r="M63" s="56">
        <v>3.1E-2</v>
      </c>
      <c r="N63" s="55">
        <v>8.8699999999999992</v>
      </c>
      <c r="O63" s="55">
        <v>5529999</v>
      </c>
      <c r="P63" s="55">
        <v>0</v>
      </c>
      <c r="Q63" s="55">
        <v>490.51091129999998</v>
      </c>
      <c r="R63" s="56">
        <v>0</v>
      </c>
      <c r="S63" s="56">
        <v>1.4E-3</v>
      </c>
      <c r="T63" s="56">
        <v>2.9999999999999997E-4</v>
      </c>
    </row>
    <row r="64" spans="1:20">
      <c r="A64" t="s">
        <v>439</v>
      </c>
      <c r="B64" t="s">
        <v>440</v>
      </c>
      <c r="C64" t="s">
        <v>96</v>
      </c>
      <c r="D64" t="s">
        <v>108</v>
      </c>
      <c r="E64" t="s">
        <v>441</v>
      </c>
      <c r="F64" t="s">
        <v>303</v>
      </c>
      <c r="G64" t="s">
        <v>354</v>
      </c>
      <c r="H64" t="s">
        <v>127</v>
      </c>
      <c r="I64" s="105" t="s">
        <v>4234</v>
      </c>
      <c r="J64" s="55">
        <v>2.29</v>
      </c>
      <c r="K64" t="s">
        <v>98</v>
      </c>
      <c r="L64" s="56">
        <v>2.5899999999999999E-2</v>
      </c>
      <c r="M64" s="56">
        <v>2.75E-2</v>
      </c>
      <c r="N64" s="55">
        <v>44.13</v>
      </c>
      <c r="O64" s="55">
        <v>5628861</v>
      </c>
      <c r="P64" s="55">
        <v>0</v>
      </c>
      <c r="Q64" s="55">
        <v>2484.0163593000002</v>
      </c>
      <c r="R64" s="56">
        <v>2.0999999999999999E-3</v>
      </c>
      <c r="S64" s="56">
        <v>7.1000000000000004E-3</v>
      </c>
      <c r="T64" s="56">
        <v>1.6999999999999999E-3</v>
      </c>
    </row>
    <row r="65" spans="1:20">
      <c r="A65" t="s">
        <v>442</v>
      </c>
      <c r="B65" t="s">
        <v>443</v>
      </c>
      <c r="C65" t="s">
        <v>96</v>
      </c>
      <c r="D65" t="s">
        <v>108</v>
      </c>
      <c r="E65" t="s">
        <v>441</v>
      </c>
      <c r="F65" t="s">
        <v>303</v>
      </c>
      <c r="G65" t="s">
        <v>354</v>
      </c>
      <c r="H65" t="s">
        <v>127</v>
      </c>
      <c r="I65" s="105" t="s">
        <v>4234</v>
      </c>
      <c r="J65" s="55">
        <v>5.42</v>
      </c>
      <c r="K65" t="s">
        <v>98</v>
      </c>
      <c r="L65" s="56">
        <v>3.7100000000000001E-2</v>
      </c>
      <c r="M65" s="56">
        <v>3.3399999999999999E-2</v>
      </c>
      <c r="N65" s="55">
        <v>16.11</v>
      </c>
      <c r="O65" s="55">
        <v>5095555</v>
      </c>
      <c r="P65" s="55">
        <v>0</v>
      </c>
      <c r="Q65" s="55">
        <v>820.89391049999995</v>
      </c>
      <c r="R65" s="56">
        <v>2E-3</v>
      </c>
      <c r="S65" s="56">
        <v>2.3999999999999998E-3</v>
      </c>
      <c r="T65" s="56">
        <v>5.9999999999999995E-4</v>
      </c>
    </row>
    <row r="66" spans="1:20">
      <c r="A66" t="s">
        <v>444</v>
      </c>
      <c r="B66" t="s">
        <v>445</v>
      </c>
      <c r="C66" t="s">
        <v>96</v>
      </c>
      <c r="D66" t="s">
        <v>108</v>
      </c>
      <c r="E66" t="s">
        <v>441</v>
      </c>
      <c r="F66" t="s">
        <v>303</v>
      </c>
      <c r="G66" t="s">
        <v>354</v>
      </c>
      <c r="H66" t="s">
        <v>127</v>
      </c>
      <c r="I66" s="105" t="s">
        <v>4234</v>
      </c>
      <c r="J66" s="55">
        <v>2.5299999999999998</v>
      </c>
      <c r="K66" t="s">
        <v>98</v>
      </c>
      <c r="L66" s="56">
        <v>2.9700000000000001E-2</v>
      </c>
      <c r="M66" s="56">
        <v>3.09E-2</v>
      </c>
      <c r="N66" s="55">
        <v>17.440000000000001</v>
      </c>
      <c r="O66" s="55">
        <v>5615315</v>
      </c>
      <c r="P66" s="55">
        <v>0</v>
      </c>
      <c r="Q66" s="55">
        <v>979.31093599999997</v>
      </c>
      <c r="R66" s="56">
        <v>1.1999999999999999E-3</v>
      </c>
      <c r="S66" s="56">
        <v>2.8E-3</v>
      </c>
      <c r="T66" s="56">
        <v>6.9999999999999999E-4</v>
      </c>
    </row>
    <row r="67" spans="1:20">
      <c r="A67" t="s">
        <v>446</v>
      </c>
      <c r="B67" t="s">
        <v>447</v>
      </c>
      <c r="C67" t="s">
        <v>96</v>
      </c>
      <c r="D67" t="s">
        <v>108</v>
      </c>
      <c r="E67" t="s">
        <v>441</v>
      </c>
      <c r="F67" t="s">
        <v>303</v>
      </c>
      <c r="G67" t="s">
        <v>354</v>
      </c>
      <c r="H67" t="s">
        <v>127</v>
      </c>
      <c r="I67" s="105" t="s">
        <v>4234</v>
      </c>
      <c r="J67" s="55">
        <v>4.0999999999999996</v>
      </c>
      <c r="K67" t="s">
        <v>98</v>
      </c>
      <c r="L67" s="56">
        <v>8.3999999999999995E-3</v>
      </c>
      <c r="M67" s="56">
        <v>2.9100000000000001E-2</v>
      </c>
      <c r="N67" s="55">
        <v>11.29</v>
      </c>
      <c r="O67" s="55">
        <v>5012995</v>
      </c>
      <c r="P67" s="55">
        <v>0</v>
      </c>
      <c r="Q67" s="55">
        <v>565.96713550000004</v>
      </c>
      <c r="R67" s="56">
        <v>1.4E-3</v>
      </c>
      <c r="S67" s="56">
        <v>1.6000000000000001E-3</v>
      </c>
      <c r="T67" s="56">
        <v>4.0000000000000002E-4</v>
      </c>
    </row>
    <row r="68" spans="1:20">
      <c r="A68" t="s">
        <v>448</v>
      </c>
      <c r="B68" t="s">
        <v>449</v>
      </c>
      <c r="C68" t="s">
        <v>96</v>
      </c>
      <c r="D68" t="s">
        <v>108</v>
      </c>
      <c r="E68" t="s">
        <v>441</v>
      </c>
      <c r="F68" t="s">
        <v>303</v>
      </c>
      <c r="G68" t="s">
        <v>354</v>
      </c>
      <c r="H68" t="s">
        <v>127</v>
      </c>
      <c r="I68" s="105" t="s">
        <v>4234</v>
      </c>
      <c r="J68" s="55">
        <v>4.62</v>
      </c>
      <c r="K68" t="s">
        <v>98</v>
      </c>
      <c r="L68" s="56">
        <v>3.09E-2</v>
      </c>
      <c r="M68" s="56">
        <v>3.1699999999999999E-2</v>
      </c>
      <c r="N68" s="55">
        <v>26.86</v>
      </c>
      <c r="O68" s="55">
        <v>5168240</v>
      </c>
      <c r="P68" s="55">
        <v>0</v>
      </c>
      <c r="Q68" s="55">
        <v>1388.1892640000001</v>
      </c>
      <c r="R68" s="56">
        <v>1.4E-3</v>
      </c>
      <c r="S68" s="56">
        <v>4.0000000000000001E-3</v>
      </c>
      <c r="T68" s="56">
        <v>1E-3</v>
      </c>
    </row>
    <row r="69" spans="1:20">
      <c r="A69" t="s">
        <v>450</v>
      </c>
      <c r="B69" t="s">
        <v>451</v>
      </c>
      <c r="C69" t="s">
        <v>96</v>
      </c>
      <c r="D69" t="s">
        <v>108</v>
      </c>
      <c r="E69" t="s">
        <v>441</v>
      </c>
      <c r="F69" t="s">
        <v>303</v>
      </c>
      <c r="G69" t="s">
        <v>354</v>
      </c>
      <c r="H69" t="s">
        <v>127</v>
      </c>
      <c r="I69" s="105" t="s">
        <v>4234</v>
      </c>
      <c r="J69" s="55">
        <v>1.23</v>
      </c>
      <c r="K69" t="s">
        <v>98</v>
      </c>
      <c r="L69" s="56">
        <v>2.0199999999999999E-2</v>
      </c>
      <c r="M69" s="56">
        <v>2.0500000000000001E-2</v>
      </c>
      <c r="N69" s="55">
        <v>19.98</v>
      </c>
      <c r="O69" s="55">
        <v>5652776</v>
      </c>
      <c r="P69" s="55">
        <v>0</v>
      </c>
      <c r="Q69" s="55">
        <v>1129.4246447999999</v>
      </c>
      <c r="R69" s="56">
        <v>8.9999999999999998E-4</v>
      </c>
      <c r="S69" s="56">
        <v>3.2000000000000002E-3</v>
      </c>
      <c r="T69" s="56">
        <v>8.0000000000000004E-4</v>
      </c>
    </row>
    <row r="70" spans="1:20">
      <c r="A70" t="s">
        <v>452</v>
      </c>
      <c r="B70" t="s">
        <v>453</v>
      </c>
      <c r="C70" t="s">
        <v>96</v>
      </c>
      <c r="D70" t="s">
        <v>108</v>
      </c>
      <c r="E70" t="s">
        <v>454</v>
      </c>
      <c r="F70" t="s">
        <v>110</v>
      </c>
      <c r="G70" t="s">
        <v>345</v>
      </c>
      <c r="H70" t="s">
        <v>176</v>
      </c>
      <c r="I70" s="105" t="s">
        <v>4234</v>
      </c>
      <c r="J70" s="55">
        <v>1.32</v>
      </c>
      <c r="K70" t="s">
        <v>98</v>
      </c>
      <c r="L70" s="56">
        <v>1.7999999999999999E-2</v>
      </c>
      <c r="M70" s="56">
        <v>2.0899999999999998E-2</v>
      </c>
      <c r="N70" s="55">
        <v>796360.64</v>
      </c>
      <c r="O70" s="55">
        <v>111.63</v>
      </c>
      <c r="P70" s="55">
        <v>0</v>
      </c>
      <c r="Q70" s="55">
        <v>888.97738243200001</v>
      </c>
      <c r="R70" s="56">
        <v>8.0000000000000004E-4</v>
      </c>
      <c r="S70" s="56">
        <v>2.5999999999999999E-3</v>
      </c>
      <c r="T70" s="56">
        <v>5.9999999999999995E-4</v>
      </c>
    </row>
    <row r="71" spans="1:20">
      <c r="A71" t="s">
        <v>455</v>
      </c>
      <c r="B71" t="s">
        <v>456</v>
      </c>
      <c r="C71" t="s">
        <v>96</v>
      </c>
      <c r="D71" t="s">
        <v>108</v>
      </c>
      <c r="E71" t="s">
        <v>454</v>
      </c>
      <c r="F71" t="s">
        <v>110</v>
      </c>
      <c r="G71" t="s">
        <v>345</v>
      </c>
      <c r="H71" t="s">
        <v>176</v>
      </c>
      <c r="I71" s="105" t="s">
        <v>4234</v>
      </c>
      <c r="J71" s="55">
        <v>3.83</v>
      </c>
      <c r="K71" t="s">
        <v>98</v>
      </c>
      <c r="L71" s="56">
        <v>2.1999999999999999E-2</v>
      </c>
      <c r="M71" s="56">
        <v>2.7900000000000001E-2</v>
      </c>
      <c r="N71" s="55">
        <v>659934.63</v>
      </c>
      <c r="O71" s="55">
        <v>100.93</v>
      </c>
      <c r="P71" s="55">
        <v>0</v>
      </c>
      <c r="Q71" s="55">
        <v>666.07202205900001</v>
      </c>
      <c r="R71" s="56">
        <v>2.3E-3</v>
      </c>
      <c r="S71" s="56">
        <v>1.9E-3</v>
      </c>
      <c r="T71" s="56">
        <v>5.0000000000000001E-4</v>
      </c>
    </row>
    <row r="72" spans="1:20">
      <c r="A72" t="s">
        <v>458</v>
      </c>
      <c r="B72" t="s">
        <v>459</v>
      </c>
      <c r="C72" t="s">
        <v>96</v>
      </c>
      <c r="D72" t="s">
        <v>108</v>
      </c>
      <c r="E72" t="s">
        <v>460</v>
      </c>
      <c r="F72" t="s">
        <v>332</v>
      </c>
      <c r="G72" t="s">
        <v>461</v>
      </c>
      <c r="H72" t="s">
        <v>176</v>
      </c>
      <c r="I72" s="105" t="s">
        <v>4234</v>
      </c>
      <c r="J72" s="55">
        <v>1.99</v>
      </c>
      <c r="K72" t="s">
        <v>98</v>
      </c>
      <c r="L72" s="56">
        <v>1.4E-2</v>
      </c>
      <c r="M72" s="56">
        <v>2.6100000000000002E-2</v>
      </c>
      <c r="N72" s="55">
        <v>1015301.92</v>
      </c>
      <c r="O72" s="55">
        <v>109.74</v>
      </c>
      <c r="P72" s="55">
        <v>0</v>
      </c>
      <c r="Q72" s="55">
        <v>1114.1923270079999</v>
      </c>
      <c r="R72" s="56">
        <v>1.1000000000000001E-3</v>
      </c>
      <c r="S72" s="56">
        <v>3.2000000000000002E-3</v>
      </c>
      <c r="T72" s="56">
        <v>8.0000000000000004E-4</v>
      </c>
    </row>
    <row r="73" spans="1:20">
      <c r="A73" t="s">
        <v>462</v>
      </c>
      <c r="B73" t="s">
        <v>463</v>
      </c>
      <c r="C73" t="s">
        <v>96</v>
      </c>
      <c r="D73" t="s">
        <v>108</v>
      </c>
      <c r="E73" t="s">
        <v>385</v>
      </c>
      <c r="F73" t="s">
        <v>332</v>
      </c>
      <c r="G73" t="s">
        <v>461</v>
      </c>
      <c r="H73" t="s">
        <v>176</v>
      </c>
      <c r="I73" s="105" t="s">
        <v>4234</v>
      </c>
      <c r="J73" s="55">
        <v>1.94</v>
      </c>
      <c r="K73" t="s">
        <v>98</v>
      </c>
      <c r="L73" s="56">
        <v>2.1499999999999998E-2</v>
      </c>
      <c r="M73" s="56">
        <v>2.7E-2</v>
      </c>
      <c r="N73" s="55">
        <v>3009197.43</v>
      </c>
      <c r="O73" s="55">
        <v>112.03</v>
      </c>
      <c r="P73" s="55">
        <v>0</v>
      </c>
      <c r="Q73" s="55">
        <v>3371.2038808289999</v>
      </c>
      <c r="R73" s="56">
        <v>1.5E-3</v>
      </c>
      <c r="S73" s="56">
        <v>9.7000000000000003E-3</v>
      </c>
      <c r="T73" s="56">
        <v>2.3E-3</v>
      </c>
    </row>
    <row r="74" spans="1:20">
      <c r="A74" t="s">
        <v>464</v>
      </c>
      <c r="B74" t="s">
        <v>465</v>
      </c>
      <c r="C74" t="s">
        <v>96</v>
      </c>
      <c r="D74" t="s">
        <v>108</v>
      </c>
      <c r="E74" t="s">
        <v>385</v>
      </c>
      <c r="F74" t="s">
        <v>332</v>
      </c>
      <c r="G74" t="s">
        <v>461</v>
      </c>
      <c r="H74" t="s">
        <v>176</v>
      </c>
      <c r="I74" s="105" t="s">
        <v>4234</v>
      </c>
      <c r="J74" s="55">
        <v>6.99</v>
      </c>
      <c r="K74" t="s">
        <v>98</v>
      </c>
      <c r="L74" s="56">
        <v>1.15E-2</v>
      </c>
      <c r="M74" s="56">
        <v>3.5000000000000003E-2</v>
      </c>
      <c r="N74" s="55">
        <v>1933970.45</v>
      </c>
      <c r="O74" s="55">
        <v>94.63</v>
      </c>
      <c r="P74" s="55">
        <v>0</v>
      </c>
      <c r="Q74" s="55">
        <v>1830.1162368350001</v>
      </c>
      <c r="R74" s="56">
        <v>4.1999999999999997E-3</v>
      </c>
      <c r="S74" s="56">
        <v>5.3E-3</v>
      </c>
      <c r="T74" s="56">
        <v>1.2999999999999999E-3</v>
      </c>
    </row>
    <row r="75" spans="1:20">
      <c r="A75" t="s">
        <v>467</v>
      </c>
      <c r="B75" t="s">
        <v>468</v>
      </c>
      <c r="C75" t="s">
        <v>96</v>
      </c>
      <c r="D75" t="s">
        <v>108</v>
      </c>
      <c r="E75" t="s">
        <v>469</v>
      </c>
      <c r="F75" t="s">
        <v>470</v>
      </c>
      <c r="G75" t="s">
        <v>461</v>
      </c>
      <c r="H75" t="s">
        <v>176</v>
      </c>
      <c r="I75" s="105" t="s">
        <v>4234</v>
      </c>
      <c r="J75" s="55">
        <v>5.92</v>
      </c>
      <c r="K75" t="s">
        <v>98</v>
      </c>
      <c r="L75" s="56">
        <v>5.1499999999999997E-2</v>
      </c>
      <c r="M75" s="56">
        <v>2.9499999999999998E-2</v>
      </c>
      <c r="N75" s="55">
        <v>3876046.39</v>
      </c>
      <c r="O75" s="55">
        <v>153</v>
      </c>
      <c r="P75" s="55">
        <v>0</v>
      </c>
      <c r="Q75" s="55">
        <v>5930.3509766999996</v>
      </c>
      <c r="R75" s="56">
        <v>1.1999999999999999E-3</v>
      </c>
      <c r="S75" s="56">
        <v>1.7000000000000001E-2</v>
      </c>
      <c r="T75" s="56">
        <v>4.1000000000000003E-3</v>
      </c>
    </row>
    <row r="76" spans="1:20">
      <c r="A76" t="s">
        <v>471</v>
      </c>
      <c r="B76" t="s">
        <v>472</v>
      </c>
      <c r="C76" t="s">
        <v>96</v>
      </c>
      <c r="D76" t="s">
        <v>108</v>
      </c>
      <c r="E76" t="s">
        <v>473</v>
      </c>
      <c r="F76" t="s">
        <v>113</v>
      </c>
      <c r="G76" t="s">
        <v>474</v>
      </c>
      <c r="H76" t="s">
        <v>127</v>
      </c>
      <c r="I76" s="105" t="s">
        <v>4234</v>
      </c>
      <c r="J76" s="55">
        <v>1.39</v>
      </c>
      <c r="K76" t="s">
        <v>98</v>
      </c>
      <c r="L76" s="56">
        <v>2.1999999999999999E-2</v>
      </c>
      <c r="M76" s="56">
        <v>1.72E-2</v>
      </c>
      <c r="N76" s="55">
        <v>13073.19</v>
      </c>
      <c r="O76" s="55">
        <v>112.59</v>
      </c>
      <c r="P76" s="55">
        <v>0</v>
      </c>
      <c r="Q76" s="55">
        <v>14.719104621</v>
      </c>
      <c r="R76" s="56">
        <v>0</v>
      </c>
      <c r="S76" s="56">
        <v>0</v>
      </c>
      <c r="T76" s="56">
        <v>0</v>
      </c>
    </row>
    <row r="77" spans="1:20">
      <c r="A77" t="s">
        <v>475</v>
      </c>
      <c r="B77" t="s">
        <v>476</v>
      </c>
      <c r="C77" t="s">
        <v>96</v>
      </c>
      <c r="D77" t="s">
        <v>108</v>
      </c>
      <c r="E77" t="s">
        <v>473</v>
      </c>
      <c r="F77" t="s">
        <v>113</v>
      </c>
      <c r="G77" t="s">
        <v>474</v>
      </c>
      <c r="H77" t="s">
        <v>127</v>
      </c>
      <c r="I77" s="105" t="s">
        <v>4234</v>
      </c>
      <c r="J77" s="55">
        <v>4.24</v>
      </c>
      <c r="K77" t="s">
        <v>98</v>
      </c>
      <c r="L77" s="56">
        <v>1.7000000000000001E-2</v>
      </c>
      <c r="M77" s="56">
        <v>2.23E-2</v>
      </c>
      <c r="N77" s="55">
        <v>18560.66</v>
      </c>
      <c r="O77" s="55">
        <v>107.55</v>
      </c>
      <c r="P77" s="55">
        <v>0</v>
      </c>
      <c r="Q77" s="55">
        <v>19.96198983</v>
      </c>
      <c r="R77" s="56">
        <v>0</v>
      </c>
      <c r="S77" s="56">
        <v>1E-4</v>
      </c>
      <c r="T77" s="56">
        <v>0</v>
      </c>
    </row>
    <row r="78" spans="1:20">
      <c r="A78" t="s">
        <v>477</v>
      </c>
      <c r="B78" t="s">
        <v>478</v>
      </c>
      <c r="C78" t="s">
        <v>96</v>
      </c>
      <c r="D78" t="s">
        <v>108</v>
      </c>
      <c r="E78" t="s">
        <v>473</v>
      </c>
      <c r="F78" t="s">
        <v>113</v>
      </c>
      <c r="G78" t="s">
        <v>474</v>
      </c>
      <c r="H78" t="s">
        <v>127</v>
      </c>
      <c r="I78" s="105" t="s">
        <v>4234</v>
      </c>
      <c r="J78" s="55">
        <v>9.08</v>
      </c>
      <c r="K78" t="s">
        <v>98</v>
      </c>
      <c r="L78" s="56">
        <v>5.7999999999999996E-3</v>
      </c>
      <c r="M78" s="56">
        <v>2.81E-2</v>
      </c>
      <c r="N78" s="55">
        <v>349460.01</v>
      </c>
      <c r="O78" s="55">
        <v>89.1</v>
      </c>
      <c r="P78" s="55">
        <v>0</v>
      </c>
      <c r="Q78" s="55">
        <v>311.36886891</v>
      </c>
      <c r="R78" s="56">
        <v>6.9999999999999999E-4</v>
      </c>
      <c r="S78" s="56">
        <v>8.9999999999999998E-4</v>
      </c>
      <c r="T78" s="56">
        <v>2.0000000000000001E-4</v>
      </c>
    </row>
    <row r="79" spans="1:20">
      <c r="A79" t="s">
        <v>479</v>
      </c>
      <c r="B79" t="s">
        <v>480</v>
      </c>
      <c r="C79" t="s">
        <v>96</v>
      </c>
      <c r="D79" t="s">
        <v>108</v>
      </c>
      <c r="E79" t="s">
        <v>413</v>
      </c>
      <c r="F79" t="s">
        <v>332</v>
      </c>
      <c r="G79" t="s">
        <v>474</v>
      </c>
      <c r="H79" t="s">
        <v>127</v>
      </c>
      <c r="I79" s="105" t="s">
        <v>4234</v>
      </c>
      <c r="J79" s="55">
        <v>1.92</v>
      </c>
      <c r="K79" t="s">
        <v>98</v>
      </c>
      <c r="L79" s="56">
        <v>1.95E-2</v>
      </c>
      <c r="M79" s="56">
        <v>2.5100000000000001E-2</v>
      </c>
      <c r="N79" s="55">
        <v>822183.5</v>
      </c>
      <c r="O79" s="55">
        <v>111.32</v>
      </c>
      <c r="P79" s="55">
        <v>0</v>
      </c>
      <c r="Q79" s="55">
        <v>915.25467219999996</v>
      </c>
      <c r="R79" s="56">
        <v>1.4E-3</v>
      </c>
      <c r="S79" s="56">
        <v>2.5999999999999999E-3</v>
      </c>
      <c r="T79" s="56">
        <v>5.9999999999999995E-4</v>
      </c>
    </row>
    <row r="80" spans="1:20">
      <c r="A80" t="s">
        <v>481</v>
      </c>
      <c r="B80" t="s">
        <v>482</v>
      </c>
      <c r="C80" t="s">
        <v>96</v>
      </c>
      <c r="D80" t="s">
        <v>108</v>
      </c>
      <c r="E80" t="s">
        <v>413</v>
      </c>
      <c r="F80" t="s">
        <v>332</v>
      </c>
      <c r="G80" t="s">
        <v>474</v>
      </c>
      <c r="H80" t="s">
        <v>127</v>
      </c>
      <c r="I80" s="105" t="s">
        <v>4234</v>
      </c>
      <c r="J80" s="55">
        <v>4.9000000000000004</v>
      </c>
      <c r="K80" t="s">
        <v>98</v>
      </c>
      <c r="L80" s="56">
        <v>1.17E-2</v>
      </c>
      <c r="M80" s="56">
        <v>3.39E-2</v>
      </c>
      <c r="N80" s="55">
        <v>245960.44</v>
      </c>
      <c r="O80" s="55">
        <v>100.03</v>
      </c>
      <c r="P80" s="55">
        <v>0</v>
      </c>
      <c r="Q80" s="55">
        <v>246.03422813200001</v>
      </c>
      <c r="R80" s="56">
        <v>2.9999999999999997E-4</v>
      </c>
      <c r="S80" s="56">
        <v>6.9999999999999999E-4</v>
      </c>
      <c r="T80" s="56">
        <v>2.0000000000000001E-4</v>
      </c>
    </row>
    <row r="81" spans="1:20">
      <c r="A81" t="s">
        <v>483</v>
      </c>
      <c r="B81" t="s">
        <v>484</v>
      </c>
      <c r="C81" t="s">
        <v>96</v>
      </c>
      <c r="D81" t="s">
        <v>108</v>
      </c>
      <c r="E81" t="s">
        <v>413</v>
      </c>
      <c r="F81" t="s">
        <v>332</v>
      </c>
      <c r="G81" t="s">
        <v>474</v>
      </c>
      <c r="H81" t="s">
        <v>127</v>
      </c>
      <c r="I81" s="105" t="s">
        <v>4234</v>
      </c>
      <c r="J81" s="55">
        <v>4.92</v>
      </c>
      <c r="K81" t="s">
        <v>98</v>
      </c>
      <c r="L81" s="56">
        <v>1.3299999999999999E-2</v>
      </c>
      <c r="M81" s="56">
        <v>3.39E-2</v>
      </c>
      <c r="N81" s="55">
        <v>3745727.43</v>
      </c>
      <c r="O81" s="55">
        <v>101.09</v>
      </c>
      <c r="P81" s="55">
        <v>0</v>
      </c>
      <c r="Q81" s="55">
        <v>3786.5558589870002</v>
      </c>
      <c r="R81" s="56">
        <v>3.2000000000000002E-3</v>
      </c>
      <c r="S81" s="56">
        <v>1.09E-2</v>
      </c>
      <c r="T81" s="56">
        <v>2.5999999999999999E-3</v>
      </c>
    </row>
    <row r="82" spans="1:20">
      <c r="A82" t="s">
        <v>485</v>
      </c>
      <c r="B82" t="s">
        <v>486</v>
      </c>
      <c r="C82" t="s">
        <v>96</v>
      </c>
      <c r="D82" t="s">
        <v>108</v>
      </c>
      <c r="E82" t="s">
        <v>413</v>
      </c>
      <c r="F82" t="s">
        <v>332</v>
      </c>
      <c r="G82" t="s">
        <v>461</v>
      </c>
      <c r="H82" t="s">
        <v>176</v>
      </c>
      <c r="I82" s="105" t="s">
        <v>4234</v>
      </c>
      <c r="J82" s="55">
        <v>5.6</v>
      </c>
      <c r="K82" t="s">
        <v>98</v>
      </c>
      <c r="L82" s="56">
        <v>1.8700000000000001E-2</v>
      </c>
      <c r="M82" s="56">
        <v>3.5200000000000002E-2</v>
      </c>
      <c r="N82" s="55">
        <v>2045209.88</v>
      </c>
      <c r="O82" s="55">
        <v>97.98</v>
      </c>
      <c r="P82" s="55">
        <v>0</v>
      </c>
      <c r="Q82" s="55">
        <v>2003.896640424</v>
      </c>
      <c r="R82" s="56">
        <v>3.7000000000000002E-3</v>
      </c>
      <c r="S82" s="56">
        <v>5.7000000000000002E-3</v>
      </c>
      <c r="T82" s="56">
        <v>1.4E-3</v>
      </c>
    </row>
    <row r="83" spans="1:20">
      <c r="A83" t="s">
        <v>487</v>
      </c>
      <c r="B83" t="s">
        <v>488</v>
      </c>
      <c r="C83" t="s">
        <v>96</v>
      </c>
      <c r="D83" t="s">
        <v>108</v>
      </c>
      <c r="E83" t="s">
        <v>413</v>
      </c>
      <c r="F83" t="s">
        <v>332</v>
      </c>
      <c r="G83" t="s">
        <v>474</v>
      </c>
      <c r="H83" t="s">
        <v>127</v>
      </c>
      <c r="I83" s="105" t="s">
        <v>4234</v>
      </c>
      <c r="J83" s="55">
        <v>3.24</v>
      </c>
      <c r="K83" t="s">
        <v>98</v>
      </c>
      <c r="L83" s="56">
        <v>3.3500000000000002E-2</v>
      </c>
      <c r="M83" s="56">
        <v>2.81E-2</v>
      </c>
      <c r="N83" s="55">
        <v>846623.9</v>
      </c>
      <c r="O83" s="55">
        <v>114.41</v>
      </c>
      <c r="P83" s="55">
        <v>0</v>
      </c>
      <c r="Q83" s="55">
        <v>968.62240398999995</v>
      </c>
      <c r="R83" s="56">
        <v>2E-3</v>
      </c>
      <c r="S83" s="56">
        <v>2.8E-3</v>
      </c>
      <c r="T83" s="56">
        <v>6.9999999999999999E-4</v>
      </c>
    </row>
    <row r="84" spans="1:20">
      <c r="A84" t="s">
        <v>489</v>
      </c>
      <c r="B84" t="s">
        <v>490</v>
      </c>
      <c r="C84" t="s">
        <v>96</v>
      </c>
      <c r="D84" t="s">
        <v>108</v>
      </c>
      <c r="E84" t="s">
        <v>491</v>
      </c>
      <c r="F84" t="s">
        <v>303</v>
      </c>
      <c r="G84" t="s">
        <v>474</v>
      </c>
      <c r="H84" t="s">
        <v>127</v>
      </c>
      <c r="I84" s="105" t="s">
        <v>4234</v>
      </c>
      <c r="J84" s="55">
        <v>4.13</v>
      </c>
      <c r="K84" t="s">
        <v>98</v>
      </c>
      <c r="L84" s="56">
        <v>1.09E-2</v>
      </c>
      <c r="M84" s="56">
        <v>3.4599999999999999E-2</v>
      </c>
      <c r="N84" s="55">
        <v>35.340000000000003</v>
      </c>
      <c r="O84" s="55">
        <v>4925250</v>
      </c>
      <c r="P84" s="55">
        <v>0</v>
      </c>
      <c r="Q84" s="55">
        <v>1740.5833500000001</v>
      </c>
      <c r="R84" s="56">
        <v>1.9E-3</v>
      </c>
      <c r="S84" s="56">
        <v>5.0000000000000001E-3</v>
      </c>
      <c r="T84" s="56">
        <v>1.1999999999999999E-3</v>
      </c>
    </row>
    <row r="85" spans="1:20">
      <c r="A85" t="s">
        <v>492</v>
      </c>
      <c r="B85" t="s">
        <v>493</v>
      </c>
      <c r="C85" t="s">
        <v>96</v>
      </c>
      <c r="D85" t="s">
        <v>108</v>
      </c>
      <c r="E85" t="s">
        <v>491</v>
      </c>
      <c r="F85" t="s">
        <v>303</v>
      </c>
      <c r="G85" t="s">
        <v>474</v>
      </c>
      <c r="H85" t="s">
        <v>127</v>
      </c>
      <c r="I85" s="105" t="s">
        <v>4234</v>
      </c>
      <c r="J85" s="55">
        <v>4.7699999999999996</v>
      </c>
      <c r="K85" t="s">
        <v>98</v>
      </c>
      <c r="L85" s="56">
        <v>2.9899999999999999E-2</v>
      </c>
      <c r="M85" s="56">
        <v>3.4500000000000003E-2</v>
      </c>
      <c r="N85" s="55">
        <v>29</v>
      </c>
      <c r="O85" s="55">
        <v>5209470</v>
      </c>
      <c r="P85" s="55">
        <v>0</v>
      </c>
      <c r="Q85" s="55">
        <v>1510.7463</v>
      </c>
      <c r="R85" s="56">
        <v>1.8E-3</v>
      </c>
      <c r="S85" s="56">
        <v>4.3E-3</v>
      </c>
      <c r="T85" s="56">
        <v>1.1000000000000001E-3</v>
      </c>
    </row>
    <row r="86" spans="1:20">
      <c r="A86" t="s">
        <v>495</v>
      </c>
      <c r="B86" t="s">
        <v>496</v>
      </c>
      <c r="C86" t="s">
        <v>96</v>
      </c>
      <c r="D86" t="s">
        <v>108</v>
      </c>
      <c r="E86" t="s">
        <v>491</v>
      </c>
      <c r="F86" t="s">
        <v>303</v>
      </c>
      <c r="G86" t="s">
        <v>474</v>
      </c>
      <c r="H86" t="s">
        <v>127</v>
      </c>
      <c r="I86" s="105" t="s">
        <v>4234</v>
      </c>
      <c r="J86" s="55">
        <v>2.4</v>
      </c>
      <c r="K86" t="s">
        <v>98</v>
      </c>
      <c r="L86" s="56">
        <v>2.3199999999999998E-2</v>
      </c>
      <c r="M86" s="56">
        <v>2.5499999999999998E-2</v>
      </c>
      <c r="N86" s="55">
        <v>4.17</v>
      </c>
      <c r="O86" s="55">
        <v>5612952</v>
      </c>
      <c r="P86" s="55">
        <v>0</v>
      </c>
      <c r="Q86" s="55">
        <v>234.06009839999999</v>
      </c>
      <c r="R86" s="56">
        <v>6.9999999999999999E-4</v>
      </c>
      <c r="S86" s="56">
        <v>6.9999999999999999E-4</v>
      </c>
      <c r="T86" s="56">
        <v>2.0000000000000001E-4</v>
      </c>
    </row>
    <row r="87" spans="1:20">
      <c r="A87" t="s">
        <v>497</v>
      </c>
      <c r="B87" t="s">
        <v>498</v>
      </c>
      <c r="C87" t="s">
        <v>96</v>
      </c>
      <c r="D87" t="s">
        <v>108</v>
      </c>
      <c r="E87" t="s">
        <v>499</v>
      </c>
      <c r="F87" t="s">
        <v>303</v>
      </c>
      <c r="G87" t="s">
        <v>474</v>
      </c>
      <c r="H87" t="s">
        <v>127</v>
      </c>
      <c r="I87" s="105" t="s">
        <v>4234</v>
      </c>
      <c r="J87" s="55">
        <v>2.42</v>
      </c>
      <c r="K87" t="s">
        <v>98</v>
      </c>
      <c r="L87" s="56">
        <v>2.4199999999999999E-2</v>
      </c>
      <c r="M87" s="56">
        <v>2.86E-2</v>
      </c>
      <c r="N87" s="55">
        <v>41.08</v>
      </c>
      <c r="O87" s="55">
        <v>5585000</v>
      </c>
      <c r="P87" s="55">
        <v>0</v>
      </c>
      <c r="Q87" s="55">
        <v>2294.3180000000002</v>
      </c>
      <c r="R87" s="56">
        <v>1.4E-3</v>
      </c>
      <c r="S87" s="56">
        <v>6.6E-3</v>
      </c>
      <c r="T87" s="56">
        <v>1.6000000000000001E-3</v>
      </c>
    </row>
    <row r="88" spans="1:20">
      <c r="A88" t="s">
        <v>500</v>
      </c>
      <c r="B88" t="s">
        <v>501</v>
      </c>
      <c r="C88" t="s">
        <v>96</v>
      </c>
      <c r="D88" t="s">
        <v>108</v>
      </c>
      <c r="E88" t="s">
        <v>499</v>
      </c>
      <c r="F88" t="s">
        <v>303</v>
      </c>
      <c r="G88" t="s">
        <v>474</v>
      </c>
      <c r="H88" t="s">
        <v>127</v>
      </c>
      <c r="I88" s="105" t="s">
        <v>4234</v>
      </c>
      <c r="J88" s="55">
        <v>1.8</v>
      </c>
      <c r="K88" t="s">
        <v>98</v>
      </c>
      <c r="L88" s="56">
        <v>1.46E-2</v>
      </c>
      <c r="M88" s="56">
        <v>2.4500000000000001E-2</v>
      </c>
      <c r="N88" s="55">
        <v>39.74</v>
      </c>
      <c r="O88" s="55">
        <v>5454999</v>
      </c>
      <c r="P88" s="55">
        <v>0</v>
      </c>
      <c r="Q88" s="55">
        <v>2167.8166025999999</v>
      </c>
      <c r="R88" s="56">
        <v>1.5E-3</v>
      </c>
      <c r="S88" s="56">
        <v>6.1999999999999998E-3</v>
      </c>
      <c r="T88" s="56">
        <v>1.5E-3</v>
      </c>
    </row>
    <row r="89" spans="1:20">
      <c r="A89" t="s">
        <v>502</v>
      </c>
      <c r="B89" t="s">
        <v>503</v>
      </c>
      <c r="C89" t="s">
        <v>96</v>
      </c>
      <c r="D89" t="s">
        <v>108</v>
      </c>
      <c r="E89" t="s">
        <v>499</v>
      </c>
      <c r="F89" t="s">
        <v>303</v>
      </c>
      <c r="G89" t="s">
        <v>474</v>
      </c>
      <c r="H89" t="s">
        <v>127</v>
      </c>
      <c r="I89" s="105" t="s">
        <v>4234</v>
      </c>
      <c r="J89" s="55">
        <v>3.81</v>
      </c>
      <c r="K89" t="s">
        <v>98</v>
      </c>
      <c r="L89" s="56">
        <v>2E-3</v>
      </c>
      <c r="M89" s="56">
        <v>3.0599999999999999E-2</v>
      </c>
      <c r="N89" s="55">
        <v>24.52</v>
      </c>
      <c r="O89" s="55">
        <v>4882000</v>
      </c>
      <c r="P89" s="55">
        <v>0</v>
      </c>
      <c r="Q89" s="55">
        <v>1197.0663999999999</v>
      </c>
      <c r="R89" s="56">
        <v>2.0999999999999999E-3</v>
      </c>
      <c r="S89" s="56">
        <v>3.3999999999999998E-3</v>
      </c>
      <c r="T89" s="56">
        <v>8.0000000000000004E-4</v>
      </c>
    </row>
    <row r="90" spans="1:20">
      <c r="A90" t="s">
        <v>504</v>
      </c>
      <c r="B90" t="s">
        <v>505</v>
      </c>
      <c r="C90" t="s">
        <v>96</v>
      </c>
      <c r="D90" t="s">
        <v>108</v>
      </c>
      <c r="E90" t="s">
        <v>499</v>
      </c>
      <c r="F90" t="s">
        <v>303</v>
      </c>
      <c r="G90" t="s">
        <v>474</v>
      </c>
      <c r="H90" t="s">
        <v>127</v>
      </c>
      <c r="I90" s="105" t="s">
        <v>4234</v>
      </c>
      <c r="J90" s="55">
        <v>4.6100000000000003</v>
      </c>
      <c r="K90" t="s">
        <v>98</v>
      </c>
      <c r="L90" s="56">
        <v>3.1899999999999998E-2</v>
      </c>
      <c r="M90" s="56">
        <v>3.32E-2</v>
      </c>
      <c r="N90" s="55">
        <v>33.28</v>
      </c>
      <c r="O90" s="55">
        <v>5151111</v>
      </c>
      <c r="P90" s="55">
        <v>0</v>
      </c>
      <c r="Q90" s="55">
        <v>1714.2897407999999</v>
      </c>
      <c r="R90" s="56">
        <v>2E-3</v>
      </c>
      <c r="S90" s="56">
        <v>4.8999999999999998E-3</v>
      </c>
      <c r="T90" s="56">
        <v>1.1999999999999999E-3</v>
      </c>
    </row>
    <row r="91" spans="1:20">
      <c r="A91" t="s">
        <v>506</v>
      </c>
      <c r="B91" t="s">
        <v>507</v>
      </c>
      <c r="C91" t="s">
        <v>96</v>
      </c>
      <c r="D91" t="s">
        <v>108</v>
      </c>
      <c r="E91" t="s">
        <v>508</v>
      </c>
      <c r="F91" t="s">
        <v>422</v>
      </c>
      <c r="G91" t="s">
        <v>461</v>
      </c>
      <c r="H91" t="s">
        <v>176</v>
      </c>
      <c r="I91" s="105" t="s">
        <v>4234</v>
      </c>
      <c r="J91" s="55">
        <v>0.41</v>
      </c>
      <c r="K91" t="s">
        <v>98</v>
      </c>
      <c r="L91" s="56">
        <v>3.85E-2</v>
      </c>
      <c r="M91" s="56">
        <v>3.4599999999999999E-2</v>
      </c>
      <c r="N91" s="55">
        <v>559869.4</v>
      </c>
      <c r="O91" s="55">
        <v>115.64</v>
      </c>
      <c r="P91" s="55">
        <v>0</v>
      </c>
      <c r="Q91" s="55">
        <v>647.43297415999996</v>
      </c>
      <c r="R91" s="56">
        <v>2.2000000000000001E-3</v>
      </c>
      <c r="S91" s="56">
        <v>1.9E-3</v>
      </c>
      <c r="T91" s="56">
        <v>5.0000000000000001E-4</v>
      </c>
    </row>
    <row r="92" spans="1:20">
      <c r="A92" t="s">
        <v>509</v>
      </c>
      <c r="B92" t="s">
        <v>510</v>
      </c>
      <c r="C92" t="s">
        <v>96</v>
      </c>
      <c r="D92" t="s">
        <v>108</v>
      </c>
      <c r="E92" t="s">
        <v>426</v>
      </c>
      <c r="F92" t="s">
        <v>332</v>
      </c>
      <c r="G92" t="s">
        <v>474</v>
      </c>
      <c r="H92" t="s">
        <v>127</v>
      </c>
      <c r="I92" s="105" t="s">
        <v>4234</v>
      </c>
      <c r="J92" s="55">
        <v>3.89</v>
      </c>
      <c r="K92" t="s">
        <v>98</v>
      </c>
      <c r="L92" s="56">
        <v>2.4E-2</v>
      </c>
      <c r="M92" s="56">
        <v>2.5600000000000001E-2</v>
      </c>
      <c r="N92" s="55">
        <v>1741578.87</v>
      </c>
      <c r="O92" s="55">
        <v>112.91</v>
      </c>
      <c r="P92" s="55">
        <v>0</v>
      </c>
      <c r="Q92" s="55">
        <v>1966.4167021170001</v>
      </c>
      <c r="R92" s="56">
        <v>1.6000000000000001E-3</v>
      </c>
      <c r="S92" s="56">
        <v>5.5999999999999999E-3</v>
      </c>
      <c r="T92" s="56">
        <v>1.4E-3</v>
      </c>
    </row>
    <row r="93" spans="1:20">
      <c r="A93" t="s">
        <v>511</v>
      </c>
      <c r="B93" t="s">
        <v>512</v>
      </c>
      <c r="C93" t="s">
        <v>96</v>
      </c>
      <c r="D93" t="s">
        <v>108</v>
      </c>
      <c r="E93" t="s">
        <v>426</v>
      </c>
      <c r="F93" t="s">
        <v>332</v>
      </c>
      <c r="G93" t="s">
        <v>474</v>
      </c>
      <c r="H93" t="s">
        <v>127</v>
      </c>
      <c r="I93" s="105" t="s">
        <v>4234</v>
      </c>
      <c r="J93" s="55">
        <v>6.05</v>
      </c>
      <c r="K93" t="s">
        <v>98</v>
      </c>
      <c r="L93" s="56">
        <v>1.4999999999999999E-2</v>
      </c>
      <c r="M93" s="56">
        <v>3.0800000000000001E-2</v>
      </c>
      <c r="N93" s="55">
        <v>1049297.55</v>
      </c>
      <c r="O93" s="55">
        <v>98.18</v>
      </c>
      <c r="P93" s="55">
        <v>0</v>
      </c>
      <c r="Q93" s="55">
        <v>1030.20033459</v>
      </c>
      <c r="R93" s="56">
        <v>4.0000000000000001E-3</v>
      </c>
      <c r="S93" s="56">
        <v>3.0000000000000001E-3</v>
      </c>
      <c r="T93" s="56">
        <v>6.9999999999999999E-4</v>
      </c>
    </row>
    <row r="94" spans="1:20">
      <c r="A94" t="s">
        <v>513</v>
      </c>
      <c r="B94" t="s">
        <v>514</v>
      </c>
      <c r="C94" t="s">
        <v>96</v>
      </c>
      <c r="D94" t="s">
        <v>108</v>
      </c>
      <c r="E94" t="s">
        <v>515</v>
      </c>
      <c r="F94" t="s">
        <v>422</v>
      </c>
      <c r="G94" t="s">
        <v>474</v>
      </c>
      <c r="H94" t="s">
        <v>127</v>
      </c>
      <c r="I94" s="105" t="s">
        <v>4234</v>
      </c>
      <c r="J94" s="55">
        <v>1.54</v>
      </c>
      <c r="K94" t="s">
        <v>98</v>
      </c>
      <c r="L94" s="56">
        <v>2.4799999999999999E-2</v>
      </c>
      <c r="M94" s="56">
        <v>1.83E-2</v>
      </c>
      <c r="N94" s="55">
        <v>687660.7</v>
      </c>
      <c r="O94" s="55">
        <v>113.92</v>
      </c>
      <c r="P94" s="55">
        <v>0</v>
      </c>
      <c r="Q94" s="55">
        <v>783.38306943999999</v>
      </c>
      <c r="R94" s="56">
        <v>1.6000000000000001E-3</v>
      </c>
      <c r="S94" s="56">
        <v>2.2000000000000001E-3</v>
      </c>
      <c r="T94" s="56">
        <v>5.0000000000000001E-4</v>
      </c>
    </row>
    <row r="95" spans="1:20">
      <c r="A95" t="s">
        <v>517</v>
      </c>
      <c r="B95" t="s">
        <v>518</v>
      </c>
      <c r="C95" t="s">
        <v>96</v>
      </c>
      <c r="D95" t="s">
        <v>108</v>
      </c>
      <c r="E95" t="s">
        <v>302</v>
      </c>
      <c r="F95" t="s">
        <v>303</v>
      </c>
      <c r="G95" t="s">
        <v>474</v>
      </c>
      <c r="H95" t="s">
        <v>127</v>
      </c>
      <c r="I95" s="105" t="s">
        <v>4234</v>
      </c>
      <c r="J95" s="55">
        <v>0.97</v>
      </c>
      <c r="K95" t="s">
        <v>98</v>
      </c>
      <c r="L95" s="56">
        <v>1.9E-2</v>
      </c>
      <c r="M95" s="56">
        <v>2.1899999999999999E-2</v>
      </c>
      <c r="N95" s="55">
        <v>24.11</v>
      </c>
      <c r="O95" s="55">
        <v>5475488</v>
      </c>
      <c r="P95" s="55">
        <v>0</v>
      </c>
      <c r="Q95" s="55">
        <v>1320.1401568000001</v>
      </c>
      <c r="R95" s="56">
        <v>1.1000000000000001E-3</v>
      </c>
      <c r="S95" s="56">
        <v>3.8E-3</v>
      </c>
      <c r="T95" s="56">
        <v>8.9999999999999998E-4</v>
      </c>
    </row>
    <row r="96" spans="1:20">
      <c r="A96" t="s">
        <v>519</v>
      </c>
      <c r="B96" t="s">
        <v>520</v>
      </c>
      <c r="C96" t="s">
        <v>96</v>
      </c>
      <c r="D96" t="s">
        <v>108</v>
      </c>
      <c r="E96" t="s">
        <v>302</v>
      </c>
      <c r="F96" t="s">
        <v>303</v>
      </c>
      <c r="G96" t="s">
        <v>474</v>
      </c>
      <c r="H96" t="s">
        <v>127</v>
      </c>
      <c r="I96" s="105" t="s">
        <v>4234</v>
      </c>
      <c r="J96" s="55">
        <v>4.12</v>
      </c>
      <c r="K96" t="s">
        <v>98</v>
      </c>
      <c r="L96" s="56">
        <v>3.3099999999999997E-2</v>
      </c>
      <c r="M96" s="56">
        <v>3.61E-2</v>
      </c>
      <c r="N96" s="55">
        <v>25.31</v>
      </c>
      <c r="O96" s="55">
        <v>5205991</v>
      </c>
      <c r="P96" s="55">
        <v>0</v>
      </c>
      <c r="Q96" s="55">
        <v>1317.6363220999999</v>
      </c>
      <c r="R96" s="56">
        <v>1.8E-3</v>
      </c>
      <c r="S96" s="56">
        <v>3.8E-3</v>
      </c>
      <c r="T96" s="56">
        <v>8.9999999999999998E-4</v>
      </c>
    </row>
    <row r="97" spans="1:20">
      <c r="A97" t="s">
        <v>522</v>
      </c>
      <c r="B97" t="s">
        <v>523</v>
      </c>
      <c r="C97" t="s">
        <v>96</v>
      </c>
      <c r="D97" t="s">
        <v>108</v>
      </c>
      <c r="E97" t="s">
        <v>302</v>
      </c>
      <c r="F97" t="s">
        <v>303</v>
      </c>
      <c r="G97" t="s">
        <v>474</v>
      </c>
      <c r="H97" t="s">
        <v>127</v>
      </c>
      <c r="I97" s="105" t="s">
        <v>4234</v>
      </c>
      <c r="J97" s="55">
        <v>5.08</v>
      </c>
      <c r="K97" t="s">
        <v>98</v>
      </c>
      <c r="L97" s="56">
        <v>3.3599999999999998E-2</v>
      </c>
      <c r="M97" s="56">
        <v>3.3799999999999997E-2</v>
      </c>
      <c r="N97" s="55">
        <v>16.95</v>
      </c>
      <c r="O97" s="55">
        <v>4999400</v>
      </c>
      <c r="P97" s="55">
        <v>0</v>
      </c>
      <c r="Q97" s="55">
        <v>847.39829999999995</v>
      </c>
      <c r="R97" s="56">
        <v>1.5E-3</v>
      </c>
      <c r="S97" s="56">
        <v>2.3999999999999998E-3</v>
      </c>
      <c r="T97" s="56">
        <v>5.9999999999999995E-4</v>
      </c>
    </row>
    <row r="98" spans="1:20">
      <c r="A98" t="s">
        <v>524</v>
      </c>
      <c r="B98" t="s">
        <v>525</v>
      </c>
      <c r="C98" t="s">
        <v>96</v>
      </c>
      <c r="D98" t="s">
        <v>108</v>
      </c>
      <c r="E98" t="s">
        <v>302</v>
      </c>
      <c r="F98" t="s">
        <v>303</v>
      </c>
      <c r="G98" t="s">
        <v>474</v>
      </c>
      <c r="H98" t="s">
        <v>127</v>
      </c>
      <c r="I98" s="105" t="s">
        <v>4234</v>
      </c>
      <c r="J98" s="55">
        <v>2.42</v>
      </c>
      <c r="K98" t="s">
        <v>98</v>
      </c>
      <c r="L98" s="56">
        <v>1.89E-2</v>
      </c>
      <c r="M98" s="56">
        <v>2.7699999999999999E-2</v>
      </c>
      <c r="N98" s="55">
        <v>16.71</v>
      </c>
      <c r="O98" s="55">
        <v>5510000</v>
      </c>
      <c r="P98" s="55">
        <v>0</v>
      </c>
      <c r="Q98" s="55">
        <v>920.721</v>
      </c>
      <c r="R98" s="56">
        <v>2.0999999999999999E-3</v>
      </c>
      <c r="S98" s="56">
        <v>2.5999999999999999E-3</v>
      </c>
      <c r="T98" s="56">
        <v>5.9999999999999995E-4</v>
      </c>
    </row>
    <row r="99" spans="1:20">
      <c r="A99" t="s">
        <v>526</v>
      </c>
      <c r="B99" t="s">
        <v>527</v>
      </c>
      <c r="C99" t="s">
        <v>96</v>
      </c>
      <c r="D99" t="s">
        <v>108</v>
      </c>
      <c r="E99" t="s">
        <v>528</v>
      </c>
      <c r="F99" t="s">
        <v>332</v>
      </c>
      <c r="G99" t="s">
        <v>474</v>
      </c>
      <c r="H99" t="s">
        <v>127</v>
      </c>
      <c r="I99" s="105" t="s">
        <v>4234</v>
      </c>
      <c r="J99" s="55">
        <v>0.52</v>
      </c>
      <c r="K99" t="s">
        <v>98</v>
      </c>
      <c r="L99" s="56">
        <v>2.75E-2</v>
      </c>
      <c r="M99" s="56">
        <v>3.1800000000000002E-2</v>
      </c>
      <c r="N99" s="55">
        <v>159943.20000000001</v>
      </c>
      <c r="O99" s="55">
        <v>113.88</v>
      </c>
      <c r="P99" s="55">
        <v>0</v>
      </c>
      <c r="Q99" s="55">
        <v>182.14331616000001</v>
      </c>
      <c r="R99" s="56">
        <v>5.9999999999999995E-4</v>
      </c>
      <c r="S99" s="56">
        <v>5.0000000000000001E-4</v>
      </c>
      <c r="T99" s="56">
        <v>1E-4</v>
      </c>
    </row>
    <row r="100" spans="1:20">
      <c r="A100" t="s">
        <v>529</v>
      </c>
      <c r="B100" t="s">
        <v>530</v>
      </c>
      <c r="C100" t="s">
        <v>96</v>
      </c>
      <c r="D100" t="s">
        <v>108</v>
      </c>
      <c r="E100" t="s">
        <v>528</v>
      </c>
      <c r="F100" t="s">
        <v>332</v>
      </c>
      <c r="G100" t="s">
        <v>474</v>
      </c>
      <c r="H100" t="s">
        <v>127</v>
      </c>
      <c r="I100" s="105" t="s">
        <v>4234</v>
      </c>
      <c r="J100" s="55">
        <v>3.62</v>
      </c>
      <c r="K100" t="s">
        <v>98</v>
      </c>
      <c r="L100" s="56">
        <v>1.9599999999999999E-2</v>
      </c>
      <c r="M100" s="56">
        <v>2.6599999999999999E-2</v>
      </c>
      <c r="N100" s="55">
        <v>1193465.5900000001</v>
      </c>
      <c r="O100" s="55">
        <v>109.84</v>
      </c>
      <c r="P100" s="55">
        <v>0</v>
      </c>
      <c r="Q100" s="55">
        <v>1310.902604056</v>
      </c>
      <c r="R100" s="56">
        <v>1.1000000000000001E-3</v>
      </c>
      <c r="S100" s="56">
        <v>3.8E-3</v>
      </c>
      <c r="T100" s="56">
        <v>8.9999999999999998E-4</v>
      </c>
    </row>
    <row r="101" spans="1:20">
      <c r="A101" t="s">
        <v>531</v>
      </c>
      <c r="B101" t="s">
        <v>532</v>
      </c>
      <c r="C101" t="s">
        <v>96</v>
      </c>
      <c r="D101" t="s">
        <v>108</v>
      </c>
      <c r="E101" t="s">
        <v>528</v>
      </c>
      <c r="F101" t="s">
        <v>332</v>
      </c>
      <c r="G101" t="s">
        <v>474</v>
      </c>
      <c r="H101" t="s">
        <v>127</v>
      </c>
      <c r="I101" s="105" t="s">
        <v>4234</v>
      </c>
      <c r="J101" s="55">
        <v>5.82</v>
      </c>
      <c r="K101" t="s">
        <v>98</v>
      </c>
      <c r="L101" s="56">
        <v>1.5800000000000002E-2</v>
      </c>
      <c r="M101" s="56">
        <v>3.0599999999999999E-2</v>
      </c>
      <c r="N101" s="55">
        <v>2739610.41</v>
      </c>
      <c r="O101" s="55">
        <v>102.86</v>
      </c>
      <c r="P101" s="55">
        <v>0</v>
      </c>
      <c r="Q101" s="55">
        <v>2817.9632677260001</v>
      </c>
      <c r="R101" s="56">
        <v>2.3E-3</v>
      </c>
      <c r="S101" s="56">
        <v>8.0999999999999996E-3</v>
      </c>
      <c r="T101" s="56">
        <v>2E-3</v>
      </c>
    </row>
    <row r="102" spans="1:20">
      <c r="A102" t="s">
        <v>533</v>
      </c>
      <c r="B102" t="s">
        <v>534</v>
      </c>
      <c r="C102" t="s">
        <v>96</v>
      </c>
      <c r="D102" t="s">
        <v>108</v>
      </c>
      <c r="E102" t="s">
        <v>535</v>
      </c>
      <c r="F102" t="s">
        <v>422</v>
      </c>
      <c r="G102" t="s">
        <v>474</v>
      </c>
      <c r="H102" t="s">
        <v>127</v>
      </c>
      <c r="I102" s="105" t="s">
        <v>4234</v>
      </c>
      <c r="J102" s="55">
        <v>2.75</v>
      </c>
      <c r="K102" t="s">
        <v>98</v>
      </c>
      <c r="L102" s="56">
        <v>2.2499999999999999E-2</v>
      </c>
      <c r="M102" s="56">
        <v>2.06E-2</v>
      </c>
      <c r="N102" s="55">
        <v>350472.29</v>
      </c>
      <c r="O102" s="55">
        <v>113.9</v>
      </c>
      <c r="P102" s="55">
        <v>0</v>
      </c>
      <c r="Q102" s="55">
        <v>399.18793830999999</v>
      </c>
      <c r="R102" s="56">
        <v>8.9999999999999998E-4</v>
      </c>
      <c r="S102" s="56">
        <v>1.1000000000000001E-3</v>
      </c>
      <c r="T102" s="56">
        <v>2.9999999999999997E-4</v>
      </c>
    </row>
    <row r="103" spans="1:20">
      <c r="A103" t="s">
        <v>536</v>
      </c>
      <c r="B103" t="s">
        <v>537</v>
      </c>
      <c r="C103" t="s">
        <v>96</v>
      </c>
      <c r="D103" t="s">
        <v>108</v>
      </c>
      <c r="E103" t="s">
        <v>538</v>
      </c>
      <c r="F103" t="s">
        <v>103</v>
      </c>
      <c r="G103" t="s">
        <v>539</v>
      </c>
      <c r="H103" t="s">
        <v>176</v>
      </c>
      <c r="I103" s="105" t="s">
        <v>4234</v>
      </c>
      <c r="J103" s="55">
        <v>4.8499999999999996</v>
      </c>
      <c r="K103" t="s">
        <v>98</v>
      </c>
      <c r="L103" s="56">
        <v>7.4999999999999997E-3</v>
      </c>
      <c r="M103" s="56">
        <v>4.1700000000000001E-2</v>
      </c>
      <c r="N103" s="55">
        <v>1573371.58</v>
      </c>
      <c r="O103" s="55">
        <v>91.87</v>
      </c>
      <c r="P103" s="55">
        <v>0</v>
      </c>
      <c r="Q103" s="55">
        <v>1445.456470546</v>
      </c>
      <c r="R103" s="56">
        <v>1.8E-3</v>
      </c>
      <c r="S103" s="56">
        <v>4.1000000000000003E-3</v>
      </c>
      <c r="T103" s="56">
        <v>1E-3</v>
      </c>
    </row>
    <row r="104" spans="1:20">
      <c r="A104" t="s">
        <v>540</v>
      </c>
      <c r="B104" t="s">
        <v>541</v>
      </c>
      <c r="C104" t="s">
        <v>96</v>
      </c>
      <c r="D104" t="s">
        <v>108</v>
      </c>
      <c r="E104" t="s">
        <v>542</v>
      </c>
      <c r="F104" t="s">
        <v>543</v>
      </c>
      <c r="G104" t="s">
        <v>544</v>
      </c>
      <c r="H104" t="s">
        <v>127</v>
      </c>
      <c r="I104" s="105" t="s">
        <v>4234</v>
      </c>
      <c r="J104" s="55">
        <v>3.98</v>
      </c>
      <c r="K104" t="s">
        <v>98</v>
      </c>
      <c r="L104" s="56">
        <v>0.04</v>
      </c>
      <c r="M104" s="56">
        <v>5.3400000000000003E-2</v>
      </c>
      <c r="N104" s="55">
        <v>1484852.4</v>
      </c>
      <c r="O104" s="55">
        <v>95.2</v>
      </c>
      <c r="P104" s="55">
        <v>0</v>
      </c>
      <c r="Q104" s="55">
        <v>1413.5794848</v>
      </c>
      <c r="R104" s="56">
        <v>3.3999999999999998E-3</v>
      </c>
      <c r="S104" s="56">
        <v>4.1000000000000003E-3</v>
      </c>
      <c r="T104" s="56">
        <v>1E-3</v>
      </c>
    </row>
    <row r="105" spans="1:20">
      <c r="A105" t="s">
        <v>545</v>
      </c>
      <c r="B105" t="s">
        <v>546</v>
      </c>
      <c r="C105" t="s">
        <v>96</v>
      </c>
      <c r="D105" t="s">
        <v>108</v>
      </c>
      <c r="E105" t="s">
        <v>460</v>
      </c>
      <c r="F105" t="s">
        <v>332</v>
      </c>
      <c r="G105" t="s">
        <v>539</v>
      </c>
      <c r="H105" t="s">
        <v>176</v>
      </c>
      <c r="I105" s="105" t="s">
        <v>4234</v>
      </c>
      <c r="J105" s="55">
        <v>1.46</v>
      </c>
      <c r="K105" t="s">
        <v>98</v>
      </c>
      <c r="L105" s="56">
        <v>2.0500000000000001E-2</v>
      </c>
      <c r="M105" s="56">
        <v>2.8400000000000002E-2</v>
      </c>
      <c r="N105" s="55">
        <v>138302.09</v>
      </c>
      <c r="O105" s="55">
        <v>111.63</v>
      </c>
      <c r="P105" s="55">
        <v>0</v>
      </c>
      <c r="Q105" s="55">
        <v>154.38662306699999</v>
      </c>
      <c r="R105" s="56">
        <v>4.0000000000000002E-4</v>
      </c>
      <c r="S105" s="56">
        <v>4.0000000000000002E-4</v>
      </c>
      <c r="T105" s="56">
        <v>1E-4</v>
      </c>
    </row>
    <row r="106" spans="1:20">
      <c r="A106" t="s">
        <v>548</v>
      </c>
      <c r="B106" t="s">
        <v>549</v>
      </c>
      <c r="C106" t="s">
        <v>96</v>
      </c>
      <c r="D106" t="s">
        <v>108</v>
      </c>
      <c r="E106" t="s">
        <v>460</v>
      </c>
      <c r="F106" t="s">
        <v>332</v>
      </c>
      <c r="G106" t="s">
        <v>539</v>
      </c>
      <c r="H106" t="s">
        <v>176</v>
      </c>
      <c r="I106" s="105" t="s">
        <v>4234</v>
      </c>
      <c r="J106" s="55">
        <v>2.29</v>
      </c>
      <c r="K106" t="s">
        <v>98</v>
      </c>
      <c r="L106" s="56">
        <v>2.0500000000000001E-2</v>
      </c>
      <c r="M106" s="56">
        <v>2.9899999999999999E-2</v>
      </c>
      <c r="N106" s="55">
        <v>778979.55</v>
      </c>
      <c r="O106" s="55">
        <v>111.3</v>
      </c>
      <c r="P106" s="55">
        <v>0</v>
      </c>
      <c r="Q106" s="55">
        <v>867.00423914999999</v>
      </c>
      <c r="R106" s="56">
        <v>1E-3</v>
      </c>
      <c r="S106" s="56">
        <v>2.5000000000000001E-3</v>
      </c>
      <c r="T106" s="56">
        <v>5.9999999999999995E-4</v>
      </c>
    </row>
    <row r="107" spans="1:20">
      <c r="A107" t="s">
        <v>550</v>
      </c>
      <c r="B107" t="s">
        <v>551</v>
      </c>
      <c r="C107" t="s">
        <v>96</v>
      </c>
      <c r="D107" t="s">
        <v>108</v>
      </c>
      <c r="E107" t="s">
        <v>460</v>
      </c>
      <c r="F107" t="s">
        <v>332</v>
      </c>
      <c r="G107" t="s">
        <v>539</v>
      </c>
      <c r="H107" t="s">
        <v>176</v>
      </c>
      <c r="I107" s="105" t="s">
        <v>4234</v>
      </c>
      <c r="J107" s="55">
        <v>5.01</v>
      </c>
      <c r="K107" t="s">
        <v>98</v>
      </c>
      <c r="L107" s="56">
        <v>8.3999999999999995E-3</v>
      </c>
      <c r="M107" s="56">
        <v>3.4000000000000002E-2</v>
      </c>
      <c r="N107" s="55">
        <v>2150765.89</v>
      </c>
      <c r="O107" s="55">
        <v>98.31</v>
      </c>
      <c r="P107" s="55">
        <v>0</v>
      </c>
      <c r="Q107" s="55">
        <v>2114.4179464590002</v>
      </c>
      <c r="R107" s="56">
        <v>3.2000000000000002E-3</v>
      </c>
      <c r="S107" s="56">
        <v>6.1000000000000004E-3</v>
      </c>
      <c r="T107" s="56">
        <v>1.5E-3</v>
      </c>
    </row>
    <row r="108" spans="1:20">
      <c r="A108" t="s">
        <v>552</v>
      </c>
      <c r="B108" t="s">
        <v>553</v>
      </c>
      <c r="C108" t="s">
        <v>96</v>
      </c>
      <c r="D108" t="s">
        <v>108</v>
      </c>
      <c r="E108" t="s">
        <v>460</v>
      </c>
      <c r="F108" t="s">
        <v>332</v>
      </c>
      <c r="G108" t="s">
        <v>539</v>
      </c>
      <c r="H108" t="s">
        <v>176</v>
      </c>
      <c r="I108" s="105" t="s">
        <v>4234</v>
      </c>
      <c r="J108" s="55">
        <v>6.04</v>
      </c>
      <c r="K108" t="s">
        <v>98</v>
      </c>
      <c r="L108" s="56">
        <v>5.0000000000000001E-3</v>
      </c>
      <c r="M108" s="56">
        <v>3.4500000000000003E-2</v>
      </c>
      <c r="N108" s="55">
        <v>276230.56</v>
      </c>
      <c r="O108" s="55">
        <v>92.12</v>
      </c>
      <c r="P108" s="55">
        <v>0</v>
      </c>
      <c r="Q108" s="55">
        <v>254.46359187199999</v>
      </c>
      <c r="R108" s="56">
        <v>1.5E-3</v>
      </c>
      <c r="S108" s="56">
        <v>6.9999999999999999E-4</v>
      </c>
      <c r="T108" s="56">
        <v>2.0000000000000001E-4</v>
      </c>
    </row>
    <row r="109" spans="1:20">
      <c r="A109" t="s">
        <v>554</v>
      </c>
      <c r="B109" t="s">
        <v>555</v>
      </c>
      <c r="C109" t="s">
        <v>96</v>
      </c>
      <c r="D109" t="s">
        <v>108</v>
      </c>
      <c r="E109" t="s">
        <v>460</v>
      </c>
      <c r="F109" t="s">
        <v>332</v>
      </c>
      <c r="G109" t="s">
        <v>539</v>
      </c>
      <c r="H109" t="s">
        <v>176</v>
      </c>
      <c r="I109" s="105" t="s">
        <v>4234</v>
      </c>
      <c r="J109" s="55">
        <v>5.93</v>
      </c>
      <c r="K109" t="s">
        <v>98</v>
      </c>
      <c r="L109" s="56">
        <v>9.7000000000000003E-3</v>
      </c>
      <c r="M109" s="56">
        <v>3.8399999999999997E-2</v>
      </c>
      <c r="N109" s="55">
        <v>1272669.18</v>
      </c>
      <c r="O109" s="55">
        <v>93.04</v>
      </c>
      <c r="P109" s="55">
        <v>0</v>
      </c>
      <c r="Q109" s="55">
        <v>1184.091405072</v>
      </c>
      <c r="R109" s="56">
        <v>3.0999999999999999E-3</v>
      </c>
      <c r="S109" s="56">
        <v>3.3999999999999998E-3</v>
      </c>
      <c r="T109" s="56">
        <v>8.0000000000000004E-4</v>
      </c>
    </row>
    <row r="110" spans="1:20">
      <c r="A110" t="s">
        <v>556</v>
      </c>
      <c r="B110" t="s">
        <v>557</v>
      </c>
      <c r="C110" t="s">
        <v>96</v>
      </c>
      <c r="D110" t="s">
        <v>108</v>
      </c>
      <c r="E110" t="s">
        <v>558</v>
      </c>
      <c r="F110" t="s">
        <v>113</v>
      </c>
      <c r="G110" t="s">
        <v>539</v>
      </c>
      <c r="H110" t="s">
        <v>176</v>
      </c>
      <c r="I110" s="105" t="s">
        <v>4234</v>
      </c>
      <c r="J110" s="55">
        <v>0.5</v>
      </c>
      <c r="K110" t="s">
        <v>98</v>
      </c>
      <c r="L110" s="56">
        <v>1.9800000000000002E-2</v>
      </c>
      <c r="M110" s="56">
        <v>3.7699999999999997E-2</v>
      </c>
      <c r="N110" s="55">
        <v>309531.90000000002</v>
      </c>
      <c r="O110" s="55">
        <v>110.52</v>
      </c>
      <c r="P110" s="55">
        <v>3.4171</v>
      </c>
      <c r="Q110" s="55">
        <v>345.51175588000001</v>
      </c>
      <c r="R110" s="56">
        <v>2E-3</v>
      </c>
      <c r="S110" s="56">
        <v>1E-3</v>
      </c>
      <c r="T110" s="56">
        <v>2.0000000000000001E-4</v>
      </c>
    </row>
    <row r="111" spans="1:20">
      <c r="A111" t="s">
        <v>560</v>
      </c>
      <c r="B111" t="s">
        <v>561</v>
      </c>
      <c r="C111" t="s">
        <v>96</v>
      </c>
      <c r="D111" t="s">
        <v>108</v>
      </c>
      <c r="E111" t="s">
        <v>562</v>
      </c>
      <c r="F111" t="s">
        <v>313</v>
      </c>
      <c r="G111" t="s">
        <v>539</v>
      </c>
      <c r="H111" t="s">
        <v>176</v>
      </c>
      <c r="I111" s="105" t="s">
        <v>4234</v>
      </c>
      <c r="J111" s="55">
        <v>2.82</v>
      </c>
      <c r="K111" t="s">
        <v>98</v>
      </c>
      <c r="L111" s="56">
        <v>1.9400000000000001E-2</v>
      </c>
      <c r="M111" s="56">
        <v>2.1399999999999999E-2</v>
      </c>
      <c r="N111" s="55">
        <v>23116.959999999999</v>
      </c>
      <c r="O111" s="55">
        <v>111.9</v>
      </c>
      <c r="P111" s="55">
        <v>0</v>
      </c>
      <c r="Q111" s="55">
        <v>25.86787824</v>
      </c>
      <c r="R111" s="56">
        <v>1E-4</v>
      </c>
      <c r="S111" s="56">
        <v>1E-4</v>
      </c>
      <c r="T111" s="56">
        <v>0</v>
      </c>
    </row>
    <row r="112" spans="1:20">
      <c r="A112" t="s">
        <v>563</v>
      </c>
      <c r="B112" t="s">
        <v>564</v>
      </c>
      <c r="C112" t="s">
        <v>96</v>
      </c>
      <c r="D112" t="s">
        <v>108</v>
      </c>
      <c r="E112" t="s">
        <v>562</v>
      </c>
      <c r="F112" t="s">
        <v>313</v>
      </c>
      <c r="G112" t="s">
        <v>539</v>
      </c>
      <c r="H112" t="s">
        <v>176</v>
      </c>
      <c r="I112" s="105" t="s">
        <v>4234</v>
      </c>
      <c r="J112" s="55">
        <v>3.8</v>
      </c>
      <c r="K112" t="s">
        <v>98</v>
      </c>
      <c r="L112" s="56">
        <v>1.23E-2</v>
      </c>
      <c r="M112" s="56">
        <v>2.3300000000000001E-2</v>
      </c>
      <c r="N112" s="55">
        <v>1674472.17</v>
      </c>
      <c r="O112" s="55">
        <v>107.66</v>
      </c>
      <c r="P112" s="55">
        <v>0</v>
      </c>
      <c r="Q112" s="55">
        <v>1802.736738222</v>
      </c>
      <c r="R112" s="56">
        <v>1.2999999999999999E-3</v>
      </c>
      <c r="S112" s="56">
        <v>5.1999999999999998E-3</v>
      </c>
      <c r="T112" s="56">
        <v>1.2999999999999999E-3</v>
      </c>
    </row>
    <row r="113" spans="1:20">
      <c r="A113" t="s">
        <v>565</v>
      </c>
      <c r="B113" t="s">
        <v>566</v>
      </c>
      <c r="C113" t="s">
        <v>96</v>
      </c>
      <c r="D113" t="s">
        <v>108</v>
      </c>
      <c r="E113" t="s">
        <v>567</v>
      </c>
      <c r="F113" t="s">
        <v>110</v>
      </c>
      <c r="G113" t="s">
        <v>539</v>
      </c>
      <c r="H113" t="s">
        <v>176</v>
      </c>
      <c r="I113" s="105" t="s">
        <v>4234</v>
      </c>
      <c r="J113" s="55">
        <v>1.51</v>
      </c>
      <c r="K113" t="s">
        <v>98</v>
      </c>
      <c r="L113" s="56">
        <v>1.8499999999999999E-2</v>
      </c>
      <c r="M113" s="56">
        <v>2.98E-2</v>
      </c>
      <c r="N113" s="55">
        <v>168225.91</v>
      </c>
      <c r="O113" s="55">
        <v>108.37</v>
      </c>
      <c r="P113" s="55">
        <v>0</v>
      </c>
      <c r="Q113" s="55">
        <v>182.306418667</v>
      </c>
      <c r="R113" s="56">
        <v>2.0000000000000001E-4</v>
      </c>
      <c r="S113" s="56">
        <v>5.0000000000000001E-4</v>
      </c>
      <c r="T113" s="56">
        <v>1E-4</v>
      </c>
    </row>
    <row r="114" spans="1:20">
      <c r="A114" t="s">
        <v>568</v>
      </c>
      <c r="B114" t="s">
        <v>569</v>
      </c>
      <c r="C114" t="s">
        <v>96</v>
      </c>
      <c r="D114" t="s">
        <v>108</v>
      </c>
      <c r="E114" t="s">
        <v>567</v>
      </c>
      <c r="F114" t="s">
        <v>110</v>
      </c>
      <c r="G114" t="s">
        <v>539</v>
      </c>
      <c r="H114" t="s">
        <v>176</v>
      </c>
      <c r="I114" s="105" t="s">
        <v>4234</v>
      </c>
      <c r="J114" s="55">
        <v>2.14</v>
      </c>
      <c r="K114" t="s">
        <v>98</v>
      </c>
      <c r="L114" s="56">
        <v>3.2000000000000001E-2</v>
      </c>
      <c r="M114" s="56">
        <v>3.2099999999999997E-2</v>
      </c>
      <c r="N114" s="55">
        <v>2233428.59</v>
      </c>
      <c r="O114" s="55">
        <v>103.92</v>
      </c>
      <c r="P114" s="55">
        <v>0</v>
      </c>
      <c r="Q114" s="55">
        <v>2320.9789907280001</v>
      </c>
      <c r="R114" s="56">
        <v>6.1000000000000004E-3</v>
      </c>
      <c r="S114" s="56">
        <v>6.7000000000000002E-3</v>
      </c>
      <c r="T114" s="56">
        <v>1.6000000000000001E-3</v>
      </c>
    </row>
    <row r="115" spans="1:20">
      <c r="A115" t="s">
        <v>570</v>
      </c>
      <c r="B115" t="s">
        <v>571</v>
      </c>
      <c r="C115" t="s">
        <v>96</v>
      </c>
      <c r="D115" t="s">
        <v>108</v>
      </c>
      <c r="E115" t="s">
        <v>572</v>
      </c>
      <c r="F115" t="s">
        <v>110</v>
      </c>
      <c r="G115" t="s">
        <v>539</v>
      </c>
      <c r="H115" t="s">
        <v>176</v>
      </c>
      <c r="I115" s="105" t="s">
        <v>4234</v>
      </c>
      <c r="J115" s="55">
        <v>0.24</v>
      </c>
      <c r="K115" t="s">
        <v>98</v>
      </c>
      <c r="L115" s="56">
        <v>3.15E-2</v>
      </c>
      <c r="M115" s="56">
        <v>6.4799999999999996E-2</v>
      </c>
      <c r="N115" s="55">
        <v>601381.86</v>
      </c>
      <c r="O115" s="55">
        <v>111.21</v>
      </c>
      <c r="P115" s="55">
        <v>0</v>
      </c>
      <c r="Q115" s="55">
        <v>668.79676650600004</v>
      </c>
      <c r="R115" s="56">
        <v>4.4000000000000003E-3</v>
      </c>
      <c r="S115" s="56">
        <v>1.9E-3</v>
      </c>
      <c r="T115" s="56">
        <v>5.0000000000000001E-4</v>
      </c>
    </row>
    <row r="116" spans="1:20">
      <c r="A116" t="s">
        <v>573</v>
      </c>
      <c r="B116" t="s">
        <v>574</v>
      </c>
      <c r="C116" t="s">
        <v>96</v>
      </c>
      <c r="D116" t="s">
        <v>108</v>
      </c>
      <c r="E116" t="s">
        <v>572</v>
      </c>
      <c r="F116" t="s">
        <v>110</v>
      </c>
      <c r="G116" t="s">
        <v>539</v>
      </c>
      <c r="H116" t="s">
        <v>176</v>
      </c>
      <c r="I116" s="105" t="s">
        <v>4234</v>
      </c>
      <c r="J116" s="55">
        <v>2.58</v>
      </c>
      <c r="K116" t="s">
        <v>98</v>
      </c>
      <c r="L116" s="56">
        <v>0.01</v>
      </c>
      <c r="M116" s="56">
        <v>3.6400000000000002E-2</v>
      </c>
      <c r="N116" s="55">
        <v>1363517.64</v>
      </c>
      <c r="O116" s="55">
        <v>101.24</v>
      </c>
      <c r="P116" s="55">
        <v>0</v>
      </c>
      <c r="Q116" s="55">
        <v>1380.4252587359999</v>
      </c>
      <c r="R116" s="56">
        <v>3.7000000000000002E-3</v>
      </c>
      <c r="S116" s="56">
        <v>4.0000000000000001E-3</v>
      </c>
      <c r="T116" s="56">
        <v>1E-3</v>
      </c>
    </row>
    <row r="117" spans="1:20">
      <c r="A117" t="s">
        <v>575</v>
      </c>
      <c r="B117" t="s">
        <v>576</v>
      </c>
      <c r="C117" t="s">
        <v>96</v>
      </c>
      <c r="D117" t="s">
        <v>108</v>
      </c>
      <c r="E117" t="s">
        <v>572</v>
      </c>
      <c r="F117" t="s">
        <v>110</v>
      </c>
      <c r="G117" t="s">
        <v>539</v>
      </c>
      <c r="H117" t="s">
        <v>176</v>
      </c>
      <c r="I117" s="105" t="s">
        <v>4234</v>
      </c>
      <c r="J117" s="55">
        <v>3.16</v>
      </c>
      <c r="K117" t="s">
        <v>98</v>
      </c>
      <c r="L117" s="56">
        <v>3.2300000000000002E-2</v>
      </c>
      <c r="M117" s="56">
        <v>3.7499999999999999E-2</v>
      </c>
      <c r="N117" s="55">
        <v>1500437.41</v>
      </c>
      <c r="O117" s="55">
        <v>102.58</v>
      </c>
      <c r="P117" s="55">
        <v>0</v>
      </c>
      <c r="Q117" s="55">
        <v>1539.148695178</v>
      </c>
      <c r="R117" s="56">
        <v>3.2000000000000002E-3</v>
      </c>
      <c r="S117" s="56">
        <v>4.4000000000000003E-3</v>
      </c>
      <c r="T117" s="56">
        <v>1.1000000000000001E-3</v>
      </c>
    </row>
    <row r="118" spans="1:20">
      <c r="A118" t="s">
        <v>577</v>
      </c>
      <c r="B118" t="s">
        <v>578</v>
      </c>
      <c r="C118" t="s">
        <v>96</v>
      </c>
      <c r="D118" t="s">
        <v>108</v>
      </c>
      <c r="E118" t="s">
        <v>579</v>
      </c>
      <c r="F118" t="s">
        <v>103</v>
      </c>
      <c r="G118" t="s">
        <v>539</v>
      </c>
      <c r="H118" t="s">
        <v>176</v>
      </c>
      <c r="I118" s="105" t="s">
        <v>4234</v>
      </c>
      <c r="J118" s="55">
        <v>4.67</v>
      </c>
      <c r="K118" t="s">
        <v>98</v>
      </c>
      <c r="L118" s="56">
        <v>0.03</v>
      </c>
      <c r="M118" s="56">
        <v>3.85E-2</v>
      </c>
      <c r="N118" s="55">
        <v>903161.47</v>
      </c>
      <c r="O118" s="55">
        <v>97.18</v>
      </c>
      <c r="P118" s="55">
        <v>0</v>
      </c>
      <c r="Q118" s="55">
        <v>877.69231654600003</v>
      </c>
      <c r="R118" s="56">
        <v>3.2000000000000002E-3</v>
      </c>
      <c r="S118" s="56">
        <v>2.5000000000000001E-3</v>
      </c>
      <c r="T118" s="56">
        <v>5.9999999999999995E-4</v>
      </c>
    </row>
    <row r="119" spans="1:20">
      <c r="A119" t="s">
        <v>580</v>
      </c>
      <c r="B119" t="s">
        <v>581</v>
      </c>
      <c r="C119" t="s">
        <v>96</v>
      </c>
      <c r="D119" t="s">
        <v>108</v>
      </c>
      <c r="E119" t="s">
        <v>582</v>
      </c>
      <c r="F119" t="s">
        <v>332</v>
      </c>
      <c r="G119" t="s">
        <v>544</v>
      </c>
      <c r="H119" t="s">
        <v>127</v>
      </c>
      <c r="I119" s="105" t="s">
        <v>4234</v>
      </c>
      <c r="J119" s="55">
        <v>1.88</v>
      </c>
      <c r="K119" t="s">
        <v>98</v>
      </c>
      <c r="L119" s="56">
        <v>2.5000000000000001E-2</v>
      </c>
      <c r="M119" s="56">
        <v>2.6499999999999999E-2</v>
      </c>
      <c r="N119" s="55">
        <v>658781.68999999994</v>
      </c>
      <c r="O119" s="55">
        <v>112.49</v>
      </c>
      <c r="P119" s="55">
        <v>0</v>
      </c>
      <c r="Q119" s="55">
        <v>741.06352308099997</v>
      </c>
      <c r="R119" s="56">
        <v>1.9E-3</v>
      </c>
      <c r="S119" s="56">
        <v>2.0999999999999999E-3</v>
      </c>
      <c r="T119" s="56">
        <v>5.0000000000000001E-4</v>
      </c>
    </row>
    <row r="120" spans="1:20">
      <c r="A120" t="s">
        <v>583</v>
      </c>
      <c r="B120" t="s">
        <v>584</v>
      </c>
      <c r="C120" t="s">
        <v>96</v>
      </c>
      <c r="D120" t="s">
        <v>108</v>
      </c>
      <c r="E120" t="s">
        <v>582</v>
      </c>
      <c r="F120" t="s">
        <v>332</v>
      </c>
      <c r="G120" t="s">
        <v>544</v>
      </c>
      <c r="H120" t="s">
        <v>127</v>
      </c>
      <c r="I120" s="105" t="s">
        <v>4234</v>
      </c>
      <c r="J120" s="55">
        <v>5.3</v>
      </c>
      <c r="K120" t="s">
        <v>98</v>
      </c>
      <c r="L120" s="56">
        <v>1.9E-2</v>
      </c>
      <c r="M120" s="56">
        <v>3.4500000000000003E-2</v>
      </c>
      <c r="N120" s="55">
        <v>763926.87</v>
      </c>
      <c r="O120" s="55">
        <v>103.41</v>
      </c>
      <c r="P120" s="55">
        <v>0</v>
      </c>
      <c r="Q120" s="55">
        <v>789.97677626699999</v>
      </c>
      <c r="R120" s="56">
        <v>2.5000000000000001E-3</v>
      </c>
      <c r="S120" s="56">
        <v>2.3E-3</v>
      </c>
      <c r="T120" s="56">
        <v>5.9999999999999995E-4</v>
      </c>
    </row>
    <row r="121" spans="1:20">
      <c r="A121" t="s">
        <v>585</v>
      </c>
      <c r="B121" t="s">
        <v>586</v>
      </c>
      <c r="C121" t="s">
        <v>96</v>
      </c>
      <c r="D121" t="s">
        <v>108</v>
      </c>
      <c r="E121" t="s">
        <v>582</v>
      </c>
      <c r="F121" t="s">
        <v>332</v>
      </c>
      <c r="G121" t="s">
        <v>544</v>
      </c>
      <c r="H121" t="s">
        <v>127</v>
      </c>
      <c r="I121" s="105" t="s">
        <v>4234</v>
      </c>
      <c r="J121" s="55">
        <v>7.13</v>
      </c>
      <c r="K121" t="s">
        <v>98</v>
      </c>
      <c r="L121" s="56">
        <v>3.8999999999999998E-3</v>
      </c>
      <c r="M121" s="56">
        <v>3.7499999999999999E-2</v>
      </c>
      <c r="N121" s="55">
        <v>819582.81</v>
      </c>
      <c r="O121" s="55">
        <v>85.22</v>
      </c>
      <c r="P121" s="55">
        <v>0</v>
      </c>
      <c r="Q121" s="55">
        <v>698.44847068199999</v>
      </c>
      <c r="R121" s="56">
        <v>3.5000000000000001E-3</v>
      </c>
      <c r="S121" s="56">
        <v>2E-3</v>
      </c>
      <c r="T121" s="56">
        <v>5.0000000000000001E-4</v>
      </c>
    </row>
    <row r="122" spans="1:20">
      <c r="A122" t="s">
        <v>588</v>
      </c>
      <c r="B122" t="s">
        <v>589</v>
      </c>
      <c r="C122" t="s">
        <v>96</v>
      </c>
      <c r="D122" t="s">
        <v>108</v>
      </c>
      <c r="E122" t="s">
        <v>590</v>
      </c>
      <c r="F122" t="s">
        <v>591</v>
      </c>
      <c r="G122" t="s">
        <v>544</v>
      </c>
      <c r="H122" t="s">
        <v>127</v>
      </c>
      <c r="I122" s="105" t="s">
        <v>4234</v>
      </c>
      <c r="J122" s="55">
        <v>1.28</v>
      </c>
      <c r="K122" t="s">
        <v>98</v>
      </c>
      <c r="L122" s="56">
        <v>1.8499999999999999E-2</v>
      </c>
      <c r="M122" s="56">
        <v>2.0500000000000001E-2</v>
      </c>
      <c r="N122" s="55">
        <v>904895.99</v>
      </c>
      <c r="O122" s="55">
        <v>111.15</v>
      </c>
      <c r="P122" s="55">
        <v>0</v>
      </c>
      <c r="Q122" s="55">
        <v>1005.791892885</v>
      </c>
      <c r="R122" s="56">
        <v>1.5E-3</v>
      </c>
      <c r="S122" s="56">
        <v>2.8999999999999998E-3</v>
      </c>
      <c r="T122" s="56">
        <v>6.9999999999999999E-4</v>
      </c>
    </row>
    <row r="123" spans="1:20">
      <c r="A123" t="s">
        <v>592</v>
      </c>
      <c r="B123" t="s">
        <v>593</v>
      </c>
      <c r="C123" t="s">
        <v>96</v>
      </c>
      <c r="D123" t="s">
        <v>108</v>
      </c>
      <c r="E123" t="s">
        <v>590</v>
      </c>
      <c r="F123" t="s">
        <v>591</v>
      </c>
      <c r="G123" t="s">
        <v>544</v>
      </c>
      <c r="H123" t="s">
        <v>127</v>
      </c>
      <c r="I123" s="105" t="s">
        <v>4234</v>
      </c>
      <c r="J123" s="55">
        <v>3.68</v>
      </c>
      <c r="K123" t="s">
        <v>98</v>
      </c>
      <c r="L123" s="56">
        <v>0.01</v>
      </c>
      <c r="M123" s="56">
        <v>4.1099999999999998E-2</v>
      </c>
      <c r="N123" s="55">
        <v>2964536.68</v>
      </c>
      <c r="O123" s="55">
        <v>97.46</v>
      </c>
      <c r="P123" s="55">
        <v>0</v>
      </c>
      <c r="Q123" s="55">
        <v>2889.237448328</v>
      </c>
      <c r="R123" s="56">
        <v>2.5000000000000001E-3</v>
      </c>
      <c r="S123" s="56">
        <v>8.3000000000000001E-3</v>
      </c>
      <c r="T123" s="56">
        <v>2E-3</v>
      </c>
    </row>
    <row r="124" spans="1:20">
      <c r="A124" t="s">
        <v>594</v>
      </c>
      <c r="B124" t="s">
        <v>595</v>
      </c>
      <c r="C124" t="s">
        <v>96</v>
      </c>
      <c r="D124" t="s">
        <v>108</v>
      </c>
      <c r="E124" t="s">
        <v>590</v>
      </c>
      <c r="F124" t="s">
        <v>591</v>
      </c>
      <c r="G124" t="s">
        <v>544</v>
      </c>
      <c r="H124" t="s">
        <v>127</v>
      </c>
      <c r="I124" s="105" t="s">
        <v>4234</v>
      </c>
      <c r="J124" s="55">
        <v>2.33</v>
      </c>
      <c r="K124" t="s">
        <v>98</v>
      </c>
      <c r="L124" s="56">
        <v>3.5400000000000001E-2</v>
      </c>
      <c r="M124" s="56">
        <v>3.73E-2</v>
      </c>
      <c r="N124" s="55">
        <v>2876901.53</v>
      </c>
      <c r="O124" s="55">
        <v>103.99</v>
      </c>
      <c r="P124" s="55">
        <v>0</v>
      </c>
      <c r="Q124" s="55">
        <v>2991.6899010470001</v>
      </c>
      <c r="R124" s="56">
        <v>4.1999999999999997E-3</v>
      </c>
      <c r="S124" s="56">
        <v>8.6E-3</v>
      </c>
      <c r="T124" s="56">
        <v>2.0999999999999999E-3</v>
      </c>
    </row>
    <row r="125" spans="1:20">
      <c r="A125" t="s">
        <v>596</v>
      </c>
      <c r="B125" t="s">
        <v>597</v>
      </c>
      <c r="C125" t="s">
        <v>96</v>
      </c>
      <c r="D125" t="s">
        <v>108</v>
      </c>
      <c r="E125" t="s">
        <v>590</v>
      </c>
      <c r="F125" t="s">
        <v>591</v>
      </c>
      <c r="G125" t="s">
        <v>544</v>
      </c>
      <c r="H125" t="s">
        <v>127</v>
      </c>
      <c r="I125" s="105" t="s">
        <v>4234</v>
      </c>
      <c r="J125" s="55">
        <v>0.89</v>
      </c>
      <c r="K125" t="s">
        <v>98</v>
      </c>
      <c r="L125" s="56">
        <v>0.01</v>
      </c>
      <c r="M125" s="56">
        <v>2.9600000000000001E-2</v>
      </c>
      <c r="N125" s="55">
        <v>1788915.97</v>
      </c>
      <c r="O125" s="55">
        <v>108.89</v>
      </c>
      <c r="P125" s="55">
        <v>0</v>
      </c>
      <c r="Q125" s="55">
        <v>1947.950599733</v>
      </c>
      <c r="R125" s="56">
        <v>1.9E-3</v>
      </c>
      <c r="S125" s="56">
        <v>5.5999999999999999E-3</v>
      </c>
      <c r="T125" s="56">
        <v>1.4E-3</v>
      </c>
    </row>
    <row r="126" spans="1:20">
      <c r="A126" t="s">
        <v>599</v>
      </c>
      <c r="B126" t="s">
        <v>600</v>
      </c>
      <c r="C126" t="s">
        <v>96</v>
      </c>
      <c r="D126" t="s">
        <v>108</v>
      </c>
      <c r="E126" t="s">
        <v>601</v>
      </c>
      <c r="F126" t="s">
        <v>332</v>
      </c>
      <c r="G126" t="s">
        <v>544</v>
      </c>
      <c r="H126" t="s">
        <v>127</v>
      </c>
      <c r="I126" s="105" t="s">
        <v>4234</v>
      </c>
      <c r="J126" s="55">
        <v>3.48</v>
      </c>
      <c r="K126" t="s">
        <v>98</v>
      </c>
      <c r="L126" s="56">
        <v>2.75E-2</v>
      </c>
      <c r="M126" s="56">
        <v>2.5700000000000001E-2</v>
      </c>
      <c r="N126" s="55">
        <v>1468785.37</v>
      </c>
      <c r="O126" s="55">
        <v>111.53</v>
      </c>
      <c r="P126" s="55">
        <v>0</v>
      </c>
      <c r="Q126" s="55">
        <v>1638.1363231610001</v>
      </c>
      <c r="R126" s="56">
        <v>2.8999999999999998E-3</v>
      </c>
      <c r="S126" s="56">
        <v>4.7000000000000002E-3</v>
      </c>
      <c r="T126" s="56">
        <v>1.1000000000000001E-3</v>
      </c>
    </row>
    <row r="127" spans="1:20">
      <c r="A127" t="s">
        <v>602</v>
      </c>
      <c r="B127" t="s">
        <v>603</v>
      </c>
      <c r="C127" t="s">
        <v>96</v>
      </c>
      <c r="D127" t="s">
        <v>108</v>
      </c>
      <c r="E127" t="s">
        <v>601</v>
      </c>
      <c r="F127" t="s">
        <v>332</v>
      </c>
      <c r="G127" t="s">
        <v>544</v>
      </c>
      <c r="H127" t="s">
        <v>127</v>
      </c>
      <c r="I127" s="105" t="s">
        <v>4234</v>
      </c>
      <c r="J127" s="55">
        <v>4.95</v>
      </c>
      <c r="K127" t="s">
        <v>98</v>
      </c>
      <c r="L127" s="56">
        <v>8.5000000000000006E-3</v>
      </c>
      <c r="M127" s="56">
        <v>2.9899999999999999E-2</v>
      </c>
      <c r="N127" s="55">
        <v>1196458.78</v>
      </c>
      <c r="O127" s="55">
        <v>98.97</v>
      </c>
      <c r="P127" s="55">
        <v>0</v>
      </c>
      <c r="Q127" s="55">
        <v>1184.135254566</v>
      </c>
      <c r="R127" s="56">
        <v>2.3E-3</v>
      </c>
      <c r="S127" s="56">
        <v>3.3999999999999998E-3</v>
      </c>
      <c r="T127" s="56">
        <v>8.0000000000000004E-4</v>
      </c>
    </row>
    <row r="128" spans="1:20">
      <c r="A128" t="s">
        <v>604</v>
      </c>
      <c r="B128" t="s">
        <v>605</v>
      </c>
      <c r="C128" t="s">
        <v>96</v>
      </c>
      <c r="D128" t="s">
        <v>108</v>
      </c>
      <c r="E128" t="s">
        <v>601</v>
      </c>
      <c r="F128" t="s">
        <v>332</v>
      </c>
      <c r="G128" t="s">
        <v>544</v>
      </c>
      <c r="H128" t="s">
        <v>127</v>
      </c>
      <c r="I128" s="105" t="s">
        <v>4234</v>
      </c>
      <c r="J128" s="55">
        <v>6.41</v>
      </c>
      <c r="K128" t="s">
        <v>98</v>
      </c>
      <c r="L128" s="56">
        <v>3.1800000000000002E-2</v>
      </c>
      <c r="M128" s="56">
        <v>3.2500000000000001E-2</v>
      </c>
      <c r="N128" s="55">
        <v>1195361.8600000001</v>
      </c>
      <c r="O128" s="55">
        <v>102.29</v>
      </c>
      <c r="P128" s="55">
        <v>0</v>
      </c>
      <c r="Q128" s="55">
        <v>1222.7356465939999</v>
      </c>
      <c r="R128" s="56">
        <v>6.1000000000000004E-3</v>
      </c>
      <c r="S128" s="56">
        <v>3.5000000000000001E-3</v>
      </c>
      <c r="T128" s="56">
        <v>8.9999999999999998E-4</v>
      </c>
    </row>
    <row r="129" spans="1:20">
      <c r="A129" t="s">
        <v>606</v>
      </c>
      <c r="B129" t="s">
        <v>607</v>
      </c>
      <c r="C129" t="s">
        <v>96</v>
      </c>
      <c r="D129" t="s">
        <v>108</v>
      </c>
      <c r="E129" t="s">
        <v>608</v>
      </c>
      <c r="F129" t="s">
        <v>609</v>
      </c>
      <c r="G129" t="s">
        <v>610</v>
      </c>
      <c r="H129" t="s">
        <v>127</v>
      </c>
      <c r="I129" s="105" t="s">
        <v>4234</v>
      </c>
      <c r="J129" s="55">
        <v>3.89</v>
      </c>
      <c r="K129" t="s">
        <v>98</v>
      </c>
      <c r="L129" s="56">
        <v>3.2500000000000001E-2</v>
      </c>
      <c r="M129" s="56">
        <v>3.8899999999999997E-2</v>
      </c>
      <c r="N129" s="55">
        <v>1515140.62</v>
      </c>
      <c r="O129" s="55">
        <v>102.69</v>
      </c>
      <c r="P129" s="55">
        <v>0</v>
      </c>
      <c r="Q129" s="55">
        <v>1555.897902678</v>
      </c>
      <c r="R129" s="56">
        <v>5.7999999999999996E-3</v>
      </c>
      <c r="S129" s="56">
        <v>4.4999999999999997E-3</v>
      </c>
      <c r="T129" s="56">
        <v>1.1000000000000001E-3</v>
      </c>
    </row>
    <row r="130" spans="1:20">
      <c r="A130" t="s">
        <v>611</v>
      </c>
      <c r="B130" t="s">
        <v>612</v>
      </c>
      <c r="C130" t="s">
        <v>96</v>
      </c>
      <c r="D130" t="s">
        <v>108</v>
      </c>
      <c r="E130" t="s">
        <v>613</v>
      </c>
      <c r="F130" t="s">
        <v>614</v>
      </c>
      <c r="G130" t="s">
        <v>610</v>
      </c>
      <c r="H130" t="s">
        <v>127</v>
      </c>
      <c r="I130" s="105" t="s">
        <v>4234</v>
      </c>
      <c r="J130" s="55">
        <v>2.1800000000000002</v>
      </c>
      <c r="K130" t="s">
        <v>98</v>
      </c>
      <c r="L130" s="56">
        <v>2.5700000000000001E-2</v>
      </c>
      <c r="M130" s="56">
        <v>3.2500000000000001E-2</v>
      </c>
      <c r="N130" s="55">
        <v>1896983.56</v>
      </c>
      <c r="O130" s="55">
        <v>111.45</v>
      </c>
      <c r="P130" s="55">
        <v>0</v>
      </c>
      <c r="Q130" s="55">
        <v>2114.1881776199998</v>
      </c>
      <c r="R130" s="56">
        <v>1.5E-3</v>
      </c>
      <c r="S130" s="56">
        <v>6.1000000000000004E-3</v>
      </c>
      <c r="T130" s="56">
        <v>1.5E-3</v>
      </c>
    </row>
    <row r="131" spans="1:20">
      <c r="A131" t="s">
        <v>615</v>
      </c>
      <c r="B131" t="s">
        <v>616</v>
      </c>
      <c r="C131" t="s">
        <v>96</v>
      </c>
      <c r="D131" t="s">
        <v>108</v>
      </c>
      <c r="E131" t="s">
        <v>613</v>
      </c>
      <c r="F131" t="s">
        <v>614</v>
      </c>
      <c r="G131" t="s">
        <v>610</v>
      </c>
      <c r="H131" t="s">
        <v>127</v>
      </c>
      <c r="I131" s="105" t="s">
        <v>4234</v>
      </c>
      <c r="J131" s="55">
        <v>4.01</v>
      </c>
      <c r="K131" t="s">
        <v>98</v>
      </c>
      <c r="L131" s="56">
        <v>0.04</v>
      </c>
      <c r="M131" s="56">
        <v>3.5200000000000002E-2</v>
      </c>
      <c r="N131" s="55">
        <v>1076936.05</v>
      </c>
      <c r="O131" s="55">
        <v>103.87</v>
      </c>
      <c r="P131" s="55">
        <v>0</v>
      </c>
      <c r="Q131" s="55">
        <v>1118.613475135</v>
      </c>
      <c r="R131" s="56">
        <v>3.3999999999999998E-3</v>
      </c>
      <c r="S131" s="56">
        <v>3.2000000000000002E-3</v>
      </c>
      <c r="T131" s="56">
        <v>8.0000000000000004E-4</v>
      </c>
    </row>
    <row r="132" spans="1:20">
      <c r="A132" t="s">
        <v>617</v>
      </c>
      <c r="B132" t="s">
        <v>618</v>
      </c>
      <c r="C132" t="s">
        <v>96</v>
      </c>
      <c r="D132" t="s">
        <v>108</v>
      </c>
      <c r="E132" t="s">
        <v>613</v>
      </c>
      <c r="F132" t="s">
        <v>614</v>
      </c>
      <c r="G132" t="s">
        <v>610</v>
      </c>
      <c r="H132" t="s">
        <v>127</v>
      </c>
      <c r="I132" s="105" t="s">
        <v>4234</v>
      </c>
      <c r="J132" s="55">
        <v>0.98</v>
      </c>
      <c r="K132" t="s">
        <v>98</v>
      </c>
      <c r="L132" s="56">
        <v>1.2200000000000001E-2</v>
      </c>
      <c r="M132" s="56">
        <v>2.8299999999999999E-2</v>
      </c>
      <c r="N132" s="55">
        <v>275428.3</v>
      </c>
      <c r="O132" s="55">
        <v>109.7</v>
      </c>
      <c r="P132" s="55">
        <v>0</v>
      </c>
      <c r="Q132" s="55">
        <v>302.1448451</v>
      </c>
      <c r="R132" s="56">
        <v>5.9999999999999995E-4</v>
      </c>
      <c r="S132" s="56">
        <v>8.9999999999999998E-4</v>
      </c>
      <c r="T132" s="56">
        <v>2.0000000000000001E-4</v>
      </c>
    </row>
    <row r="133" spans="1:20">
      <c r="A133" t="s">
        <v>619</v>
      </c>
      <c r="B133" t="s">
        <v>620</v>
      </c>
      <c r="C133" t="s">
        <v>96</v>
      </c>
      <c r="D133" t="s">
        <v>108</v>
      </c>
      <c r="E133" t="s">
        <v>613</v>
      </c>
      <c r="F133" t="s">
        <v>614</v>
      </c>
      <c r="G133" t="s">
        <v>610</v>
      </c>
      <c r="H133" t="s">
        <v>127</v>
      </c>
      <c r="I133" s="105" t="s">
        <v>4234</v>
      </c>
      <c r="J133" s="55">
        <v>4.8600000000000003</v>
      </c>
      <c r="K133" t="s">
        <v>98</v>
      </c>
      <c r="L133" s="56">
        <v>1.09E-2</v>
      </c>
      <c r="M133" s="56">
        <v>3.6600000000000001E-2</v>
      </c>
      <c r="N133" s="55">
        <v>919680.46</v>
      </c>
      <c r="O133" s="55">
        <v>97.27</v>
      </c>
      <c r="P133" s="55">
        <v>0</v>
      </c>
      <c r="Q133" s="55">
        <v>894.57318344199996</v>
      </c>
      <c r="R133" s="56">
        <v>1.6000000000000001E-3</v>
      </c>
      <c r="S133" s="56">
        <v>2.5999999999999999E-3</v>
      </c>
      <c r="T133" s="56">
        <v>5.9999999999999995E-4</v>
      </c>
    </row>
    <row r="134" spans="1:20">
      <c r="A134" t="s">
        <v>621</v>
      </c>
      <c r="B134" t="s">
        <v>622</v>
      </c>
      <c r="C134" t="s">
        <v>96</v>
      </c>
      <c r="D134" t="s">
        <v>108</v>
      </c>
      <c r="E134" t="s">
        <v>613</v>
      </c>
      <c r="F134" t="s">
        <v>614</v>
      </c>
      <c r="G134" t="s">
        <v>610</v>
      </c>
      <c r="H134" t="s">
        <v>127</v>
      </c>
      <c r="I134" s="105" t="s">
        <v>4234</v>
      </c>
      <c r="J134" s="55">
        <v>5.81</v>
      </c>
      <c r="K134" t="s">
        <v>98</v>
      </c>
      <c r="L134" s="56">
        <v>1.54E-2</v>
      </c>
      <c r="M134" s="56">
        <v>3.8399999999999997E-2</v>
      </c>
      <c r="N134" s="55">
        <v>822139.61</v>
      </c>
      <c r="O134" s="55">
        <v>95.41</v>
      </c>
      <c r="P134" s="55">
        <v>0</v>
      </c>
      <c r="Q134" s="55">
        <v>784.40340190100005</v>
      </c>
      <c r="R134" s="56">
        <v>2.3E-3</v>
      </c>
      <c r="S134" s="56">
        <v>2.3E-3</v>
      </c>
      <c r="T134" s="56">
        <v>5.0000000000000001E-4</v>
      </c>
    </row>
    <row r="135" spans="1:20">
      <c r="A135" t="s">
        <v>623</v>
      </c>
      <c r="B135" t="s">
        <v>624</v>
      </c>
      <c r="C135" t="s">
        <v>96</v>
      </c>
      <c r="D135" t="s">
        <v>108</v>
      </c>
      <c r="E135" t="s">
        <v>625</v>
      </c>
      <c r="F135" t="s">
        <v>543</v>
      </c>
      <c r="G135" t="s">
        <v>626</v>
      </c>
      <c r="H135" t="s">
        <v>176</v>
      </c>
      <c r="I135" s="105" t="s">
        <v>4234</v>
      </c>
      <c r="J135" s="55">
        <v>4</v>
      </c>
      <c r="K135" t="s">
        <v>98</v>
      </c>
      <c r="L135" s="56">
        <v>7.4999999999999997E-3</v>
      </c>
      <c r="M135" s="56">
        <v>3.4099999999999998E-2</v>
      </c>
      <c r="N135" s="55">
        <v>4120720.3</v>
      </c>
      <c r="O135" s="55">
        <v>97.97</v>
      </c>
      <c r="P135" s="55">
        <v>0</v>
      </c>
      <c r="Q135" s="55">
        <v>4037.0696779099999</v>
      </c>
      <c r="R135" s="56">
        <v>2.7000000000000001E-3</v>
      </c>
      <c r="S135" s="56">
        <v>1.1599999999999999E-2</v>
      </c>
      <c r="T135" s="56">
        <v>2.8E-3</v>
      </c>
    </row>
    <row r="136" spans="1:20">
      <c r="A136" t="s">
        <v>627</v>
      </c>
      <c r="B136" t="s">
        <v>628</v>
      </c>
      <c r="C136" t="s">
        <v>96</v>
      </c>
      <c r="D136" t="s">
        <v>108</v>
      </c>
      <c r="E136" t="s">
        <v>625</v>
      </c>
      <c r="F136" t="s">
        <v>543</v>
      </c>
      <c r="G136" t="s">
        <v>626</v>
      </c>
      <c r="H136" t="s">
        <v>176</v>
      </c>
      <c r="I136" s="105" t="s">
        <v>4234</v>
      </c>
      <c r="J136" s="55">
        <v>6.11</v>
      </c>
      <c r="K136" t="s">
        <v>98</v>
      </c>
      <c r="L136" s="56">
        <v>4.0800000000000003E-2</v>
      </c>
      <c r="M136" s="56">
        <v>3.8899999999999997E-2</v>
      </c>
      <c r="N136" s="55">
        <v>1019796.63</v>
      </c>
      <c r="O136" s="55">
        <v>101.94</v>
      </c>
      <c r="P136" s="55">
        <v>0</v>
      </c>
      <c r="Q136" s="55">
        <v>1039.580684622</v>
      </c>
      <c r="R136" s="56">
        <v>2.8999999999999998E-3</v>
      </c>
      <c r="S136" s="56">
        <v>3.0000000000000001E-3</v>
      </c>
      <c r="T136" s="56">
        <v>6.9999999999999999E-4</v>
      </c>
    </row>
    <row r="137" spans="1:20">
      <c r="A137" t="s">
        <v>629</v>
      </c>
      <c r="B137" t="s">
        <v>630</v>
      </c>
      <c r="C137" t="s">
        <v>96</v>
      </c>
      <c r="D137" t="s">
        <v>108</v>
      </c>
      <c r="E137" t="s">
        <v>631</v>
      </c>
      <c r="F137" t="s">
        <v>614</v>
      </c>
      <c r="G137" t="s">
        <v>610</v>
      </c>
      <c r="H137" t="s">
        <v>127</v>
      </c>
      <c r="I137" s="105" t="s">
        <v>4234</v>
      </c>
      <c r="J137" s="55">
        <v>3.08</v>
      </c>
      <c r="K137" t="s">
        <v>98</v>
      </c>
      <c r="L137" s="56">
        <v>1.3299999999999999E-2</v>
      </c>
      <c r="M137" s="56">
        <v>2.9700000000000001E-2</v>
      </c>
      <c r="N137" s="55">
        <v>966935.88</v>
      </c>
      <c r="O137" s="55">
        <v>106.5</v>
      </c>
      <c r="P137" s="55">
        <v>0</v>
      </c>
      <c r="Q137" s="55">
        <v>1029.7867122</v>
      </c>
      <c r="R137" s="56">
        <v>2.8999999999999998E-3</v>
      </c>
      <c r="S137" s="56">
        <v>3.0000000000000001E-3</v>
      </c>
      <c r="T137" s="56">
        <v>6.9999999999999999E-4</v>
      </c>
    </row>
    <row r="138" spans="1:20">
      <c r="A138" t="s">
        <v>632</v>
      </c>
      <c r="B138" t="s">
        <v>633</v>
      </c>
      <c r="C138" t="s">
        <v>96</v>
      </c>
      <c r="D138" t="s">
        <v>108</v>
      </c>
      <c r="E138" t="s">
        <v>634</v>
      </c>
      <c r="F138" t="s">
        <v>332</v>
      </c>
      <c r="G138" t="s">
        <v>626</v>
      </c>
      <c r="H138" t="s">
        <v>176</v>
      </c>
      <c r="I138" s="105" t="s">
        <v>4234</v>
      </c>
      <c r="J138" s="55">
        <v>3.5</v>
      </c>
      <c r="K138" t="s">
        <v>98</v>
      </c>
      <c r="L138" s="56">
        <v>1.7999999999999999E-2</v>
      </c>
      <c r="M138" s="56">
        <v>2.8000000000000001E-2</v>
      </c>
      <c r="N138" s="55">
        <v>103184.16</v>
      </c>
      <c r="O138" s="55">
        <v>108.67</v>
      </c>
      <c r="P138" s="55">
        <v>0</v>
      </c>
      <c r="Q138" s="55">
        <v>112.13022667200001</v>
      </c>
      <c r="R138" s="56">
        <v>1E-4</v>
      </c>
      <c r="S138" s="56">
        <v>2.9999999999999997E-4</v>
      </c>
      <c r="T138" s="56">
        <v>1E-4</v>
      </c>
    </row>
    <row r="139" spans="1:20">
      <c r="A139" t="s">
        <v>635</v>
      </c>
      <c r="B139" t="s">
        <v>636</v>
      </c>
      <c r="C139" t="s">
        <v>96</v>
      </c>
      <c r="D139" t="s">
        <v>108</v>
      </c>
      <c r="E139" t="s">
        <v>637</v>
      </c>
      <c r="F139" t="s">
        <v>332</v>
      </c>
      <c r="G139" t="s">
        <v>626</v>
      </c>
      <c r="H139" t="s">
        <v>176</v>
      </c>
      <c r="I139" s="105" t="s">
        <v>4234</v>
      </c>
      <c r="J139" s="55">
        <v>4.6500000000000004</v>
      </c>
      <c r="K139" t="s">
        <v>98</v>
      </c>
      <c r="L139" s="56">
        <v>3.6200000000000003E-2</v>
      </c>
      <c r="M139" s="56">
        <v>3.8100000000000002E-2</v>
      </c>
      <c r="N139" s="55">
        <v>3150132.35</v>
      </c>
      <c r="O139" s="55">
        <v>102</v>
      </c>
      <c r="P139" s="55">
        <v>0</v>
      </c>
      <c r="Q139" s="55">
        <v>3213.1349970000001</v>
      </c>
      <c r="R139" s="56">
        <v>1.8E-3</v>
      </c>
      <c r="S139" s="56">
        <v>9.1999999999999998E-3</v>
      </c>
      <c r="T139" s="56">
        <v>2.2000000000000001E-3</v>
      </c>
    </row>
    <row r="140" spans="1:20">
      <c r="A140" t="s">
        <v>638</v>
      </c>
      <c r="B140" t="s">
        <v>639</v>
      </c>
      <c r="C140" t="s">
        <v>96</v>
      </c>
      <c r="D140" t="s">
        <v>108</v>
      </c>
      <c r="E140" t="s">
        <v>640</v>
      </c>
      <c r="F140" t="s">
        <v>313</v>
      </c>
      <c r="G140" t="s">
        <v>641</v>
      </c>
      <c r="H140" t="s">
        <v>176</v>
      </c>
      <c r="I140" s="105" t="s">
        <v>4234</v>
      </c>
      <c r="J140" s="55">
        <v>3.33</v>
      </c>
      <c r="K140" t="s">
        <v>98</v>
      </c>
      <c r="L140" s="56">
        <v>2.75E-2</v>
      </c>
      <c r="M140" s="56">
        <v>3.04E-2</v>
      </c>
      <c r="N140" s="55">
        <v>1990080.26</v>
      </c>
      <c r="O140" s="55">
        <v>110.65</v>
      </c>
      <c r="P140" s="55">
        <v>0</v>
      </c>
      <c r="Q140" s="55">
        <v>2202.02380769</v>
      </c>
      <c r="R140" s="56">
        <v>2.2000000000000001E-3</v>
      </c>
      <c r="S140" s="56">
        <v>6.3E-3</v>
      </c>
      <c r="T140" s="56">
        <v>1.5E-3</v>
      </c>
    </row>
    <row r="141" spans="1:20">
      <c r="A141" t="s">
        <v>642</v>
      </c>
      <c r="B141" t="s">
        <v>643</v>
      </c>
      <c r="C141" t="s">
        <v>96</v>
      </c>
      <c r="D141" t="s">
        <v>108</v>
      </c>
      <c r="E141" t="s">
        <v>631</v>
      </c>
      <c r="F141" t="s">
        <v>614</v>
      </c>
      <c r="G141" t="s">
        <v>644</v>
      </c>
      <c r="H141" t="s">
        <v>127</v>
      </c>
      <c r="I141" s="105" t="s">
        <v>4234</v>
      </c>
      <c r="J141" s="55">
        <v>2.89</v>
      </c>
      <c r="K141" t="s">
        <v>98</v>
      </c>
      <c r="L141" s="56">
        <v>3.2800000000000003E-2</v>
      </c>
      <c r="M141" s="56">
        <v>6.8900000000000003E-2</v>
      </c>
      <c r="N141" s="55">
        <v>1396952.95</v>
      </c>
      <c r="O141" s="55">
        <v>102.18</v>
      </c>
      <c r="P141" s="55">
        <v>0</v>
      </c>
      <c r="Q141" s="55">
        <v>1427.4065243099999</v>
      </c>
      <c r="R141" s="56">
        <v>1E-3</v>
      </c>
      <c r="S141" s="56">
        <v>4.1000000000000003E-3</v>
      </c>
      <c r="T141" s="56">
        <v>1E-3</v>
      </c>
    </row>
    <row r="142" spans="1:20">
      <c r="A142" t="s">
        <v>645</v>
      </c>
      <c r="B142" t="s">
        <v>646</v>
      </c>
      <c r="C142" t="s">
        <v>96</v>
      </c>
      <c r="D142" t="s">
        <v>108</v>
      </c>
      <c r="E142" t="s">
        <v>631</v>
      </c>
      <c r="F142" t="s">
        <v>614</v>
      </c>
      <c r="G142" t="s">
        <v>644</v>
      </c>
      <c r="H142" t="s">
        <v>127</v>
      </c>
      <c r="I142" s="105" t="s">
        <v>4234</v>
      </c>
      <c r="J142" s="55">
        <v>4.43</v>
      </c>
      <c r="K142" t="s">
        <v>98</v>
      </c>
      <c r="L142" s="56">
        <v>5.5E-2</v>
      </c>
      <c r="M142" s="56">
        <v>6.3899999999999998E-2</v>
      </c>
      <c r="N142" s="55">
        <v>928032.75</v>
      </c>
      <c r="O142" s="55">
        <v>98.6</v>
      </c>
      <c r="P142" s="55">
        <v>0</v>
      </c>
      <c r="Q142" s="55">
        <v>915.04029149999997</v>
      </c>
      <c r="R142" s="56">
        <v>2.0999999999999999E-3</v>
      </c>
      <c r="S142" s="56">
        <v>2.5999999999999999E-3</v>
      </c>
      <c r="T142" s="56">
        <v>5.9999999999999995E-4</v>
      </c>
    </row>
    <row r="143" spans="1:20">
      <c r="A143" t="s">
        <v>647</v>
      </c>
      <c r="B143" t="s">
        <v>648</v>
      </c>
      <c r="C143" t="s">
        <v>96</v>
      </c>
      <c r="D143" t="s">
        <v>108</v>
      </c>
      <c r="E143" t="s">
        <v>631</v>
      </c>
      <c r="F143" t="s">
        <v>614</v>
      </c>
      <c r="G143" t="s">
        <v>644</v>
      </c>
      <c r="H143" t="s">
        <v>127</v>
      </c>
      <c r="I143" s="105" t="s">
        <v>4234</v>
      </c>
      <c r="J143" s="55">
        <v>2.2000000000000002</v>
      </c>
      <c r="K143" t="s">
        <v>98</v>
      </c>
      <c r="L143" s="56">
        <v>0.04</v>
      </c>
      <c r="M143" s="56">
        <v>6.59E-2</v>
      </c>
      <c r="N143" s="55">
        <v>1007201.37</v>
      </c>
      <c r="O143" s="55">
        <v>105.42</v>
      </c>
      <c r="P143" s="55">
        <v>0</v>
      </c>
      <c r="Q143" s="55">
        <v>1061.7916842540001</v>
      </c>
      <c r="R143" s="56">
        <v>4.0000000000000002E-4</v>
      </c>
      <c r="S143" s="56">
        <v>3.0000000000000001E-3</v>
      </c>
      <c r="T143" s="56">
        <v>6.9999999999999999E-4</v>
      </c>
    </row>
    <row r="144" spans="1:20">
      <c r="A144" t="s">
        <v>649</v>
      </c>
      <c r="B144" t="s">
        <v>650</v>
      </c>
      <c r="C144" t="s">
        <v>96</v>
      </c>
      <c r="D144" t="s">
        <v>108</v>
      </c>
      <c r="E144" t="s">
        <v>631</v>
      </c>
      <c r="F144" t="s">
        <v>614</v>
      </c>
      <c r="G144" t="s">
        <v>644</v>
      </c>
      <c r="H144" t="s">
        <v>127</v>
      </c>
      <c r="I144" s="105" t="s">
        <v>4234</v>
      </c>
      <c r="J144" s="55">
        <v>4.7300000000000004</v>
      </c>
      <c r="K144" t="s">
        <v>98</v>
      </c>
      <c r="L144" s="56">
        <v>1.7899999999999999E-2</v>
      </c>
      <c r="M144" s="56">
        <v>6.5000000000000002E-2</v>
      </c>
      <c r="N144" s="55">
        <v>475473.15</v>
      </c>
      <c r="O144" s="55">
        <v>89.15</v>
      </c>
      <c r="P144" s="55">
        <v>0</v>
      </c>
      <c r="Q144" s="55">
        <v>423.88431322500003</v>
      </c>
      <c r="R144" s="56">
        <v>5.0000000000000001E-4</v>
      </c>
      <c r="S144" s="56">
        <v>1.1999999999999999E-3</v>
      </c>
      <c r="T144" s="56">
        <v>2.9999999999999997E-4</v>
      </c>
    </row>
    <row r="145" spans="1:20">
      <c r="A145" t="s">
        <v>651</v>
      </c>
      <c r="B145" t="s">
        <v>652</v>
      </c>
      <c r="C145" t="s">
        <v>96</v>
      </c>
      <c r="D145" t="s">
        <v>108</v>
      </c>
      <c r="E145" t="s">
        <v>634</v>
      </c>
      <c r="F145" t="s">
        <v>332</v>
      </c>
      <c r="G145" t="s">
        <v>641</v>
      </c>
      <c r="H145" t="s">
        <v>176</v>
      </c>
      <c r="I145" s="105" t="s">
        <v>4234</v>
      </c>
      <c r="J145" s="55">
        <v>2.72</v>
      </c>
      <c r="K145" t="s">
        <v>98</v>
      </c>
      <c r="L145" s="56">
        <v>3.3000000000000002E-2</v>
      </c>
      <c r="M145" s="56">
        <v>4.2000000000000003E-2</v>
      </c>
      <c r="N145" s="55">
        <v>1925804.57</v>
      </c>
      <c r="O145" s="55">
        <v>108.69</v>
      </c>
      <c r="P145" s="55">
        <v>0</v>
      </c>
      <c r="Q145" s="55">
        <v>2093.1569871329998</v>
      </c>
      <c r="R145" s="56">
        <v>3.0999999999999999E-3</v>
      </c>
      <c r="S145" s="56">
        <v>6.0000000000000001E-3</v>
      </c>
      <c r="T145" s="56">
        <v>1.5E-3</v>
      </c>
    </row>
    <row r="146" spans="1:20">
      <c r="A146" t="s">
        <v>653</v>
      </c>
      <c r="B146" t="s">
        <v>654</v>
      </c>
      <c r="C146" t="s">
        <v>96</v>
      </c>
      <c r="D146" t="s">
        <v>108</v>
      </c>
      <c r="E146" t="s">
        <v>634</v>
      </c>
      <c r="F146" t="s">
        <v>332</v>
      </c>
      <c r="G146" t="s">
        <v>641</v>
      </c>
      <c r="H146" t="s">
        <v>176</v>
      </c>
      <c r="I146" s="105" t="s">
        <v>4234</v>
      </c>
      <c r="J146" s="55">
        <v>2.81</v>
      </c>
      <c r="K146" t="s">
        <v>98</v>
      </c>
      <c r="L146" s="56">
        <v>3.6499999999999998E-2</v>
      </c>
      <c r="M146" s="56">
        <v>4.3299999999999998E-2</v>
      </c>
      <c r="N146" s="55">
        <v>693643.64</v>
      </c>
      <c r="O146" s="55">
        <v>101.64</v>
      </c>
      <c r="P146" s="55">
        <v>0</v>
      </c>
      <c r="Q146" s="55">
        <v>705.01939569599995</v>
      </c>
      <c r="R146" s="56">
        <v>3.8999999999999998E-3</v>
      </c>
      <c r="S146" s="56">
        <v>2E-3</v>
      </c>
      <c r="T146" s="56">
        <v>5.0000000000000001E-4</v>
      </c>
    </row>
    <row r="147" spans="1:20">
      <c r="A147" t="s">
        <v>655</v>
      </c>
      <c r="B147" t="s">
        <v>656</v>
      </c>
      <c r="C147" t="s">
        <v>96</v>
      </c>
      <c r="D147" t="s">
        <v>108</v>
      </c>
      <c r="E147" t="s">
        <v>657</v>
      </c>
      <c r="F147" t="s">
        <v>332</v>
      </c>
      <c r="G147" t="s">
        <v>641</v>
      </c>
      <c r="H147" t="s">
        <v>176</v>
      </c>
      <c r="I147" s="105" t="s">
        <v>4234</v>
      </c>
      <c r="J147" s="55">
        <v>1.99</v>
      </c>
      <c r="K147" t="s">
        <v>98</v>
      </c>
      <c r="L147" s="56">
        <v>1E-3</v>
      </c>
      <c r="M147" s="56">
        <v>2.5999999999999999E-2</v>
      </c>
      <c r="N147" s="55">
        <v>1807139.61</v>
      </c>
      <c r="O147" s="55">
        <v>106.05</v>
      </c>
      <c r="P147" s="55">
        <v>0</v>
      </c>
      <c r="Q147" s="55">
        <v>1916.471556405</v>
      </c>
      <c r="R147" s="56">
        <v>3.2000000000000002E-3</v>
      </c>
      <c r="S147" s="56">
        <v>5.4999999999999997E-3</v>
      </c>
      <c r="T147" s="56">
        <v>1.2999999999999999E-3</v>
      </c>
    </row>
    <row r="148" spans="1:20">
      <c r="A148" t="s">
        <v>659</v>
      </c>
      <c r="B148" t="s">
        <v>660</v>
      </c>
      <c r="C148" t="s">
        <v>96</v>
      </c>
      <c r="D148" t="s">
        <v>108</v>
      </c>
      <c r="E148" t="s">
        <v>657</v>
      </c>
      <c r="F148" t="s">
        <v>332</v>
      </c>
      <c r="G148" t="s">
        <v>641</v>
      </c>
      <c r="H148" t="s">
        <v>176</v>
      </c>
      <c r="I148" s="105" t="s">
        <v>4234</v>
      </c>
      <c r="J148" s="55">
        <v>4.71</v>
      </c>
      <c r="K148" t="s">
        <v>98</v>
      </c>
      <c r="L148" s="56">
        <v>3.0000000000000001E-3</v>
      </c>
      <c r="M148" s="56">
        <v>3.5999999999999997E-2</v>
      </c>
      <c r="N148" s="55">
        <v>1019109.98</v>
      </c>
      <c r="O148" s="55">
        <v>94.75</v>
      </c>
      <c r="P148" s="55">
        <v>0</v>
      </c>
      <c r="Q148" s="55">
        <v>965.60670604999996</v>
      </c>
      <c r="R148" s="56">
        <v>2.8E-3</v>
      </c>
      <c r="S148" s="56">
        <v>2.8E-3</v>
      </c>
      <c r="T148" s="56">
        <v>6.9999999999999999E-4</v>
      </c>
    </row>
    <row r="149" spans="1:20">
      <c r="A149" t="s">
        <v>661</v>
      </c>
      <c r="B149" t="s">
        <v>662</v>
      </c>
      <c r="C149" t="s">
        <v>96</v>
      </c>
      <c r="D149" t="s">
        <v>108</v>
      </c>
      <c r="E149" t="s">
        <v>657</v>
      </c>
      <c r="F149" t="s">
        <v>332</v>
      </c>
      <c r="G149" t="s">
        <v>641</v>
      </c>
      <c r="H149" t="s">
        <v>176</v>
      </c>
      <c r="I149" s="105" t="s">
        <v>4234</v>
      </c>
      <c r="J149" s="55">
        <v>3.22</v>
      </c>
      <c r="K149" t="s">
        <v>98</v>
      </c>
      <c r="L149" s="56">
        <v>3.0000000000000001E-3</v>
      </c>
      <c r="M149" s="56">
        <v>3.3799999999999997E-2</v>
      </c>
      <c r="N149" s="55">
        <v>1480175.11</v>
      </c>
      <c r="O149" s="55">
        <v>97.61</v>
      </c>
      <c r="P149" s="55">
        <v>0</v>
      </c>
      <c r="Q149" s="55">
        <v>1444.7989248710001</v>
      </c>
      <c r="R149" s="56">
        <v>2.8999999999999998E-3</v>
      </c>
      <c r="S149" s="56">
        <v>4.1000000000000003E-3</v>
      </c>
      <c r="T149" s="56">
        <v>1E-3</v>
      </c>
    </row>
    <row r="150" spans="1:20">
      <c r="A150" t="s">
        <v>664</v>
      </c>
      <c r="B150" t="s">
        <v>665</v>
      </c>
      <c r="C150" t="s">
        <v>96</v>
      </c>
      <c r="D150" t="s">
        <v>108</v>
      </c>
      <c r="E150" t="s">
        <v>657</v>
      </c>
      <c r="F150" t="s">
        <v>332</v>
      </c>
      <c r="G150" t="s">
        <v>641</v>
      </c>
      <c r="H150" t="s">
        <v>176</v>
      </c>
      <c r="I150" s="105" t="s">
        <v>4234</v>
      </c>
      <c r="J150" s="55">
        <v>2.73</v>
      </c>
      <c r="K150" t="s">
        <v>98</v>
      </c>
      <c r="L150" s="56">
        <v>3.0000000000000001E-3</v>
      </c>
      <c r="M150" s="56">
        <v>3.2599999999999997E-2</v>
      </c>
      <c r="N150" s="55">
        <v>569737.87</v>
      </c>
      <c r="O150" s="55">
        <v>95.51</v>
      </c>
      <c r="P150" s="55">
        <v>0</v>
      </c>
      <c r="Q150" s="55">
        <v>544.15663963700001</v>
      </c>
      <c r="R150" s="56">
        <v>1.6000000000000001E-3</v>
      </c>
      <c r="S150" s="56">
        <v>1.6000000000000001E-3</v>
      </c>
      <c r="T150" s="56">
        <v>4.0000000000000002E-4</v>
      </c>
    </row>
    <row r="151" spans="1:20">
      <c r="A151" t="s">
        <v>666</v>
      </c>
      <c r="B151" t="s">
        <v>667</v>
      </c>
      <c r="C151" t="s">
        <v>96</v>
      </c>
      <c r="D151" t="s">
        <v>108</v>
      </c>
      <c r="E151" t="s">
        <v>668</v>
      </c>
      <c r="F151" t="s">
        <v>669</v>
      </c>
      <c r="G151" s="63" t="s">
        <v>3501</v>
      </c>
      <c r="H151" s="105" t="s">
        <v>4234</v>
      </c>
      <c r="I151" s="105" t="s">
        <v>4234</v>
      </c>
      <c r="J151" s="55">
        <v>3.01</v>
      </c>
      <c r="K151" t="s">
        <v>98</v>
      </c>
      <c r="L151" s="56">
        <v>1.4800000000000001E-2</v>
      </c>
      <c r="M151" s="56">
        <v>3.5099999999999999E-2</v>
      </c>
      <c r="N151" s="55">
        <v>2290586.0299999998</v>
      </c>
      <c r="O151" s="55">
        <v>102.99</v>
      </c>
      <c r="P151" s="55">
        <v>0</v>
      </c>
      <c r="Q151" s="55">
        <v>2359.0745522970001</v>
      </c>
      <c r="R151" s="56">
        <v>2.5999999999999999E-3</v>
      </c>
      <c r="S151" s="56">
        <v>6.7999999999999996E-3</v>
      </c>
      <c r="T151" s="56">
        <v>1.6000000000000001E-3</v>
      </c>
    </row>
    <row r="152" spans="1:20">
      <c r="A152" t="s">
        <v>670</v>
      </c>
      <c r="B152" t="s">
        <v>671</v>
      </c>
      <c r="C152" t="s">
        <v>96</v>
      </c>
      <c r="D152" t="s">
        <v>108</v>
      </c>
      <c r="E152" t="s">
        <v>672</v>
      </c>
      <c r="F152" t="s">
        <v>103</v>
      </c>
      <c r="G152" s="63" t="s">
        <v>3501</v>
      </c>
      <c r="H152" s="105" t="s">
        <v>4234</v>
      </c>
      <c r="I152" s="105" t="s">
        <v>4234</v>
      </c>
      <c r="J152" s="55">
        <v>0.99</v>
      </c>
      <c r="K152" t="s">
        <v>98</v>
      </c>
      <c r="L152" s="56">
        <v>6.8000000000000005E-2</v>
      </c>
      <c r="M152" s="56">
        <v>0</v>
      </c>
      <c r="N152" s="55">
        <v>498619.04</v>
      </c>
      <c r="O152" s="55">
        <v>22.77</v>
      </c>
      <c r="P152" s="55">
        <v>0</v>
      </c>
      <c r="Q152" s="55">
        <v>113.53555540799999</v>
      </c>
      <c r="R152" s="56">
        <v>1.1000000000000001E-3</v>
      </c>
      <c r="S152" s="56">
        <v>2.9999999999999997E-4</v>
      </c>
      <c r="T152" s="56">
        <v>1E-4</v>
      </c>
    </row>
    <row r="153" spans="1:20">
      <c r="A153" t="s">
        <v>673</v>
      </c>
      <c r="B153" t="s">
        <v>674</v>
      </c>
      <c r="C153" t="s">
        <v>96</v>
      </c>
      <c r="D153" t="s">
        <v>108</v>
      </c>
      <c r="E153" t="s">
        <v>675</v>
      </c>
      <c r="F153" t="s">
        <v>332</v>
      </c>
      <c r="G153" s="63" t="s">
        <v>3501</v>
      </c>
      <c r="H153" s="105" t="s">
        <v>4234</v>
      </c>
      <c r="I153" s="105" t="s">
        <v>4234</v>
      </c>
      <c r="J153" s="55">
        <v>2.98</v>
      </c>
      <c r="K153" t="s">
        <v>98</v>
      </c>
      <c r="L153" s="56">
        <v>1.9E-2</v>
      </c>
      <c r="M153" s="56">
        <v>3.3500000000000002E-2</v>
      </c>
      <c r="N153" s="55">
        <v>1276973.06</v>
      </c>
      <c r="O153" s="55">
        <v>103</v>
      </c>
      <c r="P153" s="55">
        <v>0</v>
      </c>
      <c r="Q153" s="55">
        <v>1315.2822518</v>
      </c>
      <c r="R153" s="56">
        <v>2.3E-3</v>
      </c>
      <c r="S153" s="56">
        <v>3.8E-3</v>
      </c>
      <c r="T153" s="56">
        <v>8.9999999999999998E-4</v>
      </c>
    </row>
    <row r="154" spans="1:20">
      <c r="A154" t="s">
        <v>676</v>
      </c>
      <c r="B154" t="s">
        <v>677</v>
      </c>
      <c r="C154" t="s">
        <v>96</v>
      </c>
      <c r="D154" t="s">
        <v>108</v>
      </c>
      <c r="E154" t="s">
        <v>678</v>
      </c>
      <c r="F154" t="s">
        <v>313</v>
      </c>
      <c r="G154" s="63" t="s">
        <v>3501</v>
      </c>
      <c r="H154" s="105" t="s">
        <v>4234</v>
      </c>
      <c r="I154" s="105" t="s">
        <v>4234</v>
      </c>
      <c r="J154" s="55">
        <v>2.09</v>
      </c>
      <c r="K154" t="s">
        <v>98</v>
      </c>
      <c r="L154" s="56">
        <v>1.6400000000000001E-2</v>
      </c>
      <c r="M154" s="56">
        <v>3.0300000000000001E-2</v>
      </c>
      <c r="N154" s="55">
        <v>271471.52</v>
      </c>
      <c r="O154" s="55">
        <v>108.85</v>
      </c>
      <c r="P154" s="55">
        <v>0</v>
      </c>
      <c r="Q154" s="55">
        <v>295.49674951999998</v>
      </c>
      <c r="R154" s="56">
        <v>1E-3</v>
      </c>
      <c r="S154" s="56">
        <v>8.0000000000000004E-4</v>
      </c>
      <c r="T154" s="56">
        <v>2.0000000000000001E-4</v>
      </c>
    </row>
    <row r="155" spans="1:20">
      <c r="A155" s="57" t="s">
        <v>219</v>
      </c>
      <c r="B155" s="107" t="s">
        <v>4234</v>
      </c>
      <c r="C155" s="107" t="s">
        <v>4234</v>
      </c>
      <c r="D155" s="107" t="s">
        <v>4234</v>
      </c>
      <c r="E155" s="107" t="s">
        <v>4234</v>
      </c>
      <c r="F155" s="107" t="s">
        <v>4234</v>
      </c>
      <c r="G155" s="107" t="s">
        <v>4234</v>
      </c>
      <c r="H155" s="107" t="s">
        <v>4234</v>
      </c>
      <c r="I155" s="107" t="s">
        <v>4234</v>
      </c>
      <c r="J155" s="59">
        <v>3.96</v>
      </c>
      <c r="K155" s="107" t="s">
        <v>4234</v>
      </c>
      <c r="L155" s="107" t="s">
        <v>4234</v>
      </c>
      <c r="M155" s="58">
        <v>5.2900000000000003E-2</v>
      </c>
      <c r="N155" s="59">
        <v>46443259.619999997</v>
      </c>
      <c r="O155" s="107" t="s">
        <v>4234</v>
      </c>
      <c r="P155" s="59">
        <v>447.81603999999999</v>
      </c>
      <c r="Q155" s="59">
        <v>43818.794713477</v>
      </c>
      <c r="R155" s="107" t="s">
        <v>4234</v>
      </c>
      <c r="S155" s="58">
        <v>0.12570000000000001</v>
      </c>
      <c r="T155" s="58">
        <v>3.0499999999999999E-2</v>
      </c>
    </row>
    <row r="156" spans="1:20">
      <c r="A156" t="s">
        <v>679</v>
      </c>
      <c r="B156" t="s">
        <v>680</v>
      </c>
      <c r="C156" t="s">
        <v>96</v>
      </c>
      <c r="D156" t="s">
        <v>108</v>
      </c>
      <c r="E156" t="s">
        <v>681</v>
      </c>
      <c r="F156" t="s">
        <v>682</v>
      </c>
      <c r="G156" t="s">
        <v>175</v>
      </c>
      <c r="H156" t="s">
        <v>176</v>
      </c>
      <c r="I156" s="105" t="s">
        <v>4234</v>
      </c>
      <c r="J156" s="55">
        <v>0.9</v>
      </c>
      <c r="K156" t="s">
        <v>98</v>
      </c>
      <c r="L156" s="56">
        <v>5.7000000000000002E-2</v>
      </c>
      <c r="M156" s="56">
        <v>4.6199999999999998E-2</v>
      </c>
      <c r="N156" s="55">
        <v>0.13</v>
      </c>
      <c r="O156" s="55">
        <v>101.48</v>
      </c>
      <c r="P156" s="55">
        <v>0</v>
      </c>
      <c r="Q156" s="55">
        <v>1.3192400000000001E-4</v>
      </c>
      <c r="R156" s="56">
        <v>0</v>
      </c>
      <c r="S156" s="56">
        <v>0</v>
      </c>
      <c r="T156" s="56">
        <v>0</v>
      </c>
    </row>
    <row r="157" spans="1:20">
      <c r="A157" t="s">
        <v>683</v>
      </c>
      <c r="B157" t="s">
        <v>684</v>
      </c>
      <c r="C157" t="s">
        <v>96</v>
      </c>
      <c r="D157" t="s">
        <v>108</v>
      </c>
      <c r="E157" t="s">
        <v>344</v>
      </c>
      <c r="F157" t="s">
        <v>332</v>
      </c>
      <c r="G157" t="s">
        <v>345</v>
      </c>
      <c r="H157" t="s">
        <v>176</v>
      </c>
      <c r="I157" s="105" t="s">
        <v>4234</v>
      </c>
      <c r="J157" s="55">
        <v>5.65</v>
      </c>
      <c r="K157" t="s">
        <v>98</v>
      </c>
      <c r="L157" s="56">
        <v>2.5499999999999998E-2</v>
      </c>
      <c r="M157" s="56">
        <v>5.04E-2</v>
      </c>
      <c r="N157" s="55">
        <v>2716429.37</v>
      </c>
      <c r="O157" s="55">
        <v>87.22</v>
      </c>
      <c r="P157" s="55">
        <v>0</v>
      </c>
      <c r="Q157" s="55">
        <v>2369.2696965139999</v>
      </c>
      <c r="R157" s="56">
        <v>2E-3</v>
      </c>
      <c r="S157" s="56">
        <v>6.7999999999999996E-3</v>
      </c>
      <c r="T157" s="56">
        <v>1.6000000000000001E-3</v>
      </c>
    </row>
    <row r="158" spans="1:20">
      <c r="A158" t="s">
        <v>685</v>
      </c>
      <c r="B158" t="s">
        <v>686</v>
      </c>
      <c r="C158" t="s">
        <v>96</v>
      </c>
      <c r="D158" t="s">
        <v>108</v>
      </c>
      <c r="E158" t="s">
        <v>421</v>
      </c>
      <c r="F158" t="s">
        <v>422</v>
      </c>
      <c r="G158" t="s">
        <v>354</v>
      </c>
      <c r="H158" t="s">
        <v>127</v>
      </c>
      <c r="I158" s="105" t="s">
        <v>4234</v>
      </c>
      <c r="J158" s="55">
        <v>4.9800000000000004</v>
      </c>
      <c r="K158" t="s">
        <v>98</v>
      </c>
      <c r="L158" s="56">
        <v>1.9400000000000001E-2</v>
      </c>
      <c r="M158" s="56">
        <v>4.7199999999999999E-2</v>
      </c>
      <c r="N158" s="55">
        <v>321619.03000000003</v>
      </c>
      <c r="O158" s="55">
        <v>87.3</v>
      </c>
      <c r="P158" s="55">
        <v>0</v>
      </c>
      <c r="Q158" s="55">
        <v>280.77341318999999</v>
      </c>
      <c r="R158" s="56">
        <v>6.9999999999999999E-4</v>
      </c>
      <c r="S158" s="56">
        <v>8.0000000000000004E-4</v>
      </c>
      <c r="T158" s="56">
        <v>2.0000000000000001E-4</v>
      </c>
    </row>
    <row r="159" spans="1:20">
      <c r="A159" t="s">
        <v>688</v>
      </c>
      <c r="B159" t="s">
        <v>689</v>
      </c>
      <c r="C159" t="s">
        <v>96</v>
      </c>
      <c r="D159" t="s">
        <v>108</v>
      </c>
      <c r="E159" t="s">
        <v>690</v>
      </c>
      <c r="F159" t="s">
        <v>422</v>
      </c>
      <c r="G159" t="s">
        <v>354</v>
      </c>
      <c r="H159" t="s">
        <v>127</v>
      </c>
      <c r="I159" s="105" t="s">
        <v>4234</v>
      </c>
      <c r="J159" s="55">
        <v>5.49</v>
      </c>
      <c r="K159" t="s">
        <v>98</v>
      </c>
      <c r="L159" s="56">
        <v>1.95E-2</v>
      </c>
      <c r="M159" s="56">
        <v>4.8599999999999997E-2</v>
      </c>
      <c r="N159" s="55">
        <v>22273.59</v>
      </c>
      <c r="O159" s="55">
        <v>85.34</v>
      </c>
      <c r="P159" s="55">
        <v>0</v>
      </c>
      <c r="Q159" s="55">
        <v>19.008281705999998</v>
      </c>
      <c r="R159" s="56">
        <v>0</v>
      </c>
      <c r="S159" s="56">
        <v>1E-4</v>
      </c>
      <c r="T159" s="56">
        <v>0</v>
      </c>
    </row>
    <row r="160" spans="1:20">
      <c r="A160" t="s">
        <v>691</v>
      </c>
      <c r="B160" t="s">
        <v>692</v>
      </c>
      <c r="C160" t="s">
        <v>96</v>
      </c>
      <c r="D160" t="s">
        <v>108</v>
      </c>
      <c r="E160" t="s">
        <v>693</v>
      </c>
      <c r="F160" t="s">
        <v>332</v>
      </c>
      <c r="G160" t="s">
        <v>345</v>
      </c>
      <c r="H160" t="s">
        <v>176</v>
      </c>
      <c r="I160" s="105" t="s">
        <v>4234</v>
      </c>
      <c r="J160" s="55">
        <v>0.8</v>
      </c>
      <c r="K160" t="s">
        <v>98</v>
      </c>
      <c r="L160" s="56">
        <v>2.5499999999999998E-2</v>
      </c>
      <c r="M160" s="56">
        <v>4.4400000000000002E-2</v>
      </c>
      <c r="N160" s="55">
        <v>333910.62</v>
      </c>
      <c r="O160" s="55">
        <v>98.58</v>
      </c>
      <c r="P160" s="55">
        <v>0</v>
      </c>
      <c r="Q160" s="55">
        <v>329.16908919600002</v>
      </c>
      <c r="R160" s="56">
        <v>1.6999999999999999E-3</v>
      </c>
      <c r="S160" s="56">
        <v>8.9999999999999998E-4</v>
      </c>
      <c r="T160" s="56">
        <v>2.0000000000000001E-4</v>
      </c>
    </row>
    <row r="161" spans="1:20">
      <c r="A161" t="s">
        <v>694</v>
      </c>
      <c r="B161" t="s">
        <v>695</v>
      </c>
      <c r="C161" t="s">
        <v>96</v>
      </c>
      <c r="D161" t="s">
        <v>108</v>
      </c>
      <c r="E161" t="s">
        <v>454</v>
      </c>
      <c r="F161" t="s">
        <v>110</v>
      </c>
      <c r="G161" t="s">
        <v>345</v>
      </c>
      <c r="H161" t="s">
        <v>176</v>
      </c>
      <c r="I161" s="105" t="s">
        <v>4234</v>
      </c>
      <c r="J161" s="55">
        <v>3.62</v>
      </c>
      <c r="K161" t="s">
        <v>98</v>
      </c>
      <c r="L161" s="56">
        <v>4.5600000000000002E-2</v>
      </c>
      <c r="M161" s="56">
        <v>5.0900000000000001E-2</v>
      </c>
      <c r="N161" s="55">
        <v>645680.04</v>
      </c>
      <c r="O161" s="55">
        <v>98.58</v>
      </c>
      <c r="P161" s="55">
        <v>0</v>
      </c>
      <c r="Q161" s="55">
        <v>636.511383432</v>
      </c>
      <c r="R161" s="56">
        <v>1.1999999999999999E-3</v>
      </c>
      <c r="S161" s="56">
        <v>1.8E-3</v>
      </c>
      <c r="T161" s="56">
        <v>4.0000000000000002E-4</v>
      </c>
    </row>
    <row r="162" spans="1:20">
      <c r="A162" t="s">
        <v>696</v>
      </c>
      <c r="B162" t="s">
        <v>697</v>
      </c>
      <c r="C162" t="s">
        <v>96</v>
      </c>
      <c r="D162" t="s">
        <v>108</v>
      </c>
      <c r="E162" t="s">
        <v>473</v>
      </c>
      <c r="F162" t="s">
        <v>113</v>
      </c>
      <c r="G162" t="s">
        <v>474</v>
      </c>
      <c r="H162" t="s">
        <v>127</v>
      </c>
      <c r="I162" s="105" t="s">
        <v>4234</v>
      </c>
      <c r="J162" s="55">
        <v>8.5</v>
      </c>
      <c r="K162" t="s">
        <v>98</v>
      </c>
      <c r="L162" s="56">
        <v>2.7900000000000001E-2</v>
      </c>
      <c r="M162" s="56">
        <v>5.0099999999999999E-2</v>
      </c>
      <c r="N162" s="55">
        <v>649622.93000000005</v>
      </c>
      <c r="O162" s="55">
        <v>83.51</v>
      </c>
      <c r="P162" s="55">
        <v>0</v>
      </c>
      <c r="Q162" s="55">
        <v>542.50010884300002</v>
      </c>
      <c r="R162" s="56">
        <v>1.5E-3</v>
      </c>
      <c r="S162" s="56">
        <v>1.6000000000000001E-3</v>
      </c>
      <c r="T162" s="56">
        <v>4.0000000000000002E-4</v>
      </c>
    </row>
    <row r="163" spans="1:20">
      <c r="A163" t="s">
        <v>698</v>
      </c>
      <c r="B163" t="s">
        <v>699</v>
      </c>
      <c r="C163" t="s">
        <v>96</v>
      </c>
      <c r="D163" t="s">
        <v>108</v>
      </c>
      <c r="E163" t="s">
        <v>700</v>
      </c>
      <c r="F163" t="s">
        <v>111</v>
      </c>
      <c r="G163" t="s">
        <v>474</v>
      </c>
      <c r="H163" t="s">
        <v>127</v>
      </c>
      <c r="I163" s="105" t="s">
        <v>4234</v>
      </c>
      <c r="J163" s="55">
        <v>1.29</v>
      </c>
      <c r="K163" t="s">
        <v>98</v>
      </c>
      <c r="L163" s="56">
        <v>6.0999999999999999E-2</v>
      </c>
      <c r="M163" s="56">
        <v>6.0100000000000001E-2</v>
      </c>
      <c r="N163" s="55">
        <v>1392049.13</v>
      </c>
      <c r="O163" s="55">
        <v>101.47</v>
      </c>
      <c r="P163" s="55">
        <v>0</v>
      </c>
      <c r="Q163" s="55">
        <v>1412.512252211</v>
      </c>
      <c r="R163" s="56">
        <v>3.5999999999999999E-3</v>
      </c>
      <c r="S163" s="56">
        <v>4.1000000000000003E-3</v>
      </c>
      <c r="T163" s="56">
        <v>1E-3</v>
      </c>
    </row>
    <row r="164" spans="1:20">
      <c r="A164" t="s">
        <v>701</v>
      </c>
      <c r="B164" t="s">
        <v>702</v>
      </c>
      <c r="C164" t="s">
        <v>96</v>
      </c>
      <c r="D164" t="s">
        <v>108</v>
      </c>
      <c r="E164" t="s">
        <v>508</v>
      </c>
      <c r="F164" t="s">
        <v>422</v>
      </c>
      <c r="G164" t="s">
        <v>474</v>
      </c>
      <c r="H164" t="s">
        <v>127</v>
      </c>
      <c r="I164" s="105" t="s">
        <v>4234</v>
      </c>
      <c r="J164" s="55">
        <v>7.07</v>
      </c>
      <c r="K164" t="s">
        <v>98</v>
      </c>
      <c r="L164" s="56">
        <v>3.0499999999999999E-2</v>
      </c>
      <c r="M164" s="56">
        <v>5.1700000000000003E-2</v>
      </c>
      <c r="N164" s="55">
        <v>947761.13</v>
      </c>
      <c r="O164" s="55">
        <v>86.63</v>
      </c>
      <c r="P164" s="55">
        <v>0</v>
      </c>
      <c r="Q164" s="55">
        <v>821.04546691899998</v>
      </c>
      <c r="R164" s="56">
        <v>1.4E-3</v>
      </c>
      <c r="S164" s="56">
        <v>2.3999999999999998E-3</v>
      </c>
      <c r="T164" s="56">
        <v>5.9999999999999995E-4</v>
      </c>
    </row>
    <row r="165" spans="1:20">
      <c r="A165" t="s">
        <v>703</v>
      </c>
      <c r="B165" t="s">
        <v>704</v>
      </c>
      <c r="C165" t="s">
        <v>96</v>
      </c>
      <c r="D165" t="s">
        <v>108</v>
      </c>
      <c r="E165" t="s">
        <v>508</v>
      </c>
      <c r="F165" t="s">
        <v>422</v>
      </c>
      <c r="G165" t="s">
        <v>474</v>
      </c>
      <c r="H165" t="s">
        <v>127</v>
      </c>
      <c r="I165" s="105" t="s">
        <v>4234</v>
      </c>
      <c r="J165" s="55">
        <v>2.42</v>
      </c>
      <c r="K165" t="s">
        <v>98</v>
      </c>
      <c r="L165" s="56">
        <v>2.9100000000000001E-2</v>
      </c>
      <c r="M165" s="56">
        <v>4.2700000000000002E-2</v>
      </c>
      <c r="N165" s="55">
        <v>455575.95</v>
      </c>
      <c r="O165" s="55">
        <v>96.93</v>
      </c>
      <c r="P165" s="55">
        <v>0</v>
      </c>
      <c r="Q165" s="55">
        <v>441.58976833499997</v>
      </c>
      <c r="R165" s="56">
        <v>8.0000000000000004E-4</v>
      </c>
      <c r="S165" s="56">
        <v>1.2999999999999999E-3</v>
      </c>
      <c r="T165" s="56">
        <v>2.9999999999999997E-4</v>
      </c>
    </row>
    <row r="166" spans="1:20">
      <c r="A166" t="s">
        <v>705</v>
      </c>
      <c r="B166" t="s">
        <v>706</v>
      </c>
      <c r="C166" t="s">
        <v>96</v>
      </c>
      <c r="D166" t="s">
        <v>108</v>
      </c>
      <c r="E166" t="s">
        <v>508</v>
      </c>
      <c r="F166" t="s">
        <v>422</v>
      </c>
      <c r="G166" t="s">
        <v>474</v>
      </c>
      <c r="H166" t="s">
        <v>127</v>
      </c>
      <c r="I166" s="105" t="s">
        <v>4234</v>
      </c>
      <c r="J166" s="55">
        <v>6.3</v>
      </c>
      <c r="K166" t="s">
        <v>98</v>
      </c>
      <c r="L166" s="56">
        <v>3.0499999999999999E-2</v>
      </c>
      <c r="M166" s="56">
        <v>5.0599999999999999E-2</v>
      </c>
      <c r="N166" s="55">
        <v>1554690.41</v>
      </c>
      <c r="O166" s="55">
        <v>88.63</v>
      </c>
      <c r="P166" s="55">
        <v>0</v>
      </c>
      <c r="Q166" s="55">
        <v>1377.922110383</v>
      </c>
      <c r="R166" s="56">
        <v>2.0999999999999999E-3</v>
      </c>
      <c r="S166" s="56">
        <v>4.0000000000000001E-3</v>
      </c>
      <c r="T166" s="56">
        <v>1E-3</v>
      </c>
    </row>
    <row r="167" spans="1:20">
      <c r="A167" t="s">
        <v>707</v>
      </c>
      <c r="B167" t="s">
        <v>708</v>
      </c>
      <c r="C167" t="s">
        <v>96</v>
      </c>
      <c r="D167" t="s">
        <v>108</v>
      </c>
      <c r="E167" t="s">
        <v>508</v>
      </c>
      <c r="F167" t="s">
        <v>422</v>
      </c>
      <c r="G167" t="s">
        <v>474</v>
      </c>
      <c r="H167" t="s">
        <v>127</v>
      </c>
      <c r="I167" s="105" t="s">
        <v>4234</v>
      </c>
      <c r="J167" s="55">
        <v>7.94</v>
      </c>
      <c r="K167" t="s">
        <v>98</v>
      </c>
      <c r="L167" s="56">
        <v>2.63E-2</v>
      </c>
      <c r="M167" s="56">
        <v>5.2400000000000002E-2</v>
      </c>
      <c r="N167" s="55">
        <v>1670458.95</v>
      </c>
      <c r="O167" s="55">
        <v>81.86</v>
      </c>
      <c r="P167" s="55">
        <v>0</v>
      </c>
      <c r="Q167" s="55">
        <v>1367.43769647</v>
      </c>
      <c r="R167" s="56">
        <v>2.3999999999999998E-3</v>
      </c>
      <c r="S167" s="56">
        <v>3.8999999999999998E-3</v>
      </c>
      <c r="T167" s="56">
        <v>1E-3</v>
      </c>
    </row>
    <row r="168" spans="1:20">
      <c r="A168" t="s">
        <v>709</v>
      </c>
      <c r="B168" t="s">
        <v>710</v>
      </c>
      <c r="C168" t="s">
        <v>96</v>
      </c>
      <c r="D168" t="s">
        <v>108</v>
      </c>
      <c r="E168" t="s">
        <v>515</v>
      </c>
      <c r="F168" t="s">
        <v>422</v>
      </c>
      <c r="G168" t="s">
        <v>474</v>
      </c>
      <c r="H168" t="s">
        <v>127</v>
      </c>
      <c r="I168" s="105" t="s">
        <v>4234</v>
      </c>
      <c r="J168" s="55">
        <v>5.72</v>
      </c>
      <c r="K168" t="s">
        <v>98</v>
      </c>
      <c r="L168" s="56">
        <v>2.64E-2</v>
      </c>
      <c r="M168" s="56">
        <v>4.9599999999999998E-2</v>
      </c>
      <c r="N168" s="55">
        <v>2571070.71</v>
      </c>
      <c r="O168" s="55">
        <v>88.65</v>
      </c>
      <c r="P168" s="55">
        <v>0</v>
      </c>
      <c r="Q168" s="55">
        <v>2279.2541844150001</v>
      </c>
      <c r="R168" s="56">
        <v>1.6000000000000001E-3</v>
      </c>
      <c r="S168" s="56">
        <v>6.4999999999999997E-3</v>
      </c>
      <c r="T168" s="56">
        <v>1.6000000000000001E-3</v>
      </c>
    </row>
    <row r="169" spans="1:20">
      <c r="A169" t="s">
        <v>711</v>
      </c>
      <c r="B169" t="s">
        <v>712</v>
      </c>
      <c r="C169" t="s">
        <v>96</v>
      </c>
      <c r="D169" t="s">
        <v>108</v>
      </c>
      <c r="E169" t="s">
        <v>713</v>
      </c>
      <c r="F169" t="s">
        <v>422</v>
      </c>
      <c r="G169" t="s">
        <v>461</v>
      </c>
      <c r="H169" t="s">
        <v>176</v>
      </c>
      <c r="I169" s="105" t="s">
        <v>4234</v>
      </c>
      <c r="J169" s="55">
        <v>3.72</v>
      </c>
      <c r="K169" t="s">
        <v>98</v>
      </c>
      <c r="L169" s="56">
        <v>4.7E-2</v>
      </c>
      <c r="M169" s="56">
        <v>4.5400000000000003E-2</v>
      </c>
      <c r="N169" s="55">
        <v>853790.13</v>
      </c>
      <c r="O169" s="55">
        <v>104.73</v>
      </c>
      <c r="P169" s="55">
        <v>0</v>
      </c>
      <c r="Q169" s="55">
        <v>894.174403149</v>
      </c>
      <c r="R169" s="56">
        <v>1.6999999999999999E-3</v>
      </c>
      <c r="S169" s="56">
        <v>2.5999999999999999E-3</v>
      </c>
      <c r="T169" s="56">
        <v>5.9999999999999995E-4</v>
      </c>
    </row>
    <row r="170" spans="1:20">
      <c r="A170" t="s">
        <v>714</v>
      </c>
      <c r="B170" t="s">
        <v>715</v>
      </c>
      <c r="C170" t="s">
        <v>96</v>
      </c>
      <c r="D170" t="s">
        <v>108</v>
      </c>
      <c r="E170" t="s">
        <v>515</v>
      </c>
      <c r="F170" t="s">
        <v>422</v>
      </c>
      <c r="G170" t="s">
        <v>474</v>
      </c>
      <c r="H170" t="s">
        <v>127</v>
      </c>
      <c r="I170" s="105" t="s">
        <v>4234</v>
      </c>
      <c r="J170" s="55">
        <v>7.35</v>
      </c>
      <c r="K170" t="s">
        <v>98</v>
      </c>
      <c r="L170" s="56">
        <v>2.5000000000000001E-2</v>
      </c>
      <c r="M170" s="56">
        <v>5.28E-2</v>
      </c>
      <c r="N170" s="55">
        <v>1538380.14</v>
      </c>
      <c r="O170" s="55">
        <v>82.64</v>
      </c>
      <c r="P170" s="55">
        <v>0</v>
      </c>
      <c r="Q170" s="55">
        <v>1271.3173476960001</v>
      </c>
      <c r="R170" s="56">
        <v>1.1999999999999999E-3</v>
      </c>
      <c r="S170" s="56">
        <v>3.5999999999999999E-3</v>
      </c>
      <c r="T170" s="56">
        <v>8.9999999999999998E-4</v>
      </c>
    </row>
    <row r="171" spans="1:20">
      <c r="A171" t="s">
        <v>716</v>
      </c>
      <c r="B171" t="s">
        <v>717</v>
      </c>
      <c r="C171" t="s">
        <v>96</v>
      </c>
      <c r="D171" t="s">
        <v>108</v>
      </c>
      <c r="E171" t="s">
        <v>718</v>
      </c>
      <c r="F171" t="s">
        <v>422</v>
      </c>
      <c r="G171" t="s">
        <v>474</v>
      </c>
      <c r="H171" t="s">
        <v>127</v>
      </c>
      <c r="I171" s="105" t="s">
        <v>4234</v>
      </c>
      <c r="J171" s="55">
        <v>6.33</v>
      </c>
      <c r="K171" t="s">
        <v>98</v>
      </c>
      <c r="L171" s="56">
        <v>2.98E-2</v>
      </c>
      <c r="M171" s="56">
        <v>4.9500000000000002E-2</v>
      </c>
      <c r="N171" s="55">
        <v>906483.83</v>
      </c>
      <c r="O171" s="55">
        <v>88.82</v>
      </c>
      <c r="P171" s="55">
        <v>0</v>
      </c>
      <c r="Q171" s="55">
        <v>805.13893780599994</v>
      </c>
      <c r="R171" s="56">
        <v>2.3E-3</v>
      </c>
      <c r="S171" s="56">
        <v>2.3E-3</v>
      </c>
      <c r="T171" s="56">
        <v>5.9999999999999995E-4</v>
      </c>
    </row>
    <row r="172" spans="1:20">
      <c r="A172" t="s">
        <v>719</v>
      </c>
      <c r="B172" t="s">
        <v>720</v>
      </c>
      <c r="C172" t="s">
        <v>96</v>
      </c>
      <c r="D172" t="s">
        <v>108</v>
      </c>
      <c r="E172" t="s">
        <v>718</v>
      </c>
      <c r="F172" t="s">
        <v>422</v>
      </c>
      <c r="G172" t="s">
        <v>474</v>
      </c>
      <c r="H172" t="s">
        <v>127</v>
      </c>
      <c r="I172" s="105" t="s">
        <v>4234</v>
      </c>
      <c r="J172" s="55">
        <v>5.04</v>
      </c>
      <c r="K172" t="s">
        <v>98</v>
      </c>
      <c r="L172" s="56">
        <v>3.4299999999999997E-2</v>
      </c>
      <c r="M172" s="56">
        <v>4.6699999999999998E-2</v>
      </c>
      <c r="N172" s="55">
        <v>1012962.84</v>
      </c>
      <c r="O172" s="55">
        <v>94.3</v>
      </c>
      <c r="P172" s="55">
        <v>0</v>
      </c>
      <c r="Q172" s="55">
        <v>955.22395812000002</v>
      </c>
      <c r="R172" s="56">
        <v>3.3E-3</v>
      </c>
      <c r="S172" s="56">
        <v>2.7000000000000001E-3</v>
      </c>
      <c r="T172" s="56">
        <v>6.9999999999999999E-4</v>
      </c>
    </row>
    <row r="173" spans="1:20">
      <c r="A173" t="s">
        <v>721</v>
      </c>
      <c r="B173" t="s">
        <v>722</v>
      </c>
      <c r="C173" t="s">
        <v>96</v>
      </c>
      <c r="D173" t="s">
        <v>108</v>
      </c>
      <c r="E173" t="s">
        <v>535</v>
      </c>
      <c r="F173" t="s">
        <v>422</v>
      </c>
      <c r="G173" t="s">
        <v>474</v>
      </c>
      <c r="H173" t="s">
        <v>127</v>
      </c>
      <c r="I173" s="105" t="s">
        <v>4234</v>
      </c>
      <c r="J173" s="55">
        <v>2.54</v>
      </c>
      <c r="K173" t="s">
        <v>98</v>
      </c>
      <c r="L173" s="56">
        <v>3.3000000000000002E-2</v>
      </c>
      <c r="M173" s="56">
        <v>4.2599999999999999E-2</v>
      </c>
      <c r="N173" s="55">
        <v>746375.11</v>
      </c>
      <c r="O173" s="55">
        <v>98.82</v>
      </c>
      <c r="P173" s="55">
        <v>0</v>
      </c>
      <c r="Q173" s="55">
        <v>737.56788370200002</v>
      </c>
      <c r="R173" s="56">
        <v>2.3999999999999998E-3</v>
      </c>
      <c r="S173" s="56">
        <v>2.0999999999999999E-3</v>
      </c>
      <c r="T173" s="56">
        <v>5.0000000000000001E-4</v>
      </c>
    </row>
    <row r="174" spans="1:20">
      <c r="A174" t="s">
        <v>723</v>
      </c>
      <c r="B174" t="s">
        <v>724</v>
      </c>
      <c r="C174" t="s">
        <v>96</v>
      </c>
      <c r="D174" t="s">
        <v>108</v>
      </c>
      <c r="E174" t="s">
        <v>535</v>
      </c>
      <c r="F174" t="s">
        <v>422</v>
      </c>
      <c r="G174" t="s">
        <v>474</v>
      </c>
      <c r="H174" t="s">
        <v>127</v>
      </c>
      <c r="I174" s="105" t="s">
        <v>4234</v>
      </c>
      <c r="J174" s="55">
        <v>4.96</v>
      </c>
      <c r="K174" t="s">
        <v>98</v>
      </c>
      <c r="L174" s="56">
        <v>2.6200000000000001E-2</v>
      </c>
      <c r="M174" s="56">
        <v>4.7100000000000003E-2</v>
      </c>
      <c r="N174" s="55">
        <v>1271604.6200000001</v>
      </c>
      <c r="O174" s="55">
        <v>90.92</v>
      </c>
      <c r="P174" s="55">
        <v>0</v>
      </c>
      <c r="Q174" s="55">
        <v>1156.1429205039999</v>
      </c>
      <c r="R174" s="56">
        <v>1E-3</v>
      </c>
      <c r="S174" s="56">
        <v>3.3E-3</v>
      </c>
      <c r="T174" s="56">
        <v>8.0000000000000004E-4</v>
      </c>
    </row>
    <row r="175" spans="1:20">
      <c r="A175" t="s">
        <v>725</v>
      </c>
      <c r="B175" t="s">
        <v>726</v>
      </c>
      <c r="C175" t="s">
        <v>96</v>
      </c>
      <c r="D175" t="s">
        <v>108</v>
      </c>
      <c r="E175" t="s">
        <v>727</v>
      </c>
      <c r="F175" t="s">
        <v>728</v>
      </c>
      <c r="G175" t="s">
        <v>461</v>
      </c>
      <c r="H175" t="s">
        <v>176</v>
      </c>
      <c r="I175" s="105" t="s">
        <v>4234</v>
      </c>
      <c r="J175" s="55">
        <v>0.28000000000000003</v>
      </c>
      <c r="K175" t="s">
        <v>98</v>
      </c>
      <c r="L175" s="56">
        <v>2.4E-2</v>
      </c>
      <c r="M175" s="56">
        <v>5.6599999999999998E-2</v>
      </c>
      <c r="N175" s="55">
        <v>44260.47</v>
      </c>
      <c r="O175" s="55">
        <v>99.29</v>
      </c>
      <c r="P175" s="55">
        <v>0</v>
      </c>
      <c r="Q175" s="55">
        <v>43.946220662999998</v>
      </c>
      <c r="R175" s="56">
        <v>5.0000000000000001E-4</v>
      </c>
      <c r="S175" s="56">
        <v>1E-4</v>
      </c>
      <c r="T175" s="56">
        <v>0</v>
      </c>
    </row>
    <row r="176" spans="1:20">
      <c r="A176" t="s">
        <v>729</v>
      </c>
      <c r="B176" t="s">
        <v>730</v>
      </c>
      <c r="C176" t="s">
        <v>96</v>
      </c>
      <c r="D176" t="s">
        <v>108</v>
      </c>
      <c r="E176" t="s">
        <v>727</v>
      </c>
      <c r="F176" t="s">
        <v>728</v>
      </c>
      <c r="G176" t="s">
        <v>461</v>
      </c>
      <c r="H176" t="s">
        <v>176</v>
      </c>
      <c r="I176" s="105" t="s">
        <v>4234</v>
      </c>
      <c r="J176" s="55">
        <v>2.2799999999999998</v>
      </c>
      <c r="K176" t="s">
        <v>98</v>
      </c>
      <c r="L176" s="56">
        <v>2.3E-2</v>
      </c>
      <c r="M176" s="56">
        <v>4.9599999999999998E-2</v>
      </c>
      <c r="N176" s="55">
        <v>584953.1</v>
      </c>
      <c r="O176" s="55">
        <v>95.03</v>
      </c>
      <c r="P176" s="55">
        <v>0</v>
      </c>
      <c r="Q176" s="55">
        <v>555.88093092999998</v>
      </c>
      <c r="R176" s="56">
        <v>6.9999999999999999E-4</v>
      </c>
      <c r="S176" s="56">
        <v>1.6000000000000001E-3</v>
      </c>
      <c r="T176" s="56">
        <v>4.0000000000000002E-4</v>
      </c>
    </row>
    <row r="177" spans="1:20">
      <c r="A177" t="s">
        <v>731</v>
      </c>
      <c r="B177" t="s">
        <v>732</v>
      </c>
      <c r="C177" t="s">
        <v>96</v>
      </c>
      <c r="D177" t="s">
        <v>108</v>
      </c>
      <c r="E177" t="s">
        <v>727</v>
      </c>
      <c r="F177" t="s">
        <v>728</v>
      </c>
      <c r="G177" t="s">
        <v>461</v>
      </c>
      <c r="H177" t="s">
        <v>176</v>
      </c>
      <c r="I177" s="105" t="s">
        <v>4234</v>
      </c>
      <c r="J177" s="55">
        <v>1.36</v>
      </c>
      <c r="K177" t="s">
        <v>98</v>
      </c>
      <c r="L177" s="56">
        <v>2.75E-2</v>
      </c>
      <c r="M177" s="56">
        <v>4.9500000000000002E-2</v>
      </c>
      <c r="N177" s="55">
        <v>430916.03</v>
      </c>
      <c r="O177" s="55">
        <v>98.05</v>
      </c>
      <c r="P177" s="55">
        <v>0</v>
      </c>
      <c r="Q177" s="55">
        <v>422.513167415</v>
      </c>
      <c r="R177" s="56">
        <v>1.4E-3</v>
      </c>
      <c r="S177" s="56">
        <v>1.1999999999999999E-3</v>
      </c>
      <c r="T177" s="56">
        <v>2.9999999999999997E-4</v>
      </c>
    </row>
    <row r="178" spans="1:20">
      <c r="A178" t="s">
        <v>733</v>
      </c>
      <c r="B178" t="s">
        <v>734</v>
      </c>
      <c r="C178" t="s">
        <v>96</v>
      </c>
      <c r="D178" t="s">
        <v>108</v>
      </c>
      <c r="E178" t="s">
        <v>727</v>
      </c>
      <c r="F178" t="s">
        <v>728</v>
      </c>
      <c r="G178" t="s">
        <v>461</v>
      </c>
      <c r="H178" t="s">
        <v>176</v>
      </c>
      <c r="I178" s="105" t="s">
        <v>4234</v>
      </c>
      <c r="J178" s="55">
        <v>2.37</v>
      </c>
      <c r="K178" t="s">
        <v>98</v>
      </c>
      <c r="L178" s="56">
        <v>2.1499999999999998E-2</v>
      </c>
      <c r="M178" s="56">
        <v>5.1900000000000002E-2</v>
      </c>
      <c r="N178" s="55">
        <v>435065.03</v>
      </c>
      <c r="O178" s="55">
        <v>93.26</v>
      </c>
      <c r="P178" s="55">
        <v>25.32339</v>
      </c>
      <c r="Q178" s="55">
        <v>431.06503697800002</v>
      </c>
      <c r="R178" s="56">
        <v>8.0000000000000004E-4</v>
      </c>
      <c r="S178" s="56">
        <v>1.1999999999999999E-3</v>
      </c>
      <c r="T178" s="56">
        <v>2.9999999999999997E-4</v>
      </c>
    </row>
    <row r="179" spans="1:20">
      <c r="A179" t="s">
        <v>735</v>
      </c>
      <c r="B179" t="s">
        <v>736</v>
      </c>
      <c r="C179" t="s">
        <v>96</v>
      </c>
      <c r="D179" t="s">
        <v>108</v>
      </c>
      <c r="E179" t="s">
        <v>542</v>
      </c>
      <c r="F179" t="s">
        <v>543</v>
      </c>
      <c r="G179" t="s">
        <v>544</v>
      </c>
      <c r="H179" t="s">
        <v>127</v>
      </c>
      <c r="I179" s="105" t="s">
        <v>4234</v>
      </c>
      <c r="J179" s="55">
        <v>0.81</v>
      </c>
      <c r="K179" t="s">
        <v>98</v>
      </c>
      <c r="L179" s="56">
        <v>3.0499999999999999E-2</v>
      </c>
      <c r="M179" s="56">
        <v>4.8500000000000001E-2</v>
      </c>
      <c r="N179" s="55">
        <v>33993.51</v>
      </c>
      <c r="O179" s="55">
        <v>98.63</v>
      </c>
      <c r="P179" s="55">
        <v>0</v>
      </c>
      <c r="Q179" s="55">
        <v>33.527798912999998</v>
      </c>
      <c r="R179" s="56">
        <v>5.0000000000000001E-4</v>
      </c>
      <c r="S179" s="56">
        <v>1E-4</v>
      </c>
      <c r="T179" s="56">
        <v>0</v>
      </c>
    </row>
    <row r="180" spans="1:20">
      <c r="A180" t="s">
        <v>737</v>
      </c>
      <c r="B180" t="s">
        <v>738</v>
      </c>
      <c r="C180" t="s">
        <v>96</v>
      </c>
      <c r="D180" t="s">
        <v>108</v>
      </c>
      <c r="E180" t="s">
        <v>542</v>
      </c>
      <c r="F180" t="s">
        <v>543</v>
      </c>
      <c r="G180" t="s">
        <v>544</v>
      </c>
      <c r="H180" t="s">
        <v>127</v>
      </c>
      <c r="I180" s="105" t="s">
        <v>4234</v>
      </c>
      <c r="J180" s="55">
        <v>2.8</v>
      </c>
      <c r="K180" t="s">
        <v>98</v>
      </c>
      <c r="L180" s="56">
        <v>2.58E-2</v>
      </c>
      <c r="M180" s="56">
        <v>5.0799999999999998E-2</v>
      </c>
      <c r="N180" s="55">
        <v>273262.65999999997</v>
      </c>
      <c r="O180" s="55">
        <v>93.51</v>
      </c>
      <c r="P180" s="55">
        <v>0</v>
      </c>
      <c r="Q180" s="55">
        <v>255.52791336600001</v>
      </c>
      <c r="R180" s="56">
        <v>8.9999999999999998E-4</v>
      </c>
      <c r="S180" s="56">
        <v>6.9999999999999999E-4</v>
      </c>
      <c r="T180" s="56">
        <v>2.0000000000000001E-4</v>
      </c>
    </row>
    <row r="181" spans="1:20">
      <c r="A181" t="s">
        <v>739</v>
      </c>
      <c r="B181" t="s">
        <v>740</v>
      </c>
      <c r="C181" t="s">
        <v>96</v>
      </c>
      <c r="D181" t="s">
        <v>108</v>
      </c>
      <c r="E181" t="s">
        <v>558</v>
      </c>
      <c r="F181" t="s">
        <v>113</v>
      </c>
      <c r="G181" t="s">
        <v>539</v>
      </c>
      <c r="H181" t="s">
        <v>176</v>
      </c>
      <c r="I181" s="105" t="s">
        <v>4234</v>
      </c>
      <c r="J181" s="55">
        <v>1.55</v>
      </c>
      <c r="K181" t="s">
        <v>98</v>
      </c>
      <c r="L181" s="56">
        <v>3.5499999999999997E-2</v>
      </c>
      <c r="M181" s="56">
        <v>4.9000000000000002E-2</v>
      </c>
      <c r="N181" s="55">
        <v>463039.53</v>
      </c>
      <c r="O181" s="55">
        <v>98.03</v>
      </c>
      <c r="P181" s="55">
        <v>8.2189499999999995</v>
      </c>
      <c r="Q181" s="55">
        <v>462.13660125899997</v>
      </c>
      <c r="R181" s="56">
        <v>1.1999999999999999E-3</v>
      </c>
      <c r="S181" s="56">
        <v>1.2999999999999999E-3</v>
      </c>
      <c r="T181" s="56">
        <v>2.9999999999999997E-4</v>
      </c>
    </row>
    <row r="182" spans="1:20">
      <c r="A182" t="s">
        <v>741</v>
      </c>
      <c r="B182" t="s">
        <v>742</v>
      </c>
      <c r="C182" t="s">
        <v>96</v>
      </c>
      <c r="D182" t="s">
        <v>108</v>
      </c>
      <c r="E182" t="s">
        <v>558</v>
      </c>
      <c r="F182" t="s">
        <v>113</v>
      </c>
      <c r="G182" t="s">
        <v>539</v>
      </c>
      <c r="H182" t="s">
        <v>176</v>
      </c>
      <c r="I182" s="105" t="s">
        <v>4234</v>
      </c>
      <c r="J182" s="55">
        <v>2.56</v>
      </c>
      <c r="K182" t="s">
        <v>98</v>
      </c>
      <c r="L182" s="56">
        <v>2.5000000000000001E-2</v>
      </c>
      <c r="M182" s="56">
        <v>4.9099999999999998E-2</v>
      </c>
      <c r="N182" s="55">
        <v>1623845.73</v>
      </c>
      <c r="O182" s="55">
        <v>94.18</v>
      </c>
      <c r="P182" s="55">
        <v>397.26226000000003</v>
      </c>
      <c r="Q182" s="55">
        <v>1926.600168514</v>
      </c>
      <c r="R182" s="56">
        <v>1.4E-3</v>
      </c>
      <c r="S182" s="56">
        <v>5.4999999999999997E-3</v>
      </c>
      <c r="T182" s="56">
        <v>1.2999999999999999E-3</v>
      </c>
    </row>
    <row r="183" spans="1:20">
      <c r="A183" t="s">
        <v>743</v>
      </c>
      <c r="B183" t="s">
        <v>744</v>
      </c>
      <c r="C183" t="s">
        <v>96</v>
      </c>
      <c r="D183" t="s">
        <v>108</v>
      </c>
      <c r="E183" t="s">
        <v>558</v>
      </c>
      <c r="F183" t="s">
        <v>113</v>
      </c>
      <c r="G183" t="s">
        <v>539</v>
      </c>
      <c r="H183" t="s">
        <v>176</v>
      </c>
      <c r="I183" s="105" t="s">
        <v>4234</v>
      </c>
      <c r="J183" s="55">
        <v>3.92</v>
      </c>
      <c r="K183" t="s">
        <v>98</v>
      </c>
      <c r="L183" s="56">
        <v>4.7300000000000002E-2</v>
      </c>
      <c r="M183" s="56">
        <v>5.04E-2</v>
      </c>
      <c r="N183" s="55">
        <v>719299.62</v>
      </c>
      <c r="O183" s="55">
        <v>99</v>
      </c>
      <c r="P183" s="55">
        <v>17.01144</v>
      </c>
      <c r="Q183" s="55">
        <v>729.11806379999996</v>
      </c>
      <c r="R183" s="56">
        <v>1.8E-3</v>
      </c>
      <c r="S183" s="56">
        <v>2.0999999999999999E-3</v>
      </c>
      <c r="T183" s="56">
        <v>5.0000000000000001E-4</v>
      </c>
    </row>
    <row r="184" spans="1:20">
      <c r="A184" t="s">
        <v>745</v>
      </c>
      <c r="B184" t="s">
        <v>746</v>
      </c>
      <c r="C184" t="s">
        <v>96</v>
      </c>
      <c r="D184" t="s">
        <v>108</v>
      </c>
      <c r="E184" t="s">
        <v>562</v>
      </c>
      <c r="F184" t="s">
        <v>313</v>
      </c>
      <c r="G184" t="s">
        <v>539</v>
      </c>
      <c r="H184" t="s">
        <v>176</v>
      </c>
      <c r="I184" s="105" t="s">
        <v>4234</v>
      </c>
      <c r="J184" s="55">
        <v>4.51</v>
      </c>
      <c r="K184" t="s">
        <v>98</v>
      </c>
      <c r="L184" s="56">
        <v>2.4299999999999999E-2</v>
      </c>
      <c r="M184" s="56">
        <v>4.9200000000000001E-2</v>
      </c>
      <c r="N184" s="55">
        <v>1529861.15</v>
      </c>
      <c r="O184" s="55">
        <v>89.9</v>
      </c>
      <c r="P184" s="55">
        <v>0</v>
      </c>
      <c r="Q184" s="55">
        <v>1375.34517385</v>
      </c>
      <c r="R184" s="56">
        <v>1E-3</v>
      </c>
      <c r="S184" s="56">
        <v>3.8999999999999998E-3</v>
      </c>
      <c r="T184" s="56">
        <v>1E-3</v>
      </c>
    </row>
    <row r="185" spans="1:20">
      <c r="A185" t="s">
        <v>747</v>
      </c>
      <c r="B185" t="s">
        <v>748</v>
      </c>
      <c r="C185" t="s">
        <v>96</v>
      </c>
      <c r="D185" t="s">
        <v>108</v>
      </c>
      <c r="E185" t="s">
        <v>749</v>
      </c>
      <c r="F185" t="s">
        <v>113</v>
      </c>
      <c r="G185" t="s">
        <v>539</v>
      </c>
      <c r="H185" t="s">
        <v>176</v>
      </c>
      <c r="I185" s="105" t="s">
        <v>4234</v>
      </c>
      <c r="J185" s="55">
        <v>0.47</v>
      </c>
      <c r="K185" t="s">
        <v>98</v>
      </c>
      <c r="L185" s="56">
        <v>2.1600000000000001E-2</v>
      </c>
      <c r="M185" s="56">
        <v>5.0999999999999997E-2</v>
      </c>
      <c r="N185" s="55">
        <v>0.03</v>
      </c>
      <c r="O185" s="55">
        <v>98.7</v>
      </c>
      <c r="P185" s="55">
        <v>0</v>
      </c>
      <c r="Q185" s="55">
        <v>2.9609999999999999E-5</v>
      </c>
      <c r="R185" s="56">
        <v>0</v>
      </c>
      <c r="S185" s="56">
        <v>0</v>
      </c>
      <c r="T185" s="56">
        <v>0</v>
      </c>
    </row>
    <row r="186" spans="1:20">
      <c r="A186" t="s">
        <v>750</v>
      </c>
      <c r="B186" t="s">
        <v>751</v>
      </c>
      <c r="C186" t="s">
        <v>96</v>
      </c>
      <c r="D186" t="s">
        <v>108</v>
      </c>
      <c r="E186" t="s">
        <v>567</v>
      </c>
      <c r="F186" t="s">
        <v>110</v>
      </c>
      <c r="G186" t="s">
        <v>539</v>
      </c>
      <c r="H186" t="s">
        <v>176</v>
      </c>
      <c r="I186" s="105" t="s">
        <v>4234</v>
      </c>
      <c r="J186" s="55">
        <v>1.45</v>
      </c>
      <c r="K186" t="s">
        <v>98</v>
      </c>
      <c r="L186" s="56">
        <v>3.2500000000000001E-2</v>
      </c>
      <c r="M186" s="56">
        <v>5.7500000000000002E-2</v>
      </c>
      <c r="N186" s="55">
        <v>8669.91</v>
      </c>
      <c r="O186" s="55">
        <v>97.29</v>
      </c>
      <c r="P186" s="55">
        <v>0</v>
      </c>
      <c r="Q186" s="55">
        <v>8.4349554389999994</v>
      </c>
      <c r="R186" s="56">
        <v>0</v>
      </c>
      <c r="S186" s="56">
        <v>0</v>
      </c>
      <c r="T186" s="56">
        <v>0</v>
      </c>
    </row>
    <row r="187" spans="1:20">
      <c r="A187" t="s">
        <v>752</v>
      </c>
      <c r="B187" t="s">
        <v>753</v>
      </c>
      <c r="C187" t="s">
        <v>96</v>
      </c>
      <c r="D187" t="s">
        <v>108</v>
      </c>
      <c r="E187" t="s">
        <v>567</v>
      </c>
      <c r="F187" t="s">
        <v>110</v>
      </c>
      <c r="G187" t="s">
        <v>539</v>
      </c>
      <c r="H187" t="s">
        <v>176</v>
      </c>
      <c r="I187" s="105" t="s">
        <v>4234</v>
      </c>
      <c r="J187" s="55">
        <v>2.16</v>
      </c>
      <c r="K187" t="s">
        <v>98</v>
      </c>
      <c r="L187" s="56">
        <v>5.7000000000000002E-2</v>
      </c>
      <c r="M187" s="56">
        <v>5.6500000000000002E-2</v>
      </c>
      <c r="N187" s="55">
        <v>2438819.2999999998</v>
      </c>
      <c r="O187" s="55">
        <v>100.54</v>
      </c>
      <c r="P187" s="55">
        <v>0</v>
      </c>
      <c r="Q187" s="55">
        <v>2451.9889242200002</v>
      </c>
      <c r="R187" s="56">
        <v>6.1999999999999998E-3</v>
      </c>
      <c r="S187" s="56">
        <v>7.0000000000000001E-3</v>
      </c>
      <c r="T187" s="56">
        <v>1.6999999999999999E-3</v>
      </c>
    </row>
    <row r="188" spans="1:20">
      <c r="A188" t="s">
        <v>754</v>
      </c>
      <c r="B188" t="s">
        <v>755</v>
      </c>
      <c r="C188" t="s">
        <v>96</v>
      </c>
      <c r="D188" t="s">
        <v>108</v>
      </c>
      <c r="E188" t="s">
        <v>572</v>
      </c>
      <c r="F188" t="s">
        <v>110</v>
      </c>
      <c r="G188" t="s">
        <v>539</v>
      </c>
      <c r="H188" t="s">
        <v>176</v>
      </c>
      <c r="I188" s="105" t="s">
        <v>4234</v>
      </c>
      <c r="J188" s="55">
        <v>1.92</v>
      </c>
      <c r="K188" t="s">
        <v>98</v>
      </c>
      <c r="L188" s="56">
        <v>2.8000000000000001E-2</v>
      </c>
      <c r="M188" s="56">
        <v>5.4399999999999997E-2</v>
      </c>
      <c r="N188" s="55">
        <v>407732.98</v>
      </c>
      <c r="O188" s="55">
        <v>95.26</v>
      </c>
      <c r="P188" s="55">
        <v>0</v>
      </c>
      <c r="Q188" s="55">
        <v>388.40643674799998</v>
      </c>
      <c r="R188" s="56">
        <v>1.1999999999999999E-3</v>
      </c>
      <c r="S188" s="56">
        <v>1.1000000000000001E-3</v>
      </c>
      <c r="T188" s="56">
        <v>2.9999999999999997E-4</v>
      </c>
    </row>
    <row r="189" spans="1:20">
      <c r="A189" t="s">
        <v>756</v>
      </c>
      <c r="B189" t="s">
        <v>757</v>
      </c>
      <c r="C189" t="s">
        <v>96</v>
      </c>
      <c r="D189" t="s">
        <v>108</v>
      </c>
      <c r="E189" t="s">
        <v>572</v>
      </c>
      <c r="F189" t="s">
        <v>110</v>
      </c>
      <c r="G189" t="s">
        <v>539</v>
      </c>
      <c r="H189" t="s">
        <v>176</v>
      </c>
      <c r="I189" s="105" t="s">
        <v>4234</v>
      </c>
      <c r="J189" s="55">
        <v>3.19</v>
      </c>
      <c r="K189" t="s">
        <v>98</v>
      </c>
      <c r="L189" s="56">
        <v>5.6500000000000002E-2</v>
      </c>
      <c r="M189" s="56">
        <v>6.0100000000000001E-2</v>
      </c>
      <c r="N189" s="55">
        <v>1307636.49</v>
      </c>
      <c r="O189" s="55">
        <v>100.53</v>
      </c>
      <c r="P189" s="55">
        <v>0</v>
      </c>
      <c r="Q189" s="55">
        <v>1314.5669633970001</v>
      </c>
      <c r="R189" s="56">
        <v>3.0000000000000001E-3</v>
      </c>
      <c r="S189" s="56">
        <v>3.8E-3</v>
      </c>
      <c r="T189" s="56">
        <v>8.9999999999999998E-4</v>
      </c>
    </row>
    <row r="190" spans="1:20">
      <c r="A190" t="s">
        <v>758</v>
      </c>
      <c r="B190" t="s">
        <v>759</v>
      </c>
      <c r="C190" t="s">
        <v>96</v>
      </c>
      <c r="D190" t="s">
        <v>108</v>
      </c>
      <c r="E190" t="s">
        <v>579</v>
      </c>
      <c r="F190" t="s">
        <v>103</v>
      </c>
      <c r="G190" t="s">
        <v>539</v>
      </c>
      <c r="H190" t="s">
        <v>176</v>
      </c>
      <c r="I190" s="105" t="s">
        <v>4234</v>
      </c>
      <c r="J190" s="55">
        <v>4.43</v>
      </c>
      <c r="K190" t="s">
        <v>98</v>
      </c>
      <c r="L190" s="56">
        <v>5.5E-2</v>
      </c>
      <c r="M190" s="56">
        <v>5.7599999999999998E-2</v>
      </c>
      <c r="N190" s="55">
        <v>899789.86</v>
      </c>
      <c r="O190" s="55">
        <v>99.23</v>
      </c>
      <c r="P190" s="55">
        <v>0</v>
      </c>
      <c r="Q190" s="55">
        <v>892.861478078</v>
      </c>
      <c r="R190" s="56">
        <v>3.7000000000000002E-3</v>
      </c>
      <c r="S190" s="56">
        <v>2.5999999999999999E-3</v>
      </c>
      <c r="T190" s="56">
        <v>5.9999999999999995E-4</v>
      </c>
    </row>
    <row r="191" spans="1:20">
      <c r="A191" t="s">
        <v>760</v>
      </c>
      <c r="B191" t="s">
        <v>761</v>
      </c>
      <c r="C191" t="s">
        <v>96</v>
      </c>
      <c r="D191" t="s">
        <v>108</v>
      </c>
      <c r="E191" t="s">
        <v>762</v>
      </c>
      <c r="F191" t="s">
        <v>110</v>
      </c>
      <c r="G191" t="s">
        <v>539</v>
      </c>
      <c r="H191" t="s">
        <v>176</v>
      </c>
      <c r="I191" s="105" t="s">
        <v>4234</v>
      </c>
      <c r="J191" s="55">
        <v>0.73</v>
      </c>
      <c r="K191" t="s">
        <v>98</v>
      </c>
      <c r="L191" s="56">
        <v>2.9499999999999998E-2</v>
      </c>
      <c r="M191" s="56">
        <v>5.4800000000000001E-2</v>
      </c>
      <c r="N191" s="55">
        <v>127892.09</v>
      </c>
      <c r="O191" s="55">
        <v>98.25</v>
      </c>
      <c r="P191" s="55">
        <v>0</v>
      </c>
      <c r="Q191" s="55">
        <v>125.65397842500001</v>
      </c>
      <c r="R191" s="56">
        <v>2.3999999999999998E-3</v>
      </c>
      <c r="S191" s="56">
        <v>4.0000000000000002E-4</v>
      </c>
      <c r="T191" s="56">
        <v>1E-4</v>
      </c>
    </row>
    <row r="192" spans="1:20">
      <c r="A192" t="s">
        <v>763</v>
      </c>
      <c r="B192" t="s">
        <v>764</v>
      </c>
      <c r="C192" t="s">
        <v>96</v>
      </c>
      <c r="D192" t="s">
        <v>108</v>
      </c>
      <c r="E192" t="s">
        <v>765</v>
      </c>
      <c r="F192" t="s">
        <v>766</v>
      </c>
      <c r="G192" t="s">
        <v>539</v>
      </c>
      <c r="H192" t="s">
        <v>176</v>
      </c>
      <c r="I192" s="105" t="s">
        <v>4234</v>
      </c>
      <c r="J192" s="55">
        <v>6.23</v>
      </c>
      <c r="K192" t="s">
        <v>98</v>
      </c>
      <c r="L192" s="56">
        <v>2.3400000000000001E-2</v>
      </c>
      <c r="M192" s="56">
        <v>5.2499999999999998E-2</v>
      </c>
      <c r="N192" s="55">
        <v>1133991.24</v>
      </c>
      <c r="O192" s="55">
        <v>83.69</v>
      </c>
      <c r="P192" s="55">
        <v>0</v>
      </c>
      <c r="Q192" s="55">
        <v>949.037268756</v>
      </c>
      <c r="R192" s="56">
        <v>1.6999999999999999E-3</v>
      </c>
      <c r="S192" s="56">
        <v>2.7000000000000001E-3</v>
      </c>
      <c r="T192" s="56">
        <v>6.9999999999999999E-4</v>
      </c>
    </row>
    <row r="193" spans="1:20">
      <c r="A193" t="s">
        <v>768</v>
      </c>
      <c r="B193" t="s">
        <v>769</v>
      </c>
      <c r="C193" t="s">
        <v>96</v>
      </c>
      <c r="D193" t="s">
        <v>108</v>
      </c>
      <c r="E193" t="s">
        <v>770</v>
      </c>
      <c r="F193" t="s">
        <v>543</v>
      </c>
      <c r="G193" t="s">
        <v>610</v>
      </c>
      <c r="H193" t="s">
        <v>127</v>
      </c>
      <c r="I193" s="105" t="s">
        <v>4234</v>
      </c>
      <c r="J193" s="55">
        <v>2.09</v>
      </c>
      <c r="K193" t="s">
        <v>98</v>
      </c>
      <c r="L193" s="56">
        <v>2.9499999999999998E-2</v>
      </c>
      <c r="M193" s="56">
        <v>5.3600000000000002E-2</v>
      </c>
      <c r="N193" s="55">
        <v>939089.13</v>
      </c>
      <c r="O193" s="55">
        <v>95.31</v>
      </c>
      <c r="P193" s="55">
        <v>0</v>
      </c>
      <c r="Q193" s="55">
        <v>895.04584980300001</v>
      </c>
      <c r="R193" s="56">
        <v>2.3999999999999998E-3</v>
      </c>
      <c r="S193" s="56">
        <v>2.5999999999999999E-3</v>
      </c>
      <c r="T193" s="56">
        <v>5.9999999999999995E-4</v>
      </c>
    </row>
    <row r="194" spans="1:20">
      <c r="A194" t="s">
        <v>771</v>
      </c>
      <c r="B194" t="s">
        <v>772</v>
      </c>
      <c r="C194" t="s">
        <v>96</v>
      </c>
      <c r="D194" t="s">
        <v>108</v>
      </c>
      <c r="E194" t="s">
        <v>770</v>
      </c>
      <c r="F194" t="s">
        <v>543</v>
      </c>
      <c r="G194" t="s">
        <v>610</v>
      </c>
      <c r="H194" t="s">
        <v>127</v>
      </c>
      <c r="I194" s="105" t="s">
        <v>4234</v>
      </c>
      <c r="J194" s="55">
        <v>2.97</v>
      </c>
      <c r="K194" t="s">
        <v>98</v>
      </c>
      <c r="L194" s="56">
        <v>2.5499999999999998E-2</v>
      </c>
      <c r="M194" s="56">
        <v>5.5399999999999998E-2</v>
      </c>
      <c r="N194" s="55">
        <v>108516.86</v>
      </c>
      <c r="O194" s="55">
        <v>91.82</v>
      </c>
      <c r="P194" s="55">
        <v>0</v>
      </c>
      <c r="Q194" s="55">
        <v>99.640180852</v>
      </c>
      <c r="R194" s="56">
        <v>2.0000000000000001E-4</v>
      </c>
      <c r="S194" s="56">
        <v>2.9999999999999997E-4</v>
      </c>
      <c r="T194" s="56">
        <v>1E-4</v>
      </c>
    </row>
    <row r="195" spans="1:20">
      <c r="A195" t="s">
        <v>773</v>
      </c>
      <c r="B195" t="s">
        <v>774</v>
      </c>
      <c r="C195" t="s">
        <v>96</v>
      </c>
      <c r="D195" t="s">
        <v>108</v>
      </c>
      <c r="E195" t="s">
        <v>775</v>
      </c>
      <c r="F195" t="s">
        <v>669</v>
      </c>
      <c r="G195" t="s">
        <v>610</v>
      </c>
      <c r="H195" t="s">
        <v>127</v>
      </c>
      <c r="I195" s="105" t="s">
        <v>4234</v>
      </c>
      <c r="J195" s="55">
        <v>2.2000000000000002</v>
      </c>
      <c r="K195" t="s">
        <v>98</v>
      </c>
      <c r="L195" s="56">
        <v>3.4500000000000003E-2</v>
      </c>
      <c r="M195" s="56">
        <v>5.0500000000000003E-2</v>
      </c>
      <c r="N195" s="55">
        <v>29140.23</v>
      </c>
      <c r="O195" s="55">
        <v>97.85</v>
      </c>
      <c r="P195" s="55">
        <v>0</v>
      </c>
      <c r="Q195" s="55">
        <v>28.513715054999999</v>
      </c>
      <c r="R195" s="56">
        <v>1E-4</v>
      </c>
      <c r="S195" s="56">
        <v>1E-4</v>
      </c>
      <c r="T195" s="56">
        <v>0</v>
      </c>
    </row>
    <row r="196" spans="1:20">
      <c r="A196" t="s">
        <v>776</v>
      </c>
      <c r="B196" t="s">
        <v>777</v>
      </c>
      <c r="C196" t="s">
        <v>96</v>
      </c>
      <c r="D196" t="s">
        <v>108</v>
      </c>
      <c r="E196" t="s">
        <v>778</v>
      </c>
      <c r="F196" t="s">
        <v>669</v>
      </c>
      <c r="G196" t="s">
        <v>610</v>
      </c>
      <c r="H196" t="s">
        <v>127</v>
      </c>
      <c r="I196" s="105" t="s">
        <v>4234</v>
      </c>
      <c r="J196" s="55">
        <v>3.56</v>
      </c>
      <c r="K196" t="s">
        <v>98</v>
      </c>
      <c r="L196" s="56">
        <v>2.5000000000000001E-3</v>
      </c>
      <c r="M196" s="56">
        <v>5.1700000000000003E-2</v>
      </c>
      <c r="N196" s="55">
        <v>811392.56</v>
      </c>
      <c r="O196" s="55">
        <v>84.4</v>
      </c>
      <c r="P196" s="55">
        <v>0</v>
      </c>
      <c r="Q196" s="55">
        <v>684.81532063999998</v>
      </c>
      <c r="R196" s="56">
        <v>1.4E-3</v>
      </c>
      <c r="S196" s="56">
        <v>2E-3</v>
      </c>
      <c r="T196" s="56">
        <v>5.0000000000000001E-4</v>
      </c>
    </row>
    <row r="197" spans="1:20">
      <c r="A197" t="s">
        <v>779</v>
      </c>
      <c r="B197" t="s">
        <v>780</v>
      </c>
      <c r="C197" t="s">
        <v>96</v>
      </c>
      <c r="D197" t="s">
        <v>108</v>
      </c>
      <c r="E197" t="s">
        <v>608</v>
      </c>
      <c r="F197" t="s">
        <v>609</v>
      </c>
      <c r="G197" t="s">
        <v>610</v>
      </c>
      <c r="H197" t="s">
        <v>127</v>
      </c>
      <c r="I197" s="105" t="s">
        <v>4234</v>
      </c>
      <c r="J197" s="55">
        <v>1.68</v>
      </c>
      <c r="K197" t="s">
        <v>98</v>
      </c>
      <c r="L197" s="56">
        <v>3.2500000000000001E-2</v>
      </c>
      <c r="M197" s="56">
        <v>5.3699999999999998E-2</v>
      </c>
      <c r="N197" s="55">
        <v>207266.32</v>
      </c>
      <c r="O197" s="55">
        <v>96.68</v>
      </c>
      <c r="P197" s="55">
        <v>0</v>
      </c>
      <c r="Q197" s="55">
        <v>200.38507817600001</v>
      </c>
      <c r="R197" s="56">
        <v>5.9999999999999995E-4</v>
      </c>
      <c r="S197" s="56">
        <v>5.9999999999999995E-4</v>
      </c>
      <c r="T197" s="56">
        <v>1E-4</v>
      </c>
    </row>
    <row r="198" spans="1:20">
      <c r="A198" t="s">
        <v>781</v>
      </c>
      <c r="B198" t="s">
        <v>782</v>
      </c>
      <c r="C198" t="s">
        <v>96</v>
      </c>
      <c r="D198" t="s">
        <v>108</v>
      </c>
      <c r="E198" t="s">
        <v>608</v>
      </c>
      <c r="F198" t="s">
        <v>609</v>
      </c>
      <c r="G198" t="s">
        <v>610</v>
      </c>
      <c r="H198" t="s">
        <v>127</v>
      </c>
      <c r="I198" s="105" t="s">
        <v>4234</v>
      </c>
      <c r="J198" s="55">
        <v>3.55</v>
      </c>
      <c r="K198" t="s">
        <v>98</v>
      </c>
      <c r="L198" s="56">
        <v>2.1600000000000001E-2</v>
      </c>
      <c r="M198" s="56">
        <v>6.0499999999999998E-2</v>
      </c>
      <c r="N198" s="55">
        <v>2917262.89</v>
      </c>
      <c r="O198" s="55">
        <v>87.98</v>
      </c>
      <c r="P198" s="55">
        <v>0</v>
      </c>
      <c r="Q198" s="55">
        <v>2566.607890622</v>
      </c>
      <c r="R198" s="56">
        <v>3.5000000000000001E-3</v>
      </c>
      <c r="S198" s="56">
        <v>7.4000000000000003E-3</v>
      </c>
      <c r="T198" s="56">
        <v>1.8E-3</v>
      </c>
    </row>
    <row r="199" spans="1:20">
      <c r="A199" t="s">
        <v>783</v>
      </c>
      <c r="B199" t="s">
        <v>784</v>
      </c>
      <c r="C199" t="s">
        <v>96</v>
      </c>
      <c r="D199" t="s">
        <v>108</v>
      </c>
      <c r="E199" t="s">
        <v>785</v>
      </c>
      <c r="F199" t="s">
        <v>422</v>
      </c>
      <c r="G199" t="s">
        <v>610</v>
      </c>
      <c r="H199" t="s">
        <v>127</v>
      </c>
      <c r="I199" s="105" t="s">
        <v>4234</v>
      </c>
      <c r="J199" s="55">
        <v>1.82</v>
      </c>
      <c r="K199" t="s">
        <v>98</v>
      </c>
      <c r="L199" s="56">
        <v>3.27E-2</v>
      </c>
      <c r="M199" s="56">
        <v>4.5199999999999997E-2</v>
      </c>
      <c r="N199" s="55">
        <v>353885.93</v>
      </c>
      <c r="O199" s="55">
        <v>98.27</v>
      </c>
      <c r="P199" s="55">
        <v>0</v>
      </c>
      <c r="Q199" s="55">
        <v>347.76370341099999</v>
      </c>
      <c r="R199" s="56">
        <v>1.1000000000000001E-3</v>
      </c>
      <c r="S199" s="56">
        <v>1E-3</v>
      </c>
      <c r="T199" s="56">
        <v>2.0000000000000001E-4</v>
      </c>
    </row>
    <row r="200" spans="1:20">
      <c r="A200" t="s">
        <v>786</v>
      </c>
      <c r="B200" t="s">
        <v>787</v>
      </c>
      <c r="C200" t="s">
        <v>96</v>
      </c>
      <c r="D200" t="s">
        <v>108</v>
      </c>
      <c r="E200" t="s">
        <v>625</v>
      </c>
      <c r="F200" t="s">
        <v>543</v>
      </c>
      <c r="G200" t="s">
        <v>626</v>
      </c>
      <c r="H200" t="s">
        <v>176</v>
      </c>
      <c r="I200" s="105" t="s">
        <v>4234</v>
      </c>
      <c r="J200" s="55">
        <v>2.31</v>
      </c>
      <c r="K200" t="s">
        <v>98</v>
      </c>
      <c r="L200" s="56">
        <v>4.2999999999999997E-2</v>
      </c>
      <c r="M200" s="56">
        <v>5.2400000000000002E-2</v>
      </c>
      <c r="N200" s="55">
        <v>854388.71</v>
      </c>
      <c r="O200" s="55">
        <v>99.99</v>
      </c>
      <c r="P200" s="55">
        <v>0</v>
      </c>
      <c r="Q200" s="55">
        <v>854.303271129</v>
      </c>
      <c r="R200" s="56">
        <v>6.9999999999999999E-4</v>
      </c>
      <c r="S200" s="56">
        <v>2.5000000000000001E-3</v>
      </c>
      <c r="T200" s="56">
        <v>5.9999999999999995E-4</v>
      </c>
    </row>
    <row r="201" spans="1:20">
      <c r="A201" t="s">
        <v>788</v>
      </c>
      <c r="B201" t="s">
        <v>789</v>
      </c>
      <c r="C201" t="s">
        <v>96</v>
      </c>
      <c r="D201" t="s">
        <v>108</v>
      </c>
      <c r="E201" t="s">
        <v>790</v>
      </c>
      <c r="F201" t="s">
        <v>614</v>
      </c>
      <c r="G201" t="s">
        <v>610</v>
      </c>
      <c r="H201" t="s">
        <v>127</v>
      </c>
      <c r="I201" s="105" t="s">
        <v>4234</v>
      </c>
      <c r="J201" s="55">
        <v>0.84</v>
      </c>
      <c r="K201" t="s">
        <v>98</v>
      </c>
      <c r="L201" s="56">
        <v>3.5000000000000003E-2</v>
      </c>
      <c r="M201" s="56">
        <v>5.3199999999999997E-2</v>
      </c>
      <c r="N201" s="55">
        <v>433081.95</v>
      </c>
      <c r="O201" s="55">
        <v>99.86</v>
      </c>
      <c r="P201" s="55">
        <v>0</v>
      </c>
      <c r="Q201" s="55">
        <v>432.47563527</v>
      </c>
      <c r="R201" s="56">
        <v>1.8E-3</v>
      </c>
      <c r="S201" s="56">
        <v>1.1999999999999999E-3</v>
      </c>
      <c r="T201" s="56">
        <v>2.9999999999999997E-4</v>
      </c>
    </row>
    <row r="202" spans="1:20">
      <c r="A202" t="s">
        <v>791</v>
      </c>
      <c r="B202" t="s">
        <v>792</v>
      </c>
      <c r="C202" t="s">
        <v>96</v>
      </c>
      <c r="D202" t="s">
        <v>108</v>
      </c>
      <c r="E202" t="s">
        <v>790</v>
      </c>
      <c r="F202" t="s">
        <v>614</v>
      </c>
      <c r="G202" t="s">
        <v>610</v>
      </c>
      <c r="H202" t="s">
        <v>127</v>
      </c>
      <c r="I202" s="105" t="s">
        <v>4234</v>
      </c>
      <c r="J202" s="55">
        <v>1.91</v>
      </c>
      <c r="K202" t="s">
        <v>98</v>
      </c>
      <c r="L202" s="56">
        <v>4.99E-2</v>
      </c>
      <c r="M202" s="56">
        <v>4.6899999999999997E-2</v>
      </c>
      <c r="N202" s="55">
        <v>1215113.75</v>
      </c>
      <c r="O202" s="55">
        <v>101.94</v>
      </c>
      <c r="P202" s="55">
        <v>0</v>
      </c>
      <c r="Q202" s="55">
        <v>1238.68695675</v>
      </c>
      <c r="R202" s="56">
        <v>5.7000000000000002E-3</v>
      </c>
      <c r="S202" s="56">
        <v>3.5999999999999999E-3</v>
      </c>
      <c r="T202" s="56">
        <v>8.9999999999999998E-4</v>
      </c>
    </row>
    <row r="203" spans="1:20">
      <c r="A203" t="s">
        <v>793</v>
      </c>
      <c r="B203" t="s">
        <v>794</v>
      </c>
      <c r="C203" t="s">
        <v>96</v>
      </c>
      <c r="D203" t="s">
        <v>108</v>
      </c>
      <c r="E203" t="s">
        <v>790</v>
      </c>
      <c r="F203" t="s">
        <v>614</v>
      </c>
      <c r="G203" t="s">
        <v>610</v>
      </c>
      <c r="H203" t="s">
        <v>127</v>
      </c>
      <c r="I203" s="105" t="s">
        <v>4234</v>
      </c>
      <c r="J203" s="55">
        <v>2.36</v>
      </c>
      <c r="K203" t="s">
        <v>98</v>
      </c>
      <c r="L203" s="56">
        <v>2.6499999999999999E-2</v>
      </c>
      <c r="M203" s="56">
        <v>5.2900000000000003E-2</v>
      </c>
      <c r="N203" s="55">
        <v>355147.42</v>
      </c>
      <c r="O203" s="55">
        <v>95.03</v>
      </c>
      <c r="P203" s="55">
        <v>0</v>
      </c>
      <c r="Q203" s="55">
        <v>337.49659322600002</v>
      </c>
      <c r="R203" s="56">
        <v>5.0000000000000001E-4</v>
      </c>
      <c r="S203" s="56">
        <v>1E-3</v>
      </c>
      <c r="T203" s="56">
        <v>2.0000000000000001E-4</v>
      </c>
    </row>
    <row r="204" spans="1:20">
      <c r="A204" t="s">
        <v>795</v>
      </c>
      <c r="B204" t="s">
        <v>796</v>
      </c>
      <c r="C204" t="s">
        <v>96</v>
      </c>
      <c r="D204" t="s">
        <v>108</v>
      </c>
      <c r="E204" t="s">
        <v>797</v>
      </c>
      <c r="F204" t="s">
        <v>543</v>
      </c>
      <c r="G204" t="s">
        <v>626</v>
      </c>
      <c r="H204" t="s">
        <v>176</v>
      </c>
      <c r="I204" s="105" t="s">
        <v>4234</v>
      </c>
      <c r="J204" s="55">
        <v>3.52</v>
      </c>
      <c r="K204" t="s">
        <v>98</v>
      </c>
      <c r="L204" s="56">
        <v>5.3400000000000003E-2</v>
      </c>
      <c r="M204" s="56">
        <v>5.6899999999999999E-2</v>
      </c>
      <c r="N204" s="55">
        <v>1341625.4099999999</v>
      </c>
      <c r="O204" s="55">
        <v>99.52</v>
      </c>
      <c r="P204" s="55">
        <v>0</v>
      </c>
      <c r="Q204" s="55">
        <v>1335.1856080319999</v>
      </c>
      <c r="R204" s="56">
        <v>3.3999999999999998E-3</v>
      </c>
      <c r="S204" s="56">
        <v>3.8E-3</v>
      </c>
      <c r="T204" s="56">
        <v>8.9999999999999998E-4</v>
      </c>
    </row>
    <row r="205" spans="1:20">
      <c r="A205" t="s">
        <v>798</v>
      </c>
      <c r="B205" t="s">
        <v>799</v>
      </c>
      <c r="C205" t="s">
        <v>96</v>
      </c>
      <c r="D205" t="s">
        <v>108</v>
      </c>
      <c r="E205" t="s">
        <v>640</v>
      </c>
      <c r="F205" t="s">
        <v>313</v>
      </c>
      <c r="G205" t="s">
        <v>641</v>
      </c>
      <c r="H205" t="s">
        <v>176</v>
      </c>
      <c r="I205" s="105" t="s">
        <v>4234</v>
      </c>
      <c r="J205" s="55">
        <v>3.54</v>
      </c>
      <c r="K205" t="s">
        <v>98</v>
      </c>
      <c r="L205" s="56">
        <v>2.5000000000000001E-2</v>
      </c>
      <c r="M205" s="56">
        <v>5.3900000000000003E-2</v>
      </c>
      <c r="N205" s="55">
        <v>194915.55</v>
      </c>
      <c r="O205" s="55">
        <v>91.27</v>
      </c>
      <c r="P205" s="55">
        <v>0</v>
      </c>
      <c r="Q205" s="55">
        <v>177.899422485</v>
      </c>
      <c r="R205" s="56">
        <v>2.0000000000000001E-4</v>
      </c>
      <c r="S205" s="56">
        <v>5.0000000000000001E-4</v>
      </c>
      <c r="T205" s="56">
        <v>1E-4</v>
      </c>
    </row>
    <row r="206" spans="1:20">
      <c r="A206" t="s">
        <v>800</v>
      </c>
      <c r="B206" t="s">
        <v>801</v>
      </c>
      <c r="C206" t="s">
        <v>96</v>
      </c>
      <c r="D206" t="s">
        <v>108</v>
      </c>
      <c r="E206" t="s">
        <v>802</v>
      </c>
      <c r="F206" t="s">
        <v>543</v>
      </c>
      <c r="G206" t="s">
        <v>644</v>
      </c>
      <c r="H206" t="s">
        <v>127</v>
      </c>
      <c r="I206" s="105" t="s">
        <v>4234</v>
      </c>
      <c r="J206" s="55">
        <v>2.93</v>
      </c>
      <c r="K206" t="s">
        <v>98</v>
      </c>
      <c r="L206" s="56">
        <v>4.53E-2</v>
      </c>
      <c r="M206" s="56">
        <v>5.6000000000000001E-2</v>
      </c>
      <c r="N206" s="55">
        <v>954883.63</v>
      </c>
      <c r="O206" s="55">
        <v>97.2</v>
      </c>
      <c r="P206" s="55">
        <v>0</v>
      </c>
      <c r="Q206" s="55">
        <v>928.14688836000005</v>
      </c>
      <c r="R206" s="56">
        <v>1.4E-3</v>
      </c>
      <c r="S206" s="56">
        <v>2.7000000000000001E-3</v>
      </c>
      <c r="T206" s="56">
        <v>5.9999999999999995E-4</v>
      </c>
    </row>
    <row r="207" spans="1:20">
      <c r="A207" t="s">
        <v>803</v>
      </c>
      <c r="B207" t="s">
        <v>804</v>
      </c>
      <c r="C207" t="s">
        <v>96</v>
      </c>
      <c r="D207" t="s">
        <v>108</v>
      </c>
      <c r="E207" t="s">
        <v>805</v>
      </c>
      <c r="F207" t="s">
        <v>543</v>
      </c>
      <c r="G207" t="s">
        <v>644</v>
      </c>
      <c r="H207" t="s">
        <v>127</v>
      </c>
      <c r="I207" s="105" t="s">
        <v>4234</v>
      </c>
      <c r="J207" s="55">
        <v>3.15</v>
      </c>
      <c r="K207" t="s">
        <v>98</v>
      </c>
      <c r="L207" s="56">
        <v>2.5000000000000001E-2</v>
      </c>
      <c r="M207" s="56">
        <v>6.1100000000000002E-2</v>
      </c>
      <c r="N207" s="55">
        <v>876475.38</v>
      </c>
      <c r="O207" s="55">
        <v>89.63</v>
      </c>
      <c r="P207" s="55">
        <v>0</v>
      </c>
      <c r="Q207" s="55">
        <v>785.58488309400002</v>
      </c>
      <c r="R207" s="56">
        <v>4.1999999999999997E-3</v>
      </c>
      <c r="S207" s="56">
        <v>2.3E-3</v>
      </c>
      <c r="T207" s="56">
        <v>5.0000000000000001E-4</v>
      </c>
    </row>
    <row r="208" spans="1:20">
      <c r="A208" t="s">
        <v>806</v>
      </c>
      <c r="B208" t="s">
        <v>807</v>
      </c>
      <c r="C208" t="s">
        <v>96</v>
      </c>
      <c r="D208" t="s">
        <v>108</v>
      </c>
      <c r="E208" t="s">
        <v>808</v>
      </c>
      <c r="F208" t="s">
        <v>313</v>
      </c>
      <c r="G208" t="s">
        <v>644</v>
      </c>
      <c r="H208" t="s">
        <v>127</v>
      </c>
      <c r="I208" s="105" t="s">
        <v>4234</v>
      </c>
      <c r="J208" s="55">
        <v>4.8</v>
      </c>
      <c r="K208" t="s">
        <v>98</v>
      </c>
      <c r="L208" s="56">
        <v>6.7699999999999996E-2</v>
      </c>
      <c r="M208" s="56">
        <v>5.9700000000000003E-2</v>
      </c>
      <c r="N208" s="55">
        <v>1394523.04</v>
      </c>
      <c r="O208" s="55">
        <v>107.02</v>
      </c>
      <c r="P208" s="55">
        <v>0</v>
      </c>
      <c r="Q208" s="55">
        <v>1492.418557408</v>
      </c>
      <c r="R208" s="56">
        <v>0</v>
      </c>
      <c r="S208" s="56">
        <v>4.3E-3</v>
      </c>
      <c r="T208" s="56">
        <v>1E-3</v>
      </c>
    </row>
    <row r="209" spans="1:20">
      <c r="A209" t="s">
        <v>809</v>
      </c>
      <c r="B209" t="s">
        <v>810</v>
      </c>
      <c r="C209" t="s">
        <v>96</v>
      </c>
      <c r="D209" t="s">
        <v>108</v>
      </c>
      <c r="E209" t="s">
        <v>811</v>
      </c>
      <c r="F209" t="s">
        <v>669</v>
      </c>
      <c r="G209" s="63" t="s">
        <v>3501</v>
      </c>
      <c r="H209" s="105" t="s">
        <v>4234</v>
      </c>
      <c r="I209" s="105" t="s">
        <v>4234</v>
      </c>
      <c r="J209" s="55">
        <v>2.94</v>
      </c>
      <c r="K209" t="s">
        <v>98</v>
      </c>
      <c r="L209" s="56">
        <v>1.2E-2</v>
      </c>
      <c r="M209" s="56">
        <v>8.43E-2</v>
      </c>
      <c r="N209" s="55">
        <v>108023.01</v>
      </c>
      <c r="O209" s="55">
        <v>81.599999999999994</v>
      </c>
      <c r="P209" s="55">
        <v>0</v>
      </c>
      <c r="Q209" s="55">
        <v>88.146776160000002</v>
      </c>
      <c r="R209" s="56">
        <v>1.6999999999999999E-3</v>
      </c>
      <c r="S209" s="56">
        <v>2.9999999999999997E-4</v>
      </c>
      <c r="T209" s="56">
        <v>1E-4</v>
      </c>
    </row>
    <row r="210" spans="1:20">
      <c r="A210" t="s">
        <v>812</v>
      </c>
      <c r="B210" t="s">
        <v>813</v>
      </c>
      <c r="C210" t="s">
        <v>96</v>
      </c>
      <c r="D210" t="s">
        <v>108</v>
      </c>
      <c r="E210" t="s">
        <v>811</v>
      </c>
      <c r="F210" t="s">
        <v>669</v>
      </c>
      <c r="G210" s="63" t="s">
        <v>3501</v>
      </c>
      <c r="H210" s="105" t="s">
        <v>4234</v>
      </c>
      <c r="I210" s="105" t="s">
        <v>4234</v>
      </c>
      <c r="J210" s="55">
        <v>3.33</v>
      </c>
      <c r="K210" t="s">
        <v>98</v>
      </c>
      <c r="L210" s="56">
        <v>6.0499999999999998E-2</v>
      </c>
      <c r="M210" s="56">
        <v>5.8999999999999997E-2</v>
      </c>
      <c r="N210" s="55">
        <v>845938.97</v>
      </c>
      <c r="O210" s="55">
        <v>102.3</v>
      </c>
      <c r="P210" s="55">
        <v>0</v>
      </c>
      <c r="Q210" s="55">
        <v>865.39556631000005</v>
      </c>
      <c r="R210" s="56">
        <v>3.8E-3</v>
      </c>
      <c r="S210" s="56">
        <v>2.5000000000000001E-3</v>
      </c>
      <c r="T210" s="56">
        <v>5.9999999999999995E-4</v>
      </c>
    </row>
    <row r="211" spans="1:20">
      <c r="A211" t="s">
        <v>814</v>
      </c>
      <c r="B211" t="s">
        <v>815</v>
      </c>
      <c r="C211" t="s">
        <v>96</v>
      </c>
      <c r="D211" t="s">
        <v>108</v>
      </c>
      <c r="E211" t="s">
        <v>811</v>
      </c>
      <c r="F211" t="s">
        <v>669</v>
      </c>
      <c r="G211" s="63" t="s">
        <v>3501</v>
      </c>
      <c r="H211" s="105" t="s">
        <v>4234</v>
      </c>
      <c r="I211" s="105" t="s">
        <v>4234</v>
      </c>
      <c r="J211" s="55">
        <v>0.97</v>
      </c>
      <c r="K211" t="s">
        <v>98</v>
      </c>
      <c r="L211" s="56">
        <v>3.5499999999999997E-2</v>
      </c>
      <c r="M211" s="56">
        <v>7.3099999999999998E-2</v>
      </c>
      <c r="N211" s="55">
        <v>168526.86</v>
      </c>
      <c r="O211" s="55">
        <v>96.63</v>
      </c>
      <c r="P211" s="55">
        <v>0</v>
      </c>
      <c r="Q211" s="55">
        <v>162.847504818</v>
      </c>
      <c r="R211" s="56">
        <v>5.9999999999999995E-4</v>
      </c>
      <c r="S211" s="56">
        <v>5.0000000000000001E-4</v>
      </c>
      <c r="T211" s="56">
        <v>1E-4</v>
      </c>
    </row>
    <row r="212" spans="1:20">
      <c r="A212" t="s">
        <v>816</v>
      </c>
      <c r="B212" t="s">
        <v>817</v>
      </c>
      <c r="C212" t="s">
        <v>96</v>
      </c>
      <c r="D212" t="s">
        <v>108</v>
      </c>
      <c r="E212" t="s">
        <v>818</v>
      </c>
      <c r="F212" t="s">
        <v>332</v>
      </c>
      <c r="G212" s="63" t="s">
        <v>3501</v>
      </c>
      <c r="H212" s="105" t="s">
        <v>4234</v>
      </c>
      <c r="I212" s="105" t="s">
        <v>4234</v>
      </c>
      <c r="J212" s="55">
        <v>1.98</v>
      </c>
      <c r="K212" t="s">
        <v>98</v>
      </c>
      <c r="L212" s="56">
        <v>0.01</v>
      </c>
      <c r="M212" s="56">
        <v>6.5199999999999994E-2</v>
      </c>
      <c r="N212" s="55">
        <v>260294.63</v>
      </c>
      <c r="O212" s="55">
        <v>90</v>
      </c>
      <c r="P212" s="55">
        <v>0</v>
      </c>
      <c r="Q212" s="55">
        <v>234.26516699999999</v>
      </c>
      <c r="R212" s="56">
        <v>1.4E-3</v>
      </c>
      <c r="S212" s="56">
        <v>6.9999999999999999E-4</v>
      </c>
      <c r="T212" s="56">
        <v>2.0000000000000001E-4</v>
      </c>
    </row>
    <row r="213" spans="1:20">
      <c r="A213" s="57" t="s">
        <v>297</v>
      </c>
      <c r="B213" s="107" t="s">
        <v>4234</v>
      </c>
      <c r="C213" s="107" t="s">
        <v>4234</v>
      </c>
      <c r="D213" s="107" t="s">
        <v>4234</v>
      </c>
      <c r="E213" s="107" t="s">
        <v>4234</v>
      </c>
      <c r="F213" s="107" t="s">
        <v>4234</v>
      </c>
      <c r="G213" s="107" t="s">
        <v>4234</v>
      </c>
      <c r="H213" s="107" t="s">
        <v>4234</v>
      </c>
      <c r="I213" s="107" t="s">
        <v>4234</v>
      </c>
      <c r="J213" s="59">
        <v>2.82</v>
      </c>
      <c r="K213" s="107" t="s">
        <v>4234</v>
      </c>
      <c r="L213" s="107" t="s">
        <v>4234</v>
      </c>
      <c r="M213" s="58">
        <v>4.7699999999999999E-2</v>
      </c>
      <c r="N213" s="59">
        <v>630170.66</v>
      </c>
      <c r="O213" s="107" t="s">
        <v>4234</v>
      </c>
      <c r="P213" s="59">
        <v>0</v>
      </c>
      <c r="Q213" s="59">
        <v>649.07577979999996</v>
      </c>
      <c r="R213" s="107" t="s">
        <v>4234</v>
      </c>
      <c r="S213" s="58">
        <v>1.9E-3</v>
      </c>
      <c r="T213" s="58">
        <v>5.0000000000000001E-4</v>
      </c>
    </row>
    <row r="214" spans="1:20">
      <c r="A214" t="s">
        <v>819</v>
      </c>
      <c r="B214" t="s">
        <v>820</v>
      </c>
      <c r="C214" t="s">
        <v>96</v>
      </c>
      <c r="D214" t="s">
        <v>108</v>
      </c>
      <c r="E214" t="s">
        <v>821</v>
      </c>
      <c r="F214" t="s">
        <v>682</v>
      </c>
      <c r="G214" t="s">
        <v>345</v>
      </c>
      <c r="H214" t="s">
        <v>176</v>
      </c>
      <c r="I214" s="105" t="s">
        <v>4234</v>
      </c>
      <c r="J214" s="55">
        <v>2.82</v>
      </c>
      <c r="K214" t="s">
        <v>98</v>
      </c>
      <c r="L214" s="56">
        <v>2.12E-2</v>
      </c>
      <c r="M214" s="56">
        <v>4.7699999999999999E-2</v>
      </c>
      <c r="N214" s="55">
        <v>630170.66</v>
      </c>
      <c r="O214" s="55">
        <v>103</v>
      </c>
      <c r="P214" s="55">
        <v>0</v>
      </c>
      <c r="Q214" s="55">
        <v>649.07577979999996</v>
      </c>
      <c r="R214" s="56">
        <v>4.1999999999999997E-3</v>
      </c>
      <c r="S214" s="56">
        <v>1.9E-3</v>
      </c>
      <c r="T214" s="56">
        <v>5.0000000000000001E-4</v>
      </c>
    </row>
    <row r="215" spans="1:20">
      <c r="A215" s="57" t="s">
        <v>822</v>
      </c>
      <c r="B215" s="107" t="s">
        <v>4234</v>
      </c>
      <c r="C215" s="107" t="s">
        <v>4234</v>
      </c>
      <c r="D215" s="107" t="s">
        <v>4234</v>
      </c>
      <c r="E215" s="107" t="s">
        <v>4234</v>
      </c>
      <c r="F215" s="107" t="s">
        <v>4234</v>
      </c>
      <c r="G215" s="107" t="s">
        <v>4234</v>
      </c>
      <c r="H215" s="107" t="s">
        <v>4234</v>
      </c>
      <c r="I215" s="107" t="s">
        <v>4234</v>
      </c>
      <c r="J215" s="59">
        <v>0</v>
      </c>
      <c r="K215" s="107" t="s">
        <v>4234</v>
      </c>
      <c r="L215" s="107" t="s">
        <v>4234</v>
      </c>
      <c r="M215" s="58">
        <v>0</v>
      </c>
      <c r="N215" s="59">
        <v>0</v>
      </c>
      <c r="O215" s="107" t="s">
        <v>4234</v>
      </c>
      <c r="P215" s="59">
        <v>0</v>
      </c>
      <c r="Q215" s="59">
        <v>0</v>
      </c>
      <c r="R215" s="107" t="s">
        <v>4234</v>
      </c>
      <c r="S215" s="58">
        <v>0</v>
      </c>
      <c r="T215" s="58">
        <v>0</v>
      </c>
    </row>
    <row r="216" spans="1:20">
      <c r="A216" t="s">
        <v>178</v>
      </c>
      <c r="B216" t="s">
        <v>178</v>
      </c>
      <c r="C216" s="107" t="s">
        <v>4234</v>
      </c>
      <c r="D216" s="107" t="s">
        <v>4234</v>
      </c>
      <c r="E216" s="107" t="s">
        <v>4234</v>
      </c>
      <c r="F216" t="s">
        <v>178</v>
      </c>
      <c r="G216" t="s">
        <v>178</v>
      </c>
      <c r="H216" s="107" t="s">
        <v>4234</v>
      </c>
      <c r="I216" s="107" t="s">
        <v>4234</v>
      </c>
      <c r="J216" s="55">
        <v>0</v>
      </c>
      <c r="K216" t="s">
        <v>178</v>
      </c>
      <c r="L216" s="56">
        <v>0</v>
      </c>
      <c r="M216" s="56">
        <v>0</v>
      </c>
      <c r="N216" s="55">
        <v>0</v>
      </c>
      <c r="O216" s="55">
        <v>0</v>
      </c>
      <c r="P216" s="107" t="s">
        <v>4234</v>
      </c>
      <c r="Q216" s="55">
        <v>0</v>
      </c>
      <c r="R216" s="56">
        <v>0</v>
      </c>
      <c r="S216" s="56">
        <v>0</v>
      </c>
      <c r="T216" s="56">
        <v>0</v>
      </c>
    </row>
    <row r="217" spans="1:20">
      <c r="A217" s="57" t="s">
        <v>186</v>
      </c>
      <c r="B217" s="107" t="s">
        <v>4234</v>
      </c>
      <c r="C217" s="107" t="s">
        <v>4234</v>
      </c>
      <c r="D217" s="107" t="s">
        <v>4234</v>
      </c>
      <c r="E217" s="107" t="s">
        <v>4234</v>
      </c>
      <c r="F217" s="107" t="s">
        <v>4234</v>
      </c>
      <c r="G217" s="107" t="s">
        <v>4234</v>
      </c>
      <c r="H217" s="107" t="s">
        <v>4234</v>
      </c>
      <c r="I217" s="107" t="s">
        <v>4234</v>
      </c>
      <c r="J217" s="59">
        <v>4.74</v>
      </c>
      <c r="K217" s="107" t="s">
        <v>4234</v>
      </c>
      <c r="L217" s="107" t="s">
        <v>4234</v>
      </c>
      <c r="M217" s="58">
        <v>6.3899999999999998E-2</v>
      </c>
      <c r="N217" s="59">
        <v>16536303.550000001</v>
      </c>
      <c r="O217" s="107" t="s">
        <v>4234</v>
      </c>
      <c r="P217" s="59">
        <v>0</v>
      </c>
      <c r="Q217" s="59">
        <v>62100.253521090133</v>
      </c>
      <c r="R217" s="107" t="s">
        <v>4234</v>
      </c>
      <c r="S217" s="58">
        <v>0.1782</v>
      </c>
      <c r="T217" s="58">
        <v>4.3200000000000002E-2</v>
      </c>
    </row>
    <row r="218" spans="1:20">
      <c r="A218" s="57" t="s">
        <v>298</v>
      </c>
      <c r="B218" s="107" t="s">
        <v>4234</v>
      </c>
      <c r="C218" s="107" t="s">
        <v>4234</v>
      </c>
      <c r="D218" s="107" t="s">
        <v>4234</v>
      </c>
      <c r="E218" s="107" t="s">
        <v>4234</v>
      </c>
      <c r="F218" s="107" t="s">
        <v>4234</v>
      </c>
      <c r="G218" s="107" t="s">
        <v>4234</v>
      </c>
      <c r="H218" s="107" t="s">
        <v>4234</v>
      </c>
      <c r="I218" s="107" t="s">
        <v>4234</v>
      </c>
      <c r="J218" s="59">
        <v>5.09</v>
      </c>
      <c r="K218" s="107" t="s">
        <v>4234</v>
      </c>
      <c r="L218" s="107" t="s">
        <v>4234</v>
      </c>
      <c r="M218" s="58">
        <v>7.6200000000000004E-2</v>
      </c>
      <c r="N218" s="59">
        <v>3101222.35</v>
      </c>
      <c r="O218" s="107" t="s">
        <v>4234</v>
      </c>
      <c r="P218" s="59">
        <v>0</v>
      </c>
      <c r="Q218" s="59">
        <v>10773.25819516035</v>
      </c>
      <c r="R218" s="107" t="s">
        <v>4234</v>
      </c>
      <c r="S218" s="58">
        <v>3.09E-2</v>
      </c>
      <c r="T218" s="58">
        <v>7.4999999999999997E-3</v>
      </c>
    </row>
    <row r="219" spans="1:20">
      <c r="A219" t="s">
        <v>823</v>
      </c>
      <c r="B219" t="s">
        <v>824</v>
      </c>
      <c r="C219" t="s">
        <v>108</v>
      </c>
      <c r="D219" t="s">
        <v>825</v>
      </c>
      <c r="E219" t="s">
        <v>312</v>
      </c>
      <c r="F219" t="s">
        <v>313</v>
      </c>
      <c r="G219" t="s">
        <v>826</v>
      </c>
      <c r="H219" t="s">
        <v>827</v>
      </c>
      <c r="I219" s="105" t="s">
        <v>4234</v>
      </c>
      <c r="J219" s="55">
        <v>6.86</v>
      </c>
      <c r="K219" t="s">
        <v>100</v>
      </c>
      <c r="L219" s="56">
        <v>3.7499999999999999E-2</v>
      </c>
      <c r="M219" s="56">
        <v>6.1400000000000003E-2</v>
      </c>
      <c r="N219" s="55">
        <v>119790.62</v>
      </c>
      <c r="O219" s="55">
        <v>85.582330000000084</v>
      </c>
      <c r="P219" s="55">
        <v>0</v>
      </c>
      <c r="Q219" s="55">
        <v>371.83860268317699</v>
      </c>
      <c r="R219" s="56">
        <v>2.0000000000000001E-4</v>
      </c>
      <c r="S219" s="56">
        <v>1.1000000000000001E-3</v>
      </c>
      <c r="T219" s="56">
        <v>2.9999999999999997E-4</v>
      </c>
    </row>
    <row r="220" spans="1:20">
      <c r="A220" t="s">
        <v>828</v>
      </c>
      <c r="B220" t="s">
        <v>829</v>
      </c>
      <c r="C220" t="s">
        <v>108</v>
      </c>
      <c r="D220" t="s">
        <v>825</v>
      </c>
      <c r="E220" t="s">
        <v>441</v>
      </c>
      <c r="F220" t="s">
        <v>303</v>
      </c>
      <c r="G220" t="s">
        <v>830</v>
      </c>
      <c r="H220" t="s">
        <v>287</v>
      </c>
      <c r="I220" s="105" t="s">
        <v>4234</v>
      </c>
      <c r="J220" s="55">
        <v>2.64</v>
      </c>
      <c r="K220" t="s">
        <v>100</v>
      </c>
      <c r="L220" s="56">
        <v>3.2599999999999997E-2</v>
      </c>
      <c r="M220" s="56">
        <v>8.6599999999999996E-2</v>
      </c>
      <c r="N220" s="55">
        <v>359754.59</v>
      </c>
      <c r="O220" s="55">
        <v>87.799630000000178</v>
      </c>
      <c r="P220" s="55">
        <v>0</v>
      </c>
      <c r="Q220" s="55">
        <v>1145.63582251192</v>
      </c>
      <c r="R220" s="56">
        <v>4.0000000000000002E-4</v>
      </c>
      <c r="S220" s="56">
        <v>3.3E-3</v>
      </c>
      <c r="T220" s="56">
        <v>8.0000000000000004E-4</v>
      </c>
    </row>
    <row r="221" spans="1:20">
      <c r="A221" t="s">
        <v>831</v>
      </c>
      <c r="B221" t="s">
        <v>832</v>
      </c>
      <c r="C221" t="s">
        <v>108</v>
      </c>
      <c r="D221" t="s">
        <v>825</v>
      </c>
      <c r="E221" t="s">
        <v>431</v>
      </c>
      <c r="F221" t="s">
        <v>303</v>
      </c>
      <c r="G221" t="s">
        <v>830</v>
      </c>
      <c r="H221" t="s">
        <v>287</v>
      </c>
      <c r="I221" s="105" t="s">
        <v>4234</v>
      </c>
      <c r="J221" s="55">
        <v>1.99</v>
      </c>
      <c r="K221" t="s">
        <v>100</v>
      </c>
      <c r="L221" s="56">
        <v>3.2800000000000003E-2</v>
      </c>
      <c r="M221" s="56">
        <v>8.3099999999999993E-2</v>
      </c>
      <c r="N221" s="55">
        <v>509228.79999999999</v>
      </c>
      <c r="O221" s="55">
        <v>91.480679999999907</v>
      </c>
      <c r="P221" s="55">
        <v>0</v>
      </c>
      <c r="Q221" s="55">
        <v>1689.6233295479101</v>
      </c>
      <c r="R221" s="56">
        <v>6.9999999999999999E-4</v>
      </c>
      <c r="S221" s="56">
        <v>4.7999999999999996E-3</v>
      </c>
      <c r="T221" s="56">
        <v>1.1999999999999999E-3</v>
      </c>
    </row>
    <row r="222" spans="1:20">
      <c r="A222" t="s">
        <v>833</v>
      </c>
      <c r="B222" t="s">
        <v>834</v>
      </c>
      <c r="C222" t="s">
        <v>108</v>
      </c>
      <c r="D222" t="s">
        <v>825</v>
      </c>
      <c r="E222" t="s">
        <v>431</v>
      </c>
      <c r="F222" t="s">
        <v>303</v>
      </c>
      <c r="G222" t="s">
        <v>830</v>
      </c>
      <c r="H222" t="s">
        <v>287</v>
      </c>
      <c r="I222" s="105" t="s">
        <v>4234</v>
      </c>
      <c r="J222" s="55">
        <v>3.83</v>
      </c>
      <c r="K222" t="s">
        <v>100</v>
      </c>
      <c r="L222" s="56">
        <v>7.1300000000000002E-2</v>
      </c>
      <c r="M222" s="56">
        <v>7.4999999999999997E-2</v>
      </c>
      <c r="N222" s="55">
        <v>290865.40999999997</v>
      </c>
      <c r="O222" s="55">
        <v>101.25704999999991</v>
      </c>
      <c r="P222" s="55">
        <v>0</v>
      </c>
      <c r="Q222" s="55">
        <v>1068.2303278992399</v>
      </c>
      <c r="R222" s="56">
        <v>5.9999999999999995E-4</v>
      </c>
      <c r="S222" s="56">
        <v>3.0999999999999999E-3</v>
      </c>
      <c r="T222" s="56">
        <v>6.9999999999999999E-4</v>
      </c>
    </row>
    <row r="223" spans="1:20">
      <c r="A223" t="s">
        <v>835</v>
      </c>
      <c r="B223" t="s">
        <v>836</v>
      </c>
      <c r="C223" t="s">
        <v>108</v>
      </c>
      <c r="D223" t="s">
        <v>825</v>
      </c>
      <c r="E223" t="s">
        <v>837</v>
      </c>
      <c r="F223" t="s">
        <v>470</v>
      </c>
      <c r="G223" t="s">
        <v>838</v>
      </c>
      <c r="H223" t="s">
        <v>287</v>
      </c>
      <c r="I223" s="105" t="s">
        <v>4234</v>
      </c>
      <c r="J223" s="55">
        <v>9.4600000000000009</v>
      </c>
      <c r="K223" t="s">
        <v>100</v>
      </c>
      <c r="L223" s="56">
        <v>6.3799999999999996E-2</v>
      </c>
      <c r="M223" s="56">
        <v>6.8699999999999997E-2</v>
      </c>
      <c r="N223" s="55">
        <v>727928.97</v>
      </c>
      <c r="O223" s="55">
        <v>94.761249999999947</v>
      </c>
      <c r="P223" s="55">
        <v>0</v>
      </c>
      <c r="Q223" s="55">
        <v>2501.8849818621202</v>
      </c>
      <c r="R223" s="56">
        <v>1.1000000000000001E-3</v>
      </c>
      <c r="S223" s="56">
        <v>7.1999999999999998E-3</v>
      </c>
      <c r="T223" s="56">
        <v>1.6999999999999999E-3</v>
      </c>
    </row>
    <row r="224" spans="1:20">
      <c r="A224" t="s">
        <v>839</v>
      </c>
      <c r="B224" t="s">
        <v>840</v>
      </c>
      <c r="C224" t="s">
        <v>108</v>
      </c>
      <c r="D224" t="s">
        <v>825</v>
      </c>
      <c r="E224" t="s">
        <v>841</v>
      </c>
      <c r="F224" t="s">
        <v>303</v>
      </c>
      <c r="G224" t="s">
        <v>838</v>
      </c>
      <c r="H224" t="s">
        <v>827</v>
      </c>
      <c r="I224" s="105" t="s">
        <v>4234</v>
      </c>
      <c r="J224" s="55">
        <v>2.19</v>
      </c>
      <c r="K224" t="s">
        <v>100</v>
      </c>
      <c r="L224" s="56">
        <v>3.0800000000000001E-2</v>
      </c>
      <c r="M224" s="56">
        <v>8.6099999999999996E-2</v>
      </c>
      <c r="N224" s="55">
        <v>408589.36</v>
      </c>
      <c r="O224" s="55">
        <v>89.040419999999685</v>
      </c>
      <c r="P224" s="55">
        <v>0</v>
      </c>
      <c r="Q224" s="55">
        <v>1319.5377174094399</v>
      </c>
      <c r="R224" s="56">
        <v>6.9999999999999999E-4</v>
      </c>
      <c r="S224" s="56">
        <v>3.8E-3</v>
      </c>
      <c r="T224" s="56">
        <v>8.9999999999999998E-4</v>
      </c>
    </row>
    <row r="225" spans="1:20">
      <c r="A225" t="s">
        <v>842</v>
      </c>
      <c r="B225" t="s">
        <v>843</v>
      </c>
      <c r="C225" t="s">
        <v>108</v>
      </c>
      <c r="D225" t="s">
        <v>825</v>
      </c>
      <c r="E225" t="s">
        <v>844</v>
      </c>
      <c r="F225" t="s">
        <v>845</v>
      </c>
      <c r="G225" t="s">
        <v>846</v>
      </c>
      <c r="H225" t="s">
        <v>827</v>
      </c>
      <c r="I225" s="105" t="s">
        <v>4234</v>
      </c>
      <c r="J225" s="55">
        <v>6.49</v>
      </c>
      <c r="K225" t="s">
        <v>100</v>
      </c>
      <c r="L225" s="56">
        <v>8.5000000000000006E-2</v>
      </c>
      <c r="M225" s="56">
        <v>9.1800000000000007E-2</v>
      </c>
      <c r="N225" s="55">
        <v>306174.12</v>
      </c>
      <c r="O225" s="55">
        <v>99.108279999999795</v>
      </c>
      <c r="P225" s="55">
        <v>0</v>
      </c>
      <c r="Q225" s="55">
        <v>1100.5910403053899</v>
      </c>
      <c r="R225" s="56">
        <v>4.0000000000000002E-4</v>
      </c>
      <c r="S225" s="56">
        <v>3.2000000000000002E-3</v>
      </c>
      <c r="T225" s="56">
        <v>8.0000000000000004E-4</v>
      </c>
    </row>
    <row r="226" spans="1:20">
      <c r="A226" t="s">
        <v>847</v>
      </c>
      <c r="B226" t="s">
        <v>848</v>
      </c>
      <c r="C226" t="s">
        <v>108</v>
      </c>
      <c r="D226" t="s">
        <v>825</v>
      </c>
      <c r="E226" t="s">
        <v>849</v>
      </c>
      <c r="F226" t="s">
        <v>850</v>
      </c>
      <c r="G226" t="s">
        <v>846</v>
      </c>
      <c r="H226" t="s">
        <v>287</v>
      </c>
      <c r="I226" s="105" t="s">
        <v>4234</v>
      </c>
      <c r="J226" s="55">
        <v>5.55</v>
      </c>
      <c r="K226" t="s">
        <v>102</v>
      </c>
      <c r="L226" s="56">
        <v>4.3799999999999999E-2</v>
      </c>
      <c r="M226" s="56">
        <v>5.4800000000000001E-2</v>
      </c>
      <c r="N226" s="55">
        <v>76543.53</v>
      </c>
      <c r="O226" s="55">
        <v>94.237790000000047</v>
      </c>
      <c r="P226" s="55">
        <v>0</v>
      </c>
      <c r="Q226" s="55">
        <v>289.368466240244</v>
      </c>
      <c r="R226" s="56">
        <v>1E-4</v>
      </c>
      <c r="S226" s="56">
        <v>8.0000000000000004E-4</v>
      </c>
      <c r="T226" s="56">
        <v>2.0000000000000001E-4</v>
      </c>
    </row>
    <row r="227" spans="1:20">
      <c r="A227" t="s">
        <v>851</v>
      </c>
      <c r="B227" t="s">
        <v>852</v>
      </c>
      <c r="C227" t="s">
        <v>108</v>
      </c>
      <c r="D227" t="s">
        <v>825</v>
      </c>
      <c r="E227" t="s">
        <v>849</v>
      </c>
      <c r="F227" t="s">
        <v>850</v>
      </c>
      <c r="G227" t="s">
        <v>846</v>
      </c>
      <c r="H227" t="s">
        <v>287</v>
      </c>
      <c r="I227" s="105" t="s">
        <v>4234</v>
      </c>
      <c r="J227" s="55">
        <v>4.54</v>
      </c>
      <c r="K227" t="s">
        <v>102</v>
      </c>
      <c r="L227" s="56">
        <v>7.3800000000000004E-2</v>
      </c>
      <c r="M227" s="56">
        <v>5.3199999999999997E-2</v>
      </c>
      <c r="N227" s="55">
        <v>156914.23999999999</v>
      </c>
      <c r="O227" s="55">
        <v>111.22804000000006</v>
      </c>
      <c r="P227" s="55">
        <v>0</v>
      </c>
      <c r="Q227" s="55">
        <v>700.15511308172597</v>
      </c>
      <c r="R227" s="56">
        <v>2.0000000000000001E-4</v>
      </c>
      <c r="S227" s="56">
        <v>2E-3</v>
      </c>
      <c r="T227" s="56">
        <v>5.0000000000000001E-4</v>
      </c>
    </row>
    <row r="228" spans="1:20">
      <c r="A228" t="s">
        <v>853</v>
      </c>
      <c r="B228" t="s">
        <v>854</v>
      </c>
      <c r="C228" t="s">
        <v>108</v>
      </c>
      <c r="D228" t="s">
        <v>825</v>
      </c>
      <c r="E228" t="s">
        <v>849</v>
      </c>
      <c r="F228" t="s">
        <v>850</v>
      </c>
      <c r="G228" t="s">
        <v>846</v>
      </c>
      <c r="H228" t="s">
        <v>287</v>
      </c>
      <c r="I228" s="105" t="s">
        <v>4234</v>
      </c>
      <c r="J228" s="55">
        <v>5.69</v>
      </c>
      <c r="K228" t="s">
        <v>100</v>
      </c>
      <c r="L228" s="56">
        <v>8.1299999999999997E-2</v>
      </c>
      <c r="M228" s="56">
        <v>6.5299999999999997E-2</v>
      </c>
      <c r="N228" s="55">
        <v>145432.71</v>
      </c>
      <c r="O228" s="55">
        <v>111.16778999999994</v>
      </c>
      <c r="P228" s="55">
        <v>0</v>
      </c>
      <c r="Q228" s="55">
        <v>586.39279361918295</v>
      </c>
      <c r="R228" s="56">
        <v>2.9999999999999997E-4</v>
      </c>
      <c r="S228" s="56">
        <v>1.6999999999999999E-3</v>
      </c>
      <c r="T228" s="56">
        <v>4.0000000000000002E-4</v>
      </c>
    </row>
    <row r="229" spans="1:20">
      <c r="A229" s="57" t="s">
        <v>299</v>
      </c>
      <c r="B229" s="107" t="s">
        <v>4234</v>
      </c>
      <c r="C229" s="107" t="s">
        <v>4234</v>
      </c>
      <c r="D229" s="107" t="s">
        <v>4234</v>
      </c>
      <c r="E229" s="107" t="s">
        <v>4234</v>
      </c>
      <c r="F229" s="107" t="s">
        <v>4234</v>
      </c>
      <c r="G229" s="107" t="s">
        <v>4234</v>
      </c>
      <c r="H229" s="107" t="s">
        <v>4234</v>
      </c>
      <c r="I229" s="107" t="s">
        <v>4234</v>
      </c>
      <c r="J229" s="59">
        <v>4.66</v>
      </c>
      <c r="K229" s="107" t="s">
        <v>4234</v>
      </c>
      <c r="L229" s="107" t="s">
        <v>4234</v>
      </c>
      <c r="M229" s="58">
        <v>6.13E-2</v>
      </c>
      <c r="N229" s="59">
        <v>13435081.199999999</v>
      </c>
      <c r="O229" s="107" t="s">
        <v>4234</v>
      </c>
      <c r="P229" s="59">
        <v>0</v>
      </c>
      <c r="Q229" s="59">
        <v>51326.995325929784</v>
      </c>
      <c r="R229" s="107" t="s">
        <v>4234</v>
      </c>
      <c r="S229" s="58">
        <v>0.14729999999999999</v>
      </c>
      <c r="T229" s="58">
        <v>3.5700000000000003E-2</v>
      </c>
    </row>
    <row r="230" spans="1:20">
      <c r="A230" t="s">
        <v>855</v>
      </c>
      <c r="B230" t="s">
        <v>856</v>
      </c>
      <c r="C230" t="s">
        <v>108</v>
      </c>
      <c r="D230" t="s">
        <v>825</v>
      </c>
      <c r="E230" s="105" t="s">
        <v>4234</v>
      </c>
      <c r="F230" t="s">
        <v>857</v>
      </c>
      <c r="G230" t="s">
        <v>286</v>
      </c>
      <c r="H230" t="s">
        <v>827</v>
      </c>
      <c r="I230" s="105" t="s">
        <v>4234</v>
      </c>
      <c r="J230" s="55">
        <v>7.16</v>
      </c>
      <c r="K230" t="s">
        <v>102</v>
      </c>
      <c r="L230" s="56">
        <v>4.2500000000000003E-2</v>
      </c>
      <c r="M230" s="56">
        <v>4.36E-2</v>
      </c>
      <c r="N230" s="55">
        <v>153087.06</v>
      </c>
      <c r="O230" s="55">
        <v>100.85723000000009</v>
      </c>
      <c r="P230" s="55">
        <v>0</v>
      </c>
      <c r="Q230" s="55">
        <v>619.38850548892401</v>
      </c>
      <c r="R230" s="56">
        <v>1E-4</v>
      </c>
      <c r="S230" s="56">
        <v>1.8E-3</v>
      </c>
      <c r="T230" s="56">
        <v>4.0000000000000002E-4</v>
      </c>
    </row>
    <row r="231" spans="1:20">
      <c r="A231" t="s">
        <v>858</v>
      </c>
      <c r="B231" t="s">
        <v>859</v>
      </c>
      <c r="C231" t="s">
        <v>108</v>
      </c>
      <c r="D231" t="s">
        <v>825</v>
      </c>
      <c r="E231" s="105" t="s">
        <v>4234</v>
      </c>
      <c r="F231" t="s">
        <v>857</v>
      </c>
      <c r="G231" t="s">
        <v>860</v>
      </c>
      <c r="H231" t="s">
        <v>827</v>
      </c>
      <c r="I231" s="105" t="s">
        <v>4234</v>
      </c>
      <c r="J231" s="55">
        <v>0.69</v>
      </c>
      <c r="K231" t="s">
        <v>100</v>
      </c>
      <c r="L231" s="56">
        <v>4.4999999999999998E-2</v>
      </c>
      <c r="M231" s="56">
        <v>6.0699999999999997E-2</v>
      </c>
      <c r="N231" s="55">
        <v>99.51</v>
      </c>
      <c r="O231" s="55">
        <v>101.30247613305195</v>
      </c>
      <c r="P231" s="55">
        <v>0</v>
      </c>
      <c r="Q231" s="55">
        <v>0.36562370293800001</v>
      </c>
      <c r="R231" s="56">
        <v>0</v>
      </c>
      <c r="S231" s="56">
        <v>0</v>
      </c>
      <c r="T231" s="56">
        <v>0</v>
      </c>
    </row>
    <row r="232" spans="1:20">
      <c r="A232" t="s">
        <v>861</v>
      </c>
      <c r="B232" t="s">
        <v>862</v>
      </c>
      <c r="C232" t="s">
        <v>108</v>
      </c>
      <c r="D232" t="s">
        <v>825</v>
      </c>
      <c r="E232" s="105" t="s">
        <v>4234</v>
      </c>
      <c r="F232" t="s">
        <v>857</v>
      </c>
      <c r="G232" t="s">
        <v>863</v>
      </c>
      <c r="H232" t="s">
        <v>864</v>
      </c>
      <c r="I232" s="105" t="s">
        <v>4234</v>
      </c>
      <c r="J232" s="55">
        <v>6.41</v>
      </c>
      <c r="K232" t="s">
        <v>100</v>
      </c>
      <c r="L232" s="56">
        <v>0.03</v>
      </c>
      <c r="M232" s="56">
        <v>6.2899999999999998E-2</v>
      </c>
      <c r="N232" s="55">
        <v>283211.06</v>
      </c>
      <c r="O232" s="55">
        <v>82.705669999999998</v>
      </c>
      <c r="P232" s="55">
        <v>0</v>
      </c>
      <c r="Q232" s="55">
        <v>849.55803020011899</v>
      </c>
      <c r="R232" s="56">
        <v>2.0000000000000001E-4</v>
      </c>
      <c r="S232" s="56">
        <v>2.3999999999999998E-3</v>
      </c>
      <c r="T232" s="56">
        <v>5.9999999999999995E-4</v>
      </c>
    </row>
    <row r="233" spans="1:20">
      <c r="A233" t="s">
        <v>865</v>
      </c>
      <c r="B233" t="s">
        <v>866</v>
      </c>
      <c r="C233" t="s">
        <v>108</v>
      </c>
      <c r="D233" t="s">
        <v>825</v>
      </c>
      <c r="E233" s="105" t="s">
        <v>4234</v>
      </c>
      <c r="F233" t="s">
        <v>857</v>
      </c>
      <c r="G233" t="s">
        <v>863</v>
      </c>
      <c r="H233" t="s">
        <v>864</v>
      </c>
      <c r="I233" s="105" t="s">
        <v>4234</v>
      </c>
      <c r="J233" s="55">
        <v>7.05</v>
      </c>
      <c r="K233" t="s">
        <v>100</v>
      </c>
      <c r="L233" s="56">
        <v>3.5000000000000003E-2</v>
      </c>
      <c r="M233" s="56">
        <v>6.3600000000000004E-2</v>
      </c>
      <c r="N233" s="55">
        <v>114815.3</v>
      </c>
      <c r="O233" s="55">
        <v>83.612890000000093</v>
      </c>
      <c r="P233" s="55">
        <v>0</v>
      </c>
      <c r="Q233" s="55">
        <v>348.19341631510099</v>
      </c>
      <c r="R233" s="56">
        <v>2.0000000000000001E-4</v>
      </c>
      <c r="S233" s="56">
        <v>1E-3</v>
      </c>
      <c r="T233" s="56">
        <v>2.0000000000000001E-4</v>
      </c>
    </row>
    <row r="234" spans="1:20">
      <c r="A234" t="s">
        <v>867</v>
      </c>
      <c r="B234" t="s">
        <v>868</v>
      </c>
      <c r="C234" t="s">
        <v>108</v>
      </c>
      <c r="D234" t="s">
        <v>825</v>
      </c>
      <c r="E234" s="105" t="s">
        <v>4234</v>
      </c>
      <c r="F234" t="s">
        <v>857</v>
      </c>
      <c r="G234" t="s">
        <v>869</v>
      </c>
      <c r="H234" t="s">
        <v>864</v>
      </c>
      <c r="I234" s="105" t="s">
        <v>4234</v>
      </c>
      <c r="J234" s="55">
        <v>3.54</v>
      </c>
      <c r="K234" t="s">
        <v>100</v>
      </c>
      <c r="L234" s="56">
        <v>3.2000000000000001E-2</v>
      </c>
      <c r="M234" s="56">
        <v>9.8799999999999999E-2</v>
      </c>
      <c r="N234" s="55">
        <v>244939.3</v>
      </c>
      <c r="O234" s="55">
        <v>81.108330000000038</v>
      </c>
      <c r="P234" s="55">
        <v>0</v>
      </c>
      <c r="Q234" s="55">
        <v>720.56221942236402</v>
      </c>
      <c r="R234" s="56">
        <v>2.0000000000000001E-4</v>
      </c>
      <c r="S234" s="56">
        <v>2.0999999999999999E-3</v>
      </c>
      <c r="T234" s="56">
        <v>5.0000000000000001E-4</v>
      </c>
    </row>
    <row r="235" spans="1:20">
      <c r="A235" t="s">
        <v>871</v>
      </c>
      <c r="B235" t="s">
        <v>872</v>
      </c>
      <c r="C235" t="s">
        <v>108</v>
      </c>
      <c r="D235" t="s">
        <v>825</v>
      </c>
      <c r="E235" s="105" t="s">
        <v>4234</v>
      </c>
      <c r="F235" t="s">
        <v>857</v>
      </c>
      <c r="G235" t="s">
        <v>873</v>
      </c>
      <c r="H235" t="s">
        <v>827</v>
      </c>
      <c r="I235" s="105" t="s">
        <v>4234</v>
      </c>
      <c r="J235" s="55">
        <v>7.18</v>
      </c>
      <c r="K235" t="s">
        <v>102</v>
      </c>
      <c r="L235" s="56">
        <v>4.2500000000000003E-2</v>
      </c>
      <c r="M235" s="56">
        <v>4.3900000000000002E-2</v>
      </c>
      <c r="N235" s="55">
        <v>306174.12</v>
      </c>
      <c r="O235" s="55">
        <v>102.01257999999969</v>
      </c>
      <c r="P235" s="55">
        <v>0</v>
      </c>
      <c r="Q235" s="55">
        <v>1252.9675753987899</v>
      </c>
      <c r="R235" s="56">
        <v>2.0000000000000001E-4</v>
      </c>
      <c r="S235" s="56">
        <v>3.5999999999999999E-3</v>
      </c>
      <c r="T235" s="56">
        <v>8.9999999999999998E-4</v>
      </c>
    </row>
    <row r="236" spans="1:20">
      <c r="A236" t="s">
        <v>874</v>
      </c>
      <c r="B236" t="s">
        <v>875</v>
      </c>
      <c r="C236" t="s">
        <v>108</v>
      </c>
      <c r="D236" t="s">
        <v>825</v>
      </c>
      <c r="E236" s="105" t="s">
        <v>4234</v>
      </c>
      <c r="F236" t="s">
        <v>876</v>
      </c>
      <c r="G236" t="s">
        <v>873</v>
      </c>
      <c r="H236" t="s">
        <v>827</v>
      </c>
      <c r="I236" s="105" t="s">
        <v>4234</v>
      </c>
      <c r="J236" s="55">
        <v>7.37</v>
      </c>
      <c r="K236" t="s">
        <v>100</v>
      </c>
      <c r="L236" s="56">
        <v>5.8799999999999998E-2</v>
      </c>
      <c r="M236" s="56">
        <v>5.4800000000000001E-2</v>
      </c>
      <c r="N236" s="55">
        <v>153087.06</v>
      </c>
      <c r="O236" s="55">
        <v>106.23859999999995</v>
      </c>
      <c r="P236" s="55">
        <v>0</v>
      </c>
      <c r="Q236" s="55">
        <v>589.886391402355</v>
      </c>
      <c r="R236" s="56">
        <v>1E-4</v>
      </c>
      <c r="S236" s="56">
        <v>1.6999999999999999E-3</v>
      </c>
      <c r="T236" s="56">
        <v>4.0000000000000002E-4</v>
      </c>
    </row>
    <row r="237" spans="1:20">
      <c r="A237" t="s">
        <v>877</v>
      </c>
      <c r="B237" t="s">
        <v>878</v>
      </c>
      <c r="C237" t="s">
        <v>108</v>
      </c>
      <c r="D237" t="s">
        <v>825</v>
      </c>
      <c r="E237" s="105" t="s">
        <v>4234</v>
      </c>
      <c r="F237" t="s">
        <v>879</v>
      </c>
      <c r="G237" t="s">
        <v>873</v>
      </c>
      <c r="H237" t="s">
        <v>827</v>
      </c>
      <c r="I237" s="105" t="s">
        <v>4234</v>
      </c>
      <c r="J237" s="55">
        <v>3.33</v>
      </c>
      <c r="K237" t="s">
        <v>104</v>
      </c>
      <c r="L237" s="56">
        <v>4.6300000000000001E-2</v>
      </c>
      <c r="M237" s="56">
        <v>5.8299999999999998E-2</v>
      </c>
      <c r="N237" s="55">
        <v>229630.59</v>
      </c>
      <c r="O237" s="55">
        <v>97.506599999999537</v>
      </c>
      <c r="P237" s="55">
        <v>0</v>
      </c>
      <c r="Q237" s="55">
        <v>1034.6425260972801</v>
      </c>
      <c r="R237" s="56">
        <v>5.0000000000000001E-4</v>
      </c>
      <c r="S237" s="56">
        <v>3.0000000000000001E-3</v>
      </c>
      <c r="T237" s="56">
        <v>6.9999999999999999E-4</v>
      </c>
    </row>
    <row r="238" spans="1:20">
      <c r="A238" t="s">
        <v>880</v>
      </c>
      <c r="B238" t="s">
        <v>881</v>
      </c>
      <c r="C238" t="s">
        <v>108</v>
      </c>
      <c r="D238" t="s">
        <v>825</v>
      </c>
      <c r="E238" s="105" t="s">
        <v>4234</v>
      </c>
      <c r="F238" t="s">
        <v>879</v>
      </c>
      <c r="G238" t="s">
        <v>826</v>
      </c>
      <c r="H238" t="s">
        <v>827</v>
      </c>
      <c r="I238" s="105" t="s">
        <v>4234</v>
      </c>
      <c r="J238" s="55">
        <v>6.91</v>
      </c>
      <c r="K238" t="s">
        <v>100</v>
      </c>
      <c r="L238" s="56">
        <v>6.7400000000000002E-2</v>
      </c>
      <c r="M238" s="56">
        <v>5.6399999999999999E-2</v>
      </c>
      <c r="N238" s="55">
        <v>114815.3</v>
      </c>
      <c r="O238" s="55">
        <v>107.58700999999992</v>
      </c>
      <c r="P238" s="55">
        <v>0</v>
      </c>
      <c r="Q238" s="55">
        <v>448.03006525700602</v>
      </c>
      <c r="R238" s="56">
        <v>1E-4</v>
      </c>
      <c r="S238" s="56">
        <v>1.2999999999999999E-3</v>
      </c>
      <c r="T238" s="56">
        <v>2.9999999999999997E-4</v>
      </c>
    </row>
    <row r="239" spans="1:20">
      <c r="A239" t="s">
        <v>882</v>
      </c>
      <c r="B239" t="s">
        <v>883</v>
      </c>
      <c r="C239" t="s">
        <v>108</v>
      </c>
      <c r="D239" t="s">
        <v>825</v>
      </c>
      <c r="E239" s="105" t="s">
        <v>4234</v>
      </c>
      <c r="F239" t="s">
        <v>879</v>
      </c>
      <c r="G239" t="s">
        <v>826</v>
      </c>
      <c r="H239" t="s">
        <v>827</v>
      </c>
      <c r="I239" s="105" t="s">
        <v>4234</v>
      </c>
      <c r="J239" s="55">
        <v>4.95</v>
      </c>
      <c r="K239" t="s">
        <v>100</v>
      </c>
      <c r="L239" s="56">
        <v>3.9300000000000002E-2</v>
      </c>
      <c r="M239" s="56">
        <v>5.8700000000000002E-2</v>
      </c>
      <c r="N239" s="55">
        <v>161889.57</v>
      </c>
      <c r="O239" s="55">
        <v>92.249899999999897</v>
      </c>
      <c r="P239" s="55">
        <v>0</v>
      </c>
      <c r="Q239" s="55">
        <v>541.66693926130404</v>
      </c>
      <c r="R239" s="56">
        <v>1E-4</v>
      </c>
      <c r="S239" s="56">
        <v>1.6000000000000001E-3</v>
      </c>
      <c r="T239" s="56">
        <v>4.0000000000000002E-4</v>
      </c>
    </row>
    <row r="240" spans="1:20">
      <c r="A240" t="s">
        <v>884</v>
      </c>
      <c r="B240" t="s">
        <v>885</v>
      </c>
      <c r="C240" t="s">
        <v>108</v>
      </c>
      <c r="D240" t="s">
        <v>825</v>
      </c>
      <c r="E240" s="105" t="s">
        <v>4234</v>
      </c>
      <c r="F240" t="s">
        <v>886</v>
      </c>
      <c r="G240" t="s">
        <v>826</v>
      </c>
      <c r="H240" t="s">
        <v>287</v>
      </c>
      <c r="I240" s="105" t="s">
        <v>4234</v>
      </c>
      <c r="J240" s="55">
        <v>2.5499999999999998</v>
      </c>
      <c r="K240" t="s">
        <v>100</v>
      </c>
      <c r="L240" s="56">
        <v>4.7500000000000001E-2</v>
      </c>
      <c r="M240" s="56">
        <v>7.3499999999999996E-2</v>
      </c>
      <c r="N240" s="55">
        <v>176050.12</v>
      </c>
      <c r="O240" s="55">
        <v>94.500669999999985</v>
      </c>
      <c r="P240" s="55">
        <v>0</v>
      </c>
      <c r="Q240" s="55">
        <v>603.418705228161</v>
      </c>
      <c r="R240" s="56">
        <v>1E-4</v>
      </c>
      <c r="S240" s="56">
        <v>1.6999999999999999E-3</v>
      </c>
      <c r="T240" s="56">
        <v>4.0000000000000002E-4</v>
      </c>
    </row>
    <row r="241" spans="1:20">
      <c r="A241" t="s">
        <v>887</v>
      </c>
      <c r="B241" t="s">
        <v>888</v>
      </c>
      <c r="C241" t="s">
        <v>108</v>
      </c>
      <c r="D241" t="s">
        <v>825</v>
      </c>
      <c r="E241" s="105" t="s">
        <v>4234</v>
      </c>
      <c r="F241" t="s">
        <v>886</v>
      </c>
      <c r="G241" t="s">
        <v>826</v>
      </c>
      <c r="H241" t="s">
        <v>287</v>
      </c>
      <c r="I241" s="105" t="s">
        <v>4234</v>
      </c>
      <c r="J241" s="55">
        <v>5.62</v>
      </c>
      <c r="K241" t="s">
        <v>100</v>
      </c>
      <c r="L241" s="56">
        <v>5.1299999999999998E-2</v>
      </c>
      <c r="M241" s="56">
        <v>7.2099999999999997E-2</v>
      </c>
      <c r="N241" s="55">
        <v>125914.11</v>
      </c>
      <c r="O241" s="55">
        <v>89.959670000000003</v>
      </c>
      <c r="P241" s="55">
        <v>0</v>
      </c>
      <c r="Q241" s="55">
        <v>410.83724600363797</v>
      </c>
      <c r="R241" s="56">
        <v>1E-4</v>
      </c>
      <c r="S241" s="56">
        <v>1.1999999999999999E-3</v>
      </c>
      <c r="T241" s="56">
        <v>2.9999999999999997E-4</v>
      </c>
    </row>
    <row r="242" spans="1:20">
      <c r="A242" t="s">
        <v>889</v>
      </c>
      <c r="B242" t="s">
        <v>890</v>
      </c>
      <c r="C242" t="s">
        <v>108</v>
      </c>
      <c r="D242" t="s">
        <v>825</v>
      </c>
      <c r="E242" s="105" t="s">
        <v>4234</v>
      </c>
      <c r="F242" t="s">
        <v>891</v>
      </c>
      <c r="G242" t="s">
        <v>830</v>
      </c>
      <c r="H242" t="s">
        <v>287</v>
      </c>
      <c r="I242" s="105" t="s">
        <v>4234</v>
      </c>
      <c r="J242" s="55">
        <v>6.96</v>
      </c>
      <c r="K242" t="s">
        <v>100</v>
      </c>
      <c r="L242" s="56">
        <v>3.3000000000000002E-2</v>
      </c>
      <c r="M242" s="56">
        <v>5.2699999999999997E-2</v>
      </c>
      <c r="N242" s="55">
        <v>229630.59</v>
      </c>
      <c r="O242" s="55">
        <v>88.376000000000019</v>
      </c>
      <c r="P242" s="55">
        <v>0</v>
      </c>
      <c r="Q242" s="55">
        <v>736.05732370213696</v>
      </c>
      <c r="R242" s="56">
        <v>1E-4</v>
      </c>
      <c r="S242" s="56">
        <v>2.0999999999999999E-3</v>
      </c>
      <c r="T242" s="56">
        <v>5.0000000000000001E-4</v>
      </c>
    </row>
    <row r="243" spans="1:20">
      <c r="A243" t="s">
        <v>892</v>
      </c>
      <c r="B243" t="s">
        <v>893</v>
      </c>
      <c r="C243" t="s">
        <v>108</v>
      </c>
      <c r="D243" t="s">
        <v>825</v>
      </c>
      <c r="E243" s="105" t="s">
        <v>4234</v>
      </c>
      <c r="F243" t="s">
        <v>857</v>
      </c>
      <c r="G243" t="s">
        <v>894</v>
      </c>
      <c r="H243" t="s">
        <v>864</v>
      </c>
      <c r="I243" s="105" t="s">
        <v>4234</v>
      </c>
      <c r="J243" s="55">
        <v>6.52</v>
      </c>
      <c r="K243" t="s">
        <v>102</v>
      </c>
      <c r="L243" s="56">
        <v>5.8000000000000003E-2</v>
      </c>
      <c r="M243" s="56">
        <v>4.58E-2</v>
      </c>
      <c r="N243" s="55">
        <v>114815.3</v>
      </c>
      <c r="O243" s="55">
        <v>110.29676999999991</v>
      </c>
      <c r="P243" s="55">
        <v>0</v>
      </c>
      <c r="Q243" s="55">
        <v>508.01926524468303</v>
      </c>
      <c r="R243" s="56">
        <v>2.0000000000000001E-4</v>
      </c>
      <c r="S243" s="56">
        <v>1.5E-3</v>
      </c>
      <c r="T243" s="56">
        <v>4.0000000000000002E-4</v>
      </c>
    </row>
    <row r="244" spans="1:20">
      <c r="A244" t="s">
        <v>895</v>
      </c>
      <c r="B244" t="s">
        <v>896</v>
      </c>
      <c r="C244" t="s">
        <v>108</v>
      </c>
      <c r="D244" t="s">
        <v>825</v>
      </c>
      <c r="E244" s="105" t="s">
        <v>4234</v>
      </c>
      <c r="F244" t="s">
        <v>879</v>
      </c>
      <c r="G244" t="s">
        <v>830</v>
      </c>
      <c r="H244" t="s">
        <v>827</v>
      </c>
      <c r="I244" s="105" t="s">
        <v>4234</v>
      </c>
      <c r="J244" s="55">
        <v>7.26</v>
      </c>
      <c r="K244" t="s">
        <v>100</v>
      </c>
      <c r="L244" s="56">
        <v>6.1699999999999998E-2</v>
      </c>
      <c r="M244" s="56">
        <v>5.6800000000000003E-2</v>
      </c>
      <c r="N244" s="55">
        <v>114815.3</v>
      </c>
      <c r="O244" s="55">
        <v>103.84925000000005</v>
      </c>
      <c r="P244" s="55">
        <v>0</v>
      </c>
      <c r="Q244" s="55">
        <v>432.46472092115198</v>
      </c>
      <c r="R244" s="56">
        <v>0</v>
      </c>
      <c r="S244" s="56">
        <v>1.1999999999999999E-3</v>
      </c>
      <c r="T244" s="56">
        <v>2.9999999999999997E-4</v>
      </c>
    </row>
    <row r="245" spans="1:20">
      <c r="A245" t="s">
        <v>897</v>
      </c>
      <c r="B245" t="s">
        <v>898</v>
      </c>
      <c r="C245" t="s">
        <v>108</v>
      </c>
      <c r="D245" t="s">
        <v>825</v>
      </c>
      <c r="E245" s="105" t="s">
        <v>4234</v>
      </c>
      <c r="F245" t="s">
        <v>899</v>
      </c>
      <c r="G245" t="s">
        <v>830</v>
      </c>
      <c r="H245" t="s">
        <v>287</v>
      </c>
      <c r="I245" s="105" t="s">
        <v>4234</v>
      </c>
      <c r="J245" s="55">
        <v>6.72</v>
      </c>
      <c r="K245" t="s">
        <v>100</v>
      </c>
      <c r="L245" s="56">
        <v>6.4000000000000001E-2</v>
      </c>
      <c r="M245" s="56">
        <v>5.4600000000000003E-2</v>
      </c>
      <c r="N245" s="55">
        <v>99506.59</v>
      </c>
      <c r="O245" s="55">
        <v>109.18399999999994</v>
      </c>
      <c r="P245" s="55">
        <v>0</v>
      </c>
      <c r="Q245" s="55">
        <v>394.05641324325097</v>
      </c>
      <c r="R245" s="56">
        <v>1E-4</v>
      </c>
      <c r="S245" s="56">
        <v>1.1000000000000001E-3</v>
      </c>
      <c r="T245" s="56">
        <v>2.9999999999999997E-4</v>
      </c>
    </row>
    <row r="246" spans="1:20">
      <c r="A246" t="s">
        <v>900</v>
      </c>
      <c r="B246" t="s">
        <v>901</v>
      </c>
      <c r="C246" t="s">
        <v>108</v>
      </c>
      <c r="D246" t="s">
        <v>825</v>
      </c>
      <c r="E246" s="105" t="s">
        <v>4234</v>
      </c>
      <c r="F246" t="s">
        <v>879</v>
      </c>
      <c r="G246" t="s">
        <v>830</v>
      </c>
      <c r="H246" t="s">
        <v>827</v>
      </c>
      <c r="I246" s="105" t="s">
        <v>4234</v>
      </c>
      <c r="J246" s="55">
        <v>4.05</v>
      </c>
      <c r="K246" t="s">
        <v>102</v>
      </c>
      <c r="L246" s="56">
        <v>4.1300000000000003E-2</v>
      </c>
      <c r="M246" s="56">
        <v>0.04</v>
      </c>
      <c r="N246" s="55">
        <v>227334.28</v>
      </c>
      <c r="O246" s="55">
        <v>101.70788999999995</v>
      </c>
      <c r="P246" s="55">
        <v>0</v>
      </c>
      <c r="Q246" s="55">
        <v>927.54971377221</v>
      </c>
      <c r="R246" s="56">
        <v>2.0000000000000001E-4</v>
      </c>
      <c r="S246" s="56">
        <v>2.7000000000000001E-3</v>
      </c>
      <c r="T246" s="56">
        <v>5.9999999999999995E-4</v>
      </c>
    </row>
    <row r="247" spans="1:20">
      <c r="A247" t="s">
        <v>902</v>
      </c>
      <c r="B247" t="s">
        <v>903</v>
      </c>
      <c r="C247" t="s">
        <v>108</v>
      </c>
      <c r="D247" t="s">
        <v>825</v>
      </c>
      <c r="E247" s="105" t="s">
        <v>4234</v>
      </c>
      <c r="F247" t="s">
        <v>904</v>
      </c>
      <c r="G247" t="s">
        <v>830</v>
      </c>
      <c r="H247" t="s">
        <v>827</v>
      </c>
      <c r="I247" s="105" t="s">
        <v>4234</v>
      </c>
      <c r="J247" s="55">
        <v>6.78</v>
      </c>
      <c r="K247" t="s">
        <v>100</v>
      </c>
      <c r="L247" s="56">
        <v>6.8000000000000005E-2</v>
      </c>
      <c r="M247" s="56">
        <v>5.8299999999999998E-2</v>
      </c>
      <c r="N247" s="55">
        <v>229630.59</v>
      </c>
      <c r="O247" s="55">
        <v>109.30910000000004</v>
      </c>
      <c r="P247" s="55">
        <v>0</v>
      </c>
      <c r="Q247" s="55">
        <v>910.40286505713402</v>
      </c>
      <c r="R247" s="56">
        <v>2.0000000000000001E-4</v>
      </c>
      <c r="S247" s="56">
        <v>2.5999999999999999E-3</v>
      </c>
      <c r="T247" s="56">
        <v>5.9999999999999995E-4</v>
      </c>
    </row>
    <row r="248" spans="1:20">
      <c r="A248" t="s">
        <v>905</v>
      </c>
      <c r="B248" t="s">
        <v>906</v>
      </c>
      <c r="C248" t="s">
        <v>108</v>
      </c>
      <c r="D248" t="s">
        <v>825</v>
      </c>
      <c r="E248" s="105" t="s">
        <v>4234</v>
      </c>
      <c r="F248" t="s">
        <v>857</v>
      </c>
      <c r="G248" t="s">
        <v>830</v>
      </c>
      <c r="H248" t="s">
        <v>287</v>
      </c>
      <c r="I248" s="105" t="s">
        <v>4234</v>
      </c>
      <c r="J248" s="55">
        <v>6.59</v>
      </c>
      <c r="K248" t="s">
        <v>100</v>
      </c>
      <c r="L248" s="56">
        <v>0.06</v>
      </c>
      <c r="M248" s="56">
        <v>6.0299999999999999E-2</v>
      </c>
      <c r="N248" s="55">
        <v>191358.83</v>
      </c>
      <c r="O248" s="55">
        <v>101.31633000000004</v>
      </c>
      <c r="P248" s="55">
        <v>0</v>
      </c>
      <c r="Q248" s="55">
        <v>703.19457635252797</v>
      </c>
      <c r="R248" s="56">
        <v>2.0000000000000001E-4</v>
      </c>
      <c r="S248" s="56">
        <v>2E-3</v>
      </c>
      <c r="T248" s="56">
        <v>5.0000000000000001E-4</v>
      </c>
    </row>
    <row r="249" spans="1:20">
      <c r="A249" t="s">
        <v>907</v>
      </c>
      <c r="B249" t="s">
        <v>908</v>
      </c>
      <c r="C249" t="s">
        <v>108</v>
      </c>
      <c r="D249" t="s">
        <v>825</v>
      </c>
      <c r="E249" s="105" t="s">
        <v>4234</v>
      </c>
      <c r="F249" t="s">
        <v>879</v>
      </c>
      <c r="G249" t="s">
        <v>830</v>
      </c>
      <c r="H249" t="s">
        <v>827</v>
      </c>
      <c r="I249" s="105" t="s">
        <v>4234</v>
      </c>
      <c r="J249" s="55">
        <v>3.29</v>
      </c>
      <c r="K249" t="s">
        <v>100</v>
      </c>
      <c r="L249" s="56">
        <v>8.1299999999999997E-2</v>
      </c>
      <c r="M249" s="56">
        <v>6.7400000000000002E-2</v>
      </c>
      <c r="N249" s="55">
        <v>153087.06</v>
      </c>
      <c r="O249" s="55">
        <v>105.57916999999999</v>
      </c>
      <c r="P249" s="55">
        <v>0</v>
      </c>
      <c r="Q249" s="55">
        <v>586.224927649233</v>
      </c>
      <c r="R249" s="56">
        <v>1E-4</v>
      </c>
      <c r="S249" s="56">
        <v>1.6999999999999999E-3</v>
      </c>
      <c r="T249" s="56">
        <v>4.0000000000000002E-4</v>
      </c>
    </row>
    <row r="250" spans="1:20">
      <c r="A250" t="s">
        <v>909</v>
      </c>
      <c r="B250" t="s">
        <v>910</v>
      </c>
      <c r="C250" t="s">
        <v>108</v>
      </c>
      <c r="D250" t="s">
        <v>825</v>
      </c>
      <c r="E250" s="105" t="s">
        <v>4234</v>
      </c>
      <c r="F250" t="s">
        <v>911</v>
      </c>
      <c r="G250" t="s">
        <v>830</v>
      </c>
      <c r="H250" t="s">
        <v>827</v>
      </c>
      <c r="I250" s="105" t="s">
        <v>4234</v>
      </c>
      <c r="J250" s="55">
        <v>6.99</v>
      </c>
      <c r="K250" t="s">
        <v>100</v>
      </c>
      <c r="L250" s="56">
        <v>7.85E-2</v>
      </c>
      <c r="M250" s="56">
        <v>6.8699999999999997E-2</v>
      </c>
      <c r="N250" s="55">
        <v>145432.71</v>
      </c>
      <c r="O250" s="55">
        <v>107.25458</v>
      </c>
      <c r="P250" s="55">
        <v>0</v>
      </c>
      <c r="Q250" s="55">
        <v>565.75121979713902</v>
      </c>
      <c r="R250" s="56">
        <v>1E-4</v>
      </c>
      <c r="S250" s="56">
        <v>1.6000000000000001E-3</v>
      </c>
      <c r="T250" s="56">
        <v>4.0000000000000002E-4</v>
      </c>
    </row>
    <row r="251" spans="1:20">
      <c r="A251" t="s">
        <v>912</v>
      </c>
      <c r="B251" t="s">
        <v>913</v>
      </c>
      <c r="C251" t="s">
        <v>108</v>
      </c>
      <c r="D251" t="s">
        <v>825</v>
      </c>
      <c r="E251" s="105" t="s">
        <v>4234</v>
      </c>
      <c r="F251" t="s">
        <v>879</v>
      </c>
      <c r="G251" t="s">
        <v>838</v>
      </c>
      <c r="H251" t="s">
        <v>827</v>
      </c>
      <c r="I251" s="105" t="s">
        <v>4234</v>
      </c>
      <c r="J251" s="55">
        <v>4.05</v>
      </c>
      <c r="K251" t="s">
        <v>102</v>
      </c>
      <c r="L251" s="56">
        <v>7.2499999999999995E-2</v>
      </c>
      <c r="M251" s="56">
        <v>5.7500000000000002E-2</v>
      </c>
      <c r="N251" s="55">
        <v>273260.40000000002</v>
      </c>
      <c r="O251" s="55">
        <v>105.85033999999999</v>
      </c>
      <c r="P251" s="55">
        <v>0</v>
      </c>
      <c r="Q251" s="55">
        <v>1160.3435158662701</v>
      </c>
      <c r="R251" s="56">
        <v>2.0000000000000001E-4</v>
      </c>
      <c r="S251" s="56">
        <v>3.3E-3</v>
      </c>
      <c r="T251" s="56">
        <v>8.0000000000000004E-4</v>
      </c>
    </row>
    <row r="252" spans="1:20">
      <c r="A252" t="s">
        <v>914</v>
      </c>
      <c r="B252" t="s">
        <v>915</v>
      </c>
      <c r="C252" t="s">
        <v>108</v>
      </c>
      <c r="D252" t="s">
        <v>825</v>
      </c>
      <c r="E252" s="105" t="s">
        <v>4234</v>
      </c>
      <c r="F252" t="s">
        <v>879</v>
      </c>
      <c r="G252" t="s">
        <v>838</v>
      </c>
      <c r="H252" t="s">
        <v>827</v>
      </c>
      <c r="I252" s="105" t="s">
        <v>4234</v>
      </c>
      <c r="J252" s="55">
        <v>7.13</v>
      </c>
      <c r="K252" t="s">
        <v>100</v>
      </c>
      <c r="L252" s="56">
        <v>7.1199999999999999E-2</v>
      </c>
      <c r="M252" s="56">
        <v>6.1899999999999997E-2</v>
      </c>
      <c r="N252" s="55">
        <v>153087.06</v>
      </c>
      <c r="O252" s="55">
        <v>106.28432999999988</v>
      </c>
      <c r="P252" s="55">
        <v>0</v>
      </c>
      <c r="Q252" s="55">
        <v>590.14030574873004</v>
      </c>
      <c r="R252" s="56">
        <v>1E-4</v>
      </c>
      <c r="S252" s="56">
        <v>1.6999999999999999E-3</v>
      </c>
      <c r="T252" s="56">
        <v>4.0000000000000002E-4</v>
      </c>
    </row>
    <row r="253" spans="1:20">
      <c r="A253" t="s">
        <v>916</v>
      </c>
      <c r="B253" t="s">
        <v>917</v>
      </c>
      <c r="C253" t="s">
        <v>108</v>
      </c>
      <c r="D253" t="s">
        <v>825</v>
      </c>
      <c r="E253" s="105" t="s">
        <v>4234</v>
      </c>
      <c r="F253" t="s">
        <v>904</v>
      </c>
      <c r="G253" t="s">
        <v>838</v>
      </c>
      <c r="H253" t="s">
        <v>827</v>
      </c>
      <c r="I253" s="105" t="s">
        <v>4234</v>
      </c>
      <c r="J253" s="55">
        <v>2.85</v>
      </c>
      <c r="K253" t="s">
        <v>100</v>
      </c>
      <c r="L253" s="56">
        <v>2.63E-2</v>
      </c>
      <c r="M253" s="56">
        <v>6.1400000000000003E-2</v>
      </c>
      <c r="N253" s="55">
        <v>194076.12</v>
      </c>
      <c r="O253" s="55">
        <v>90.603380000000044</v>
      </c>
      <c r="P253" s="55">
        <v>0</v>
      </c>
      <c r="Q253" s="55">
        <v>637.76995533558897</v>
      </c>
      <c r="R253" s="56">
        <v>2.0000000000000001E-4</v>
      </c>
      <c r="S253" s="56">
        <v>1.8E-3</v>
      </c>
      <c r="T253" s="56">
        <v>4.0000000000000002E-4</v>
      </c>
    </row>
    <row r="254" spans="1:20">
      <c r="A254" t="s">
        <v>918</v>
      </c>
      <c r="B254" t="s">
        <v>919</v>
      </c>
      <c r="C254" t="s">
        <v>108</v>
      </c>
      <c r="D254" t="s">
        <v>825</v>
      </c>
      <c r="E254" s="105" t="s">
        <v>4234</v>
      </c>
      <c r="F254" t="s">
        <v>904</v>
      </c>
      <c r="G254" t="s">
        <v>838</v>
      </c>
      <c r="H254" t="s">
        <v>827</v>
      </c>
      <c r="I254" s="105" t="s">
        <v>4234</v>
      </c>
      <c r="J254" s="55">
        <v>1.64</v>
      </c>
      <c r="K254" t="s">
        <v>100</v>
      </c>
      <c r="L254" s="56">
        <v>7.0499999999999993E-2</v>
      </c>
      <c r="M254" s="56">
        <v>5.8700000000000002E-2</v>
      </c>
      <c r="N254" s="55">
        <v>76543.53</v>
      </c>
      <c r="O254" s="55">
        <v>103.52607999999991</v>
      </c>
      <c r="P254" s="55">
        <v>0</v>
      </c>
      <c r="Q254" s="55">
        <v>287.412605904217</v>
      </c>
      <c r="R254" s="56">
        <v>1E-4</v>
      </c>
      <c r="S254" s="56">
        <v>8.0000000000000004E-4</v>
      </c>
      <c r="T254" s="56">
        <v>2.0000000000000001E-4</v>
      </c>
    </row>
    <row r="255" spans="1:20">
      <c r="A255" t="s">
        <v>920</v>
      </c>
      <c r="B255" t="s">
        <v>921</v>
      </c>
      <c r="C255" t="s">
        <v>108</v>
      </c>
      <c r="D255" t="s">
        <v>825</v>
      </c>
      <c r="E255" s="105" t="s">
        <v>4234</v>
      </c>
      <c r="F255" t="s">
        <v>845</v>
      </c>
      <c r="G255" t="s">
        <v>838</v>
      </c>
      <c r="H255" t="s">
        <v>287</v>
      </c>
      <c r="I255" s="105" t="s">
        <v>4234</v>
      </c>
      <c r="J255" s="55">
        <v>3.16</v>
      </c>
      <c r="K255" t="s">
        <v>100</v>
      </c>
      <c r="L255" s="56">
        <v>5.5E-2</v>
      </c>
      <c r="M255" s="56">
        <v>8.1199999999999994E-2</v>
      </c>
      <c r="N255" s="55">
        <v>53580.47</v>
      </c>
      <c r="O255" s="55">
        <v>94.118109999999817</v>
      </c>
      <c r="P255" s="55">
        <v>0</v>
      </c>
      <c r="Q255" s="55">
        <v>182.90571348893499</v>
      </c>
      <c r="R255" s="56">
        <v>1E-4</v>
      </c>
      <c r="S255" s="56">
        <v>5.0000000000000001E-4</v>
      </c>
      <c r="T255" s="56">
        <v>1E-4</v>
      </c>
    </row>
    <row r="256" spans="1:20">
      <c r="A256" t="s">
        <v>922</v>
      </c>
      <c r="B256" t="s">
        <v>923</v>
      </c>
      <c r="C256" t="s">
        <v>108</v>
      </c>
      <c r="D256" t="s">
        <v>825</v>
      </c>
      <c r="E256" s="105" t="s">
        <v>4234</v>
      </c>
      <c r="F256" t="s">
        <v>845</v>
      </c>
      <c r="G256" t="s">
        <v>838</v>
      </c>
      <c r="H256" t="s">
        <v>287</v>
      </c>
      <c r="I256" s="105" t="s">
        <v>4234</v>
      </c>
      <c r="J256" s="55">
        <v>2.73</v>
      </c>
      <c r="K256" t="s">
        <v>100</v>
      </c>
      <c r="L256" s="56">
        <v>0.06</v>
      </c>
      <c r="M256" s="56">
        <v>7.7399999999999997E-2</v>
      </c>
      <c r="N256" s="55">
        <v>241188.66</v>
      </c>
      <c r="O256" s="55">
        <v>97.244670000000042</v>
      </c>
      <c r="P256" s="55">
        <v>0</v>
      </c>
      <c r="Q256" s="55">
        <v>850.68788352526894</v>
      </c>
      <c r="R256" s="56">
        <v>2.9999999999999997E-4</v>
      </c>
      <c r="S256" s="56">
        <v>2.3999999999999998E-3</v>
      </c>
      <c r="T256" s="56">
        <v>5.9999999999999995E-4</v>
      </c>
    </row>
    <row r="257" spans="1:20">
      <c r="A257" t="s">
        <v>924</v>
      </c>
      <c r="B257" t="s">
        <v>925</v>
      </c>
      <c r="C257" t="s">
        <v>108</v>
      </c>
      <c r="D257" t="s">
        <v>825</v>
      </c>
      <c r="E257" s="105" t="s">
        <v>4234</v>
      </c>
      <c r="F257" t="s">
        <v>904</v>
      </c>
      <c r="G257" t="s">
        <v>838</v>
      </c>
      <c r="H257" t="s">
        <v>287</v>
      </c>
      <c r="I257" s="105" t="s">
        <v>4234</v>
      </c>
      <c r="J257" s="55">
        <v>1.08</v>
      </c>
      <c r="K257" t="s">
        <v>100</v>
      </c>
      <c r="L257" s="56">
        <v>4.2500000000000003E-2</v>
      </c>
      <c r="M257" s="56">
        <v>6.83E-2</v>
      </c>
      <c r="N257" s="55">
        <v>168395.77</v>
      </c>
      <c r="O257" s="55">
        <v>98.778560000000027</v>
      </c>
      <c r="P257" s="55">
        <v>0</v>
      </c>
      <c r="Q257" s="55">
        <v>603.31125089597003</v>
      </c>
      <c r="R257" s="56">
        <v>4.0000000000000002E-4</v>
      </c>
      <c r="S257" s="56">
        <v>1.6999999999999999E-3</v>
      </c>
      <c r="T257" s="56">
        <v>4.0000000000000002E-4</v>
      </c>
    </row>
    <row r="258" spans="1:20">
      <c r="A258" t="s">
        <v>926</v>
      </c>
      <c r="B258" t="s">
        <v>927</v>
      </c>
      <c r="C258" t="s">
        <v>108</v>
      </c>
      <c r="D258" t="s">
        <v>825</v>
      </c>
      <c r="E258" s="105" t="s">
        <v>4234</v>
      </c>
      <c r="F258" t="s">
        <v>904</v>
      </c>
      <c r="G258" t="s">
        <v>838</v>
      </c>
      <c r="H258" t="s">
        <v>287</v>
      </c>
      <c r="I258" s="105" t="s">
        <v>4234</v>
      </c>
      <c r="J258" s="55">
        <v>4.1900000000000004</v>
      </c>
      <c r="K258" t="s">
        <v>100</v>
      </c>
      <c r="L258" s="56">
        <v>7.8799999999999995E-2</v>
      </c>
      <c r="M258" s="56">
        <v>6.4100000000000004E-2</v>
      </c>
      <c r="N258" s="55">
        <v>76543.53</v>
      </c>
      <c r="O258" s="55">
        <v>106.73112999999985</v>
      </c>
      <c r="P258" s="55">
        <v>0</v>
      </c>
      <c r="Q258" s="55">
        <v>296.310574150994</v>
      </c>
      <c r="R258" s="56">
        <v>2.0000000000000001E-4</v>
      </c>
      <c r="S258" s="56">
        <v>8.9999999999999998E-4</v>
      </c>
      <c r="T258" s="56">
        <v>2.0000000000000001E-4</v>
      </c>
    </row>
    <row r="259" spans="1:20">
      <c r="A259" t="s">
        <v>928</v>
      </c>
      <c r="B259" t="s">
        <v>929</v>
      </c>
      <c r="C259" t="s">
        <v>108</v>
      </c>
      <c r="D259" t="s">
        <v>825</v>
      </c>
      <c r="E259" s="105" t="s">
        <v>4234</v>
      </c>
      <c r="F259" t="s">
        <v>930</v>
      </c>
      <c r="G259" t="s">
        <v>838</v>
      </c>
      <c r="H259" t="s">
        <v>827</v>
      </c>
      <c r="I259" s="105" t="s">
        <v>4234</v>
      </c>
      <c r="J259" s="55">
        <v>4.12</v>
      </c>
      <c r="K259" t="s">
        <v>102</v>
      </c>
      <c r="L259" s="56">
        <v>4.8800000000000003E-2</v>
      </c>
      <c r="M259" s="56">
        <v>4.6300000000000001E-2</v>
      </c>
      <c r="N259" s="55">
        <v>209729.27</v>
      </c>
      <c r="O259" s="55">
        <v>102.81482999999993</v>
      </c>
      <c r="P259" s="55">
        <v>0</v>
      </c>
      <c r="Q259" s="55">
        <v>865.03251003492801</v>
      </c>
      <c r="R259" s="56">
        <v>2.0000000000000001E-4</v>
      </c>
      <c r="S259" s="56">
        <v>2.5000000000000001E-3</v>
      </c>
      <c r="T259" s="56">
        <v>5.9999999999999995E-4</v>
      </c>
    </row>
    <row r="260" spans="1:20">
      <c r="A260" t="s">
        <v>931</v>
      </c>
      <c r="B260" t="s">
        <v>932</v>
      </c>
      <c r="C260" t="s">
        <v>108</v>
      </c>
      <c r="D260" t="s">
        <v>825</v>
      </c>
      <c r="E260" s="105" t="s">
        <v>4234</v>
      </c>
      <c r="F260" t="s">
        <v>933</v>
      </c>
      <c r="G260" t="s">
        <v>838</v>
      </c>
      <c r="H260" t="s">
        <v>827</v>
      </c>
      <c r="I260" s="105" t="s">
        <v>4234</v>
      </c>
      <c r="J260" s="55">
        <v>6.95</v>
      </c>
      <c r="K260" t="s">
        <v>100</v>
      </c>
      <c r="L260" s="56">
        <v>5.8999999999999997E-2</v>
      </c>
      <c r="M260" s="56">
        <v>5.5800000000000002E-2</v>
      </c>
      <c r="N260" s="55">
        <v>214321.88</v>
      </c>
      <c r="O260" s="55">
        <v>103.72428000000001</v>
      </c>
      <c r="P260" s="55">
        <v>0</v>
      </c>
      <c r="Q260" s="55">
        <v>806.29598021150696</v>
      </c>
      <c r="R260" s="56">
        <v>4.0000000000000002E-4</v>
      </c>
      <c r="S260" s="56">
        <v>2.3E-3</v>
      </c>
      <c r="T260" s="56">
        <v>5.9999999999999995E-4</v>
      </c>
    </row>
    <row r="261" spans="1:20">
      <c r="A261" t="s">
        <v>934</v>
      </c>
      <c r="B261" t="s">
        <v>935</v>
      </c>
      <c r="C261" t="s">
        <v>108</v>
      </c>
      <c r="D261" t="s">
        <v>825</v>
      </c>
      <c r="E261" s="105" t="s">
        <v>4234</v>
      </c>
      <c r="F261" t="s">
        <v>936</v>
      </c>
      <c r="G261" t="s">
        <v>838</v>
      </c>
      <c r="H261" t="s">
        <v>827</v>
      </c>
      <c r="I261" s="105" t="s">
        <v>4234</v>
      </c>
      <c r="J261" s="55">
        <v>6.82</v>
      </c>
      <c r="K261" t="s">
        <v>100</v>
      </c>
      <c r="L261" s="56">
        <v>3.15E-2</v>
      </c>
      <c r="M261" s="56">
        <v>5.7099999999999998E-2</v>
      </c>
      <c r="N261" s="55">
        <v>153087.06</v>
      </c>
      <c r="O261" s="55">
        <v>84.473249999999979</v>
      </c>
      <c r="P261" s="55">
        <v>0</v>
      </c>
      <c r="Q261" s="55">
        <v>469.03498928382902</v>
      </c>
      <c r="R261" s="56">
        <v>2.0000000000000001E-4</v>
      </c>
      <c r="S261" s="56">
        <v>1.2999999999999999E-3</v>
      </c>
      <c r="T261" s="56">
        <v>2.9999999999999997E-4</v>
      </c>
    </row>
    <row r="262" spans="1:20">
      <c r="A262" t="s">
        <v>937</v>
      </c>
      <c r="B262" t="s">
        <v>938</v>
      </c>
      <c r="C262" t="s">
        <v>108</v>
      </c>
      <c r="D262" t="s">
        <v>825</v>
      </c>
      <c r="E262" s="105" t="s">
        <v>4234</v>
      </c>
      <c r="F262" t="s">
        <v>911</v>
      </c>
      <c r="G262" t="s">
        <v>838</v>
      </c>
      <c r="H262" t="s">
        <v>287</v>
      </c>
      <c r="I262" s="105" t="s">
        <v>4234</v>
      </c>
      <c r="J262" s="55">
        <v>7.17</v>
      </c>
      <c r="K262" t="s">
        <v>100</v>
      </c>
      <c r="L262" s="56">
        <v>6.25E-2</v>
      </c>
      <c r="M262" s="56">
        <v>5.6099999999999997E-2</v>
      </c>
      <c r="N262" s="55">
        <v>191358.83</v>
      </c>
      <c r="O262" s="55">
        <v>104.44441999999995</v>
      </c>
      <c r="P262" s="55">
        <v>0</v>
      </c>
      <c r="Q262" s="55">
        <v>724.90535014726095</v>
      </c>
      <c r="R262" s="56">
        <v>2.9999999999999997E-4</v>
      </c>
      <c r="S262" s="56">
        <v>2.0999999999999999E-3</v>
      </c>
      <c r="T262" s="56">
        <v>5.0000000000000001E-4</v>
      </c>
    </row>
    <row r="263" spans="1:20">
      <c r="A263" t="s">
        <v>939</v>
      </c>
      <c r="B263" t="s">
        <v>940</v>
      </c>
      <c r="C263" t="s">
        <v>108</v>
      </c>
      <c r="D263" t="s">
        <v>825</v>
      </c>
      <c r="E263" s="105" t="s">
        <v>4234</v>
      </c>
      <c r="F263" t="s">
        <v>891</v>
      </c>
      <c r="G263" t="s">
        <v>838</v>
      </c>
      <c r="H263" t="s">
        <v>287</v>
      </c>
      <c r="I263" s="105" t="s">
        <v>4234</v>
      </c>
      <c r="J263" s="55">
        <v>4.13</v>
      </c>
      <c r="K263" t="s">
        <v>100</v>
      </c>
      <c r="L263" s="56">
        <v>4.4999999999999998E-2</v>
      </c>
      <c r="M263" s="56">
        <v>5.9400000000000001E-2</v>
      </c>
      <c r="N263" s="55">
        <v>230832.32</v>
      </c>
      <c r="O263" s="55">
        <v>95.60849999999995</v>
      </c>
      <c r="P263" s="55">
        <v>0</v>
      </c>
      <c r="Q263" s="55">
        <v>800.46192080593403</v>
      </c>
      <c r="R263" s="56">
        <v>4.0000000000000002E-4</v>
      </c>
      <c r="S263" s="56">
        <v>2.3E-3</v>
      </c>
      <c r="T263" s="56">
        <v>5.9999999999999995E-4</v>
      </c>
    </row>
    <row r="264" spans="1:20">
      <c r="A264" t="s">
        <v>941</v>
      </c>
      <c r="B264" t="s">
        <v>942</v>
      </c>
      <c r="C264" t="s">
        <v>108</v>
      </c>
      <c r="D264" t="s">
        <v>825</v>
      </c>
      <c r="E264" s="105" t="s">
        <v>4234</v>
      </c>
      <c r="F264" t="s">
        <v>845</v>
      </c>
      <c r="G264" t="s">
        <v>838</v>
      </c>
      <c r="H264" t="s">
        <v>287</v>
      </c>
      <c r="I264" s="105" t="s">
        <v>4234</v>
      </c>
      <c r="J264" s="55">
        <v>2.71</v>
      </c>
      <c r="K264" t="s">
        <v>100</v>
      </c>
      <c r="L264" s="56">
        <v>6.88E-2</v>
      </c>
      <c r="M264" s="56">
        <v>5.7299999999999997E-2</v>
      </c>
      <c r="N264" s="55">
        <v>191358.83</v>
      </c>
      <c r="O264" s="55">
        <v>106.19404</v>
      </c>
      <c r="P264" s="55">
        <v>0</v>
      </c>
      <c r="Q264" s="55">
        <v>737.048736062226</v>
      </c>
      <c r="R264" s="56">
        <v>2.9999999999999997E-4</v>
      </c>
      <c r="S264" s="56">
        <v>2.0999999999999999E-3</v>
      </c>
      <c r="T264" s="56">
        <v>5.0000000000000001E-4</v>
      </c>
    </row>
    <row r="265" spans="1:20">
      <c r="A265" t="s">
        <v>943</v>
      </c>
      <c r="B265" t="s">
        <v>944</v>
      </c>
      <c r="C265" t="s">
        <v>108</v>
      </c>
      <c r="D265" t="s">
        <v>825</v>
      </c>
      <c r="E265" s="105" t="s">
        <v>4234</v>
      </c>
      <c r="F265" t="s">
        <v>879</v>
      </c>
      <c r="G265" t="s">
        <v>838</v>
      </c>
      <c r="H265" t="s">
        <v>827</v>
      </c>
      <c r="I265" s="105" t="s">
        <v>4234</v>
      </c>
      <c r="J265" s="55">
        <v>3.66</v>
      </c>
      <c r="K265" t="s">
        <v>104</v>
      </c>
      <c r="L265" s="56">
        <v>7.4200000000000002E-2</v>
      </c>
      <c r="M265" s="56">
        <v>6.1499999999999999E-2</v>
      </c>
      <c r="N265" s="55">
        <v>260248</v>
      </c>
      <c r="O265" s="55">
        <v>104.88656000000017</v>
      </c>
      <c r="P265" s="55">
        <v>0</v>
      </c>
      <c r="Q265" s="55">
        <v>1261.34477562706</v>
      </c>
      <c r="R265" s="56">
        <v>4.0000000000000002E-4</v>
      </c>
      <c r="S265" s="56">
        <v>3.5999999999999999E-3</v>
      </c>
      <c r="T265" s="56">
        <v>8.9999999999999998E-4</v>
      </c>
    </row>
    <row r="266" spans="1:20">
      <c r="A266" t="s">
        <v>945</v>
      </c>
      <c r="B266" t="s">
        <v>946</v>
      </c>
      <c r="C266" t="s">
        <v>108</v>
      </c>
      <c r="D266" t="s">
        <v>825</v>
      </c>
      <c r="E266" s="105" t="s">
        <v>4234</v>
      </c>
      <c r="F266" t="s">
        <v>876</v>
      </c>
      <c r="G266" t="s">
        <v>838</v>
      </c>
      <c r="H266" t="s">
        <v>827</v>
      </c>
      <c r="I266" s="105" t="s">
        <v>4234</v>
      </c>
      <c r="J266" s="55">
        <v>2.86</v>
      </c>
      <c r="K266" t="s">
        <v>100</v>
      </c>
      <c r="L266" s="56">
        <v>4.7E-2</v>
      </c>
      <c r="M266" s="56">
        <v>6.5799999999999997E-2</v>
      </c>
      <c r="N266" s="55">
        <v>145432.71</v>
      </c>
      <c r="O266" s="55">
        <v>96.442889999999991</v>
      </c>
      <c r="P266" s="55">
        <v>0</v>
      </c>
      <c r="Q266" s="55">
        <v>508.72123743584001</v>
      </c>
      <c r="R266" s="56">
        <v>2.9999999999999997E-4</v>
      </c>
      <c r="S266" s="56">
        <v>1.5E-3</v>
      </c>
      <c r="T266" s="56">
        <v>4.0000000000000002E-4</v>
      </c>
    </row>
    <row r="267" spans="1:20">
      <c r="A267" t="s">
        <v>947</v>
      </c>
      <c r="B267" t="s">
        <v>948</v>
      </c>
      <c r="C267" t="s">
        <v>108</v>
      </c>
      <c r="D267" t="s">
        <v>825</v>
      </c>
      <c r="E267" s="105" t="s">
        <v>4234</v>
      </c>
      <c r="F267" t="s">
        <v>904</v>
      </c>
      <c r="G267" t="s">
        <v>838</v>
      </c>
      <c r="H267" t="s">
        <v>827</v>
      </c>
      <c r="I267" s="105" t="s">
        <v>4234</v>
      </c>
      <c r="J267" s="55">
        <v>3.77</v>
      </c>
      <c r="K267" t="s">
        <v>100</v>
      </c>
      <c r="L267" s="56">
        <v>7.9500000000000001E-2</v>
      </c>
      <c r="M267" s="56">
        <v>6.9199999999999998E-2</v>
      </c>
      <c r="N267" s="55">
        <v>114815.3</v>
      </c>
      <c r="O267" s="55">
        <v>103.98742</v>
      </c>
      <c r="P267" s="55">
        <v>0</v>
      </c>
      <c r="Q267" s="55">
        <v>433.04010928928801</v>
      </c>
      <c r="R267" s="56">
        <v>2.0000000000000001E-4</v>
      </c>
      <c r="S267" s="56">
        <v>1.1999999999999999E-3</v>
      </c>
      <c r="T267" s="56">
        <v>2.9999999999999997E-4</v>
      </c>
    </row>
    <row r="268" spans="1:20">
      <c r="A268" t="s">
        <v>949</v>
      </c>
      <c r="B268" t="s">
        <v>950</v>
      </c>
      <c r="C268" t="s">
        <v>108</v>
      </c>
      <c r="D268" t="s">
        <v>825</v>
      </c>
      <c r="E268" s="105" t="s">
        <v>4234</v>
      </c>
      <c r="F268" t="s">
        <v>879</v>
      </c>
      <c r="G268" t="s">
        <v>951</v>
      </c>
      <c r="H268" t="s">
        <v>864</v>
      </c>
      <c r="I268" s="105" t="s">
        <v>4234</v>
      </c>
      <c r="J268" s="55">
        <v>3.16</v>
      </c>
      <c r="K268" t="s">
        <v>100</v>
      </c>
      <c r="L268" s="56">
        <v>6.88E-2</v>
      </c>
      <c r="M268" s="56">
        <v>7.3999999999999996E-2</v>
      </c>
      <c r="N268" s="55">
        <v>82667.009999999995</v>
      </c>
      <c r="O268" s="55">
        <v>98.032999999999973</v>
      </c>
      <c r="P268" s="55">
        <v>0</v>
      </c>
      <c r="Q268" s="55">
        <v>293.93552533553901</v>
      </c>
      <c r="R268" s="56">
        <v>2.0000000000000001E-4</v>
      </c>
      <c r="S268" s="56">
        <v>8.0000000000000004E-4</v>
      </c>
      <c r="T268" s="56">
        <v>2.0000000000000001E-4</v>
      </c>
    </row>
    <row r="269" spans="1:20">
      <c r="A269" t="s">
        <v>952</v>
      </c>
      <c r="B269" t="s">
        <v>953</v>
      </c>
      <c r="C269" t="s">
        <v>108</v>
      </c>
      <c r="D269" t="s">
        <v>825</v>
      </c>
      <c r="E269" s="105" t="s">
        <v>4234</v>
      </c>
      <c r="F269" t="s">
        <v>857</v>
      </c>
      <c r="G269" t="s">
        <v>838</v>
      </c>
      <c r="H269" t="s">
        <v>287</v>
      </c>
      <c r="I269" s="105" t="s">
        <v>4234</v>
      </c>
      <c r="J269" s="55">
        <v>1.56</v>
      </c>
      <c r="K269" t="s">
        <v>100</v>
      </c>
      <c r="L269" s="56">
        <v>5.7500000000000002E-2</v>
      </c>
      <c r="M269" s="56">
        <v>6.4899999999999999E-2</v>
      </c>
      <c r="N269" s="55">
        <v>64870.64</v>
      </c>
      <c r="O269" s="55">
        <v>100.52221999999982</v>
      </c>
      <c r="P269" s="55">
        <v>0</v>
      </c>
      <c r="Q269" s="55">
        <v>236.51452084366599</v>
      </c>
      <c r="R269" s="56">
        <v>1E-4</v>
      </c>
      <c r="S269" s="56">
        <v>6.9999999999999999E-4</v>
      </c>
      <c r="T269" s="56">
        <v>2.0000000000000001E-4</v>
      </c>
    </row>
    <row r="270" spans="1:20">
      <c r="A270" t="s">
        <v>954</v>
      </c>
      <c r="B270" t="s">
        <v>955</v>
      </c>
      <c r="C270" t="s">
        <v>108</v>
      </c>
      <c r="D270" t="s">
        <v>825</v>
      </c>
      <c r="E270" s="105" t="s">
        <v>4234</v>
      </c>
      <c r="F270" t="s">
        <v>930</v>
      </c>
      <c r="G270" t="s">
        <v>838</v>
      </c>
      <c r="H270" t="s">
        <v>827</v>
      </c>
      <c r="I270" s="105" t="s">
        <v>4234</v>
      </c>
      <c r="J270" s="55">
        <v>3.71</v>
      </c>
      <c r="K270" t="s">
        <v>102</v>
      </c>
      <c r="L270" s="56">
        <v>0.04</v>
      </c>
      <c r="M270" s="56">
        <v>4.8000000000000001E-2</v>
      </c>
      <c r="N270" s="55">
        <v>183704.47</v>
      </c>
      <c r="O270" s="55">
        <v>99.46766999999997</v>
      </c>
      <c r="P270" s="55">
        <v>0</v>
      </c>
      <c r="Q270" s="55">
        <v>733.02585202893601</v>
      </c>
      <c r="R270" s="56">
        <v>2.0000000000000001E-4</v>
      </c>
      <c r="S270" s="56">
        <v>2.0999999999999999E-3</v>
      </c>
      <c r="T270" s="56">
        <v>5.0000000000000001E-4</v>
      </c>
    </row>
    <row r="271" spans="1:20">
      <c r="A271" t="s">
        <v>956</v>
      </c>
      <c r="B271" t="s">
        <v>957</v>
      </c>
      <c r="C271" t="s">
        <v>108</v>
      </c>
      <c r="D271" t="s">
        <v>825</v>
      </c>
      <c r="E271" s="105" t="s">
        <v>4234</v>
      </c>
      <c r="F271" t="s">
        <v>958</v>
      </c>
      <c r="G271" t="s">
        <v>838</v>
      </c>
      <c r="H271" t="s">
        <v>827</v>
      </c>
      <c r="I271" s="105" t="s">
        <v>4234</v>
      </c>
      <c r="J271" s="55">
        <v>3.71</v>
      </c>
      <c r="K271" t="s">
        <v>102</v>
      </c>
      <c r="L271" s="56">
        <v>4.6300000000000001E-2</v>
      </c>
      <c r="M271" s="56">
        <v>4.65E-2</v>
      </c>
      <c r="N271" s="55">
        <v>156914.23999999999</v>
      </c>
      <c r="O271" s="55">
        <v>99.669369999999972</v>
      </c>
      <c r="P271" s="55">
        <v>0</v>
      </c>
      <c r="Q271" s="55">
        <v>627.39592483275203</v>
      </c>
      <c r="R271" s="56">
        <v>2.9999999999999997E-4</v>
      </c>
      <c r="S271" s="56">
        <v>1.8E-3</v>
      </c>
      <c r="T271" s="56">
        <v>4.0000000000000002E-4</v>
      </c>
    </row>
    <row r="272" spans="1:20">
      <c r="A272" t="s">
        <v>959</v>
      </c>
      <c r="B272" t="s">
        <v>960</v>
      </c>
      <c r="C272" t="s">
        <v>108</v>
      </c>
      <c r="D272" t="s">
        <v>825</v>
      </c>
      <c r="E272" s="105" t="s">
        <v>4234</v>
      </c>
      <c r="F272" t="s">
        <v>899</v>
      </c>
      <c r="G272" t="s">
        <v>838</v>
      </c>
      <c r="H272" t="s">
        <v>827</v>
      </c>
      <c r="I272" s="105" t="s">
        <v>4234</v>
      </c>
      <c r="J272" s="55">
        <v>4.05</v>
      </c>
      <c r="K272" t="s">
        <v>102</v>
      </c>
      <c r="L272" s="56">
        <v>4.6300000000000001E-2</v>
      </c>
      <c r="M272" s="56">
        <v>5.3600000000000002E-2</v>
      </c>
      <c r="N272" s="55">
        <v>107926.38</v>
      </c>
      <c r="O272" s="55">
        <v>99.122050000000058</v>
      </c>
      <c r="P272" s="55">
        <v>0</v>
      </c>
      <c r="Q272" s="55">
        <v>429.15631593518299</v>
      </c>
      <c r="R272" s="56">
        <v>1E-4</v>
      </c>
      <c r="S272" s="56">
        <v>1.1999999999999999E-3</v>
      </c>
      <c r="T272" s="56">
        <v>2.9999999999999997E-4</v>
      </c>
    </row>
    <row r="273" spans="1:20">
      <c r="A273" t="s">
        <v>961</v>
      </c>
      <c r="B273" t="s">
        <v>962</v>
      </c>
      <c r="C273" t="s">
        <v>108</v>
      </c>
      <c r="D273" t="s">
        <v>825</v>
      </c>
      <c r="E273" s="105" t="s">
        <v>4234</v>
      </c>
      <c r="F273" t="s">
        <v>930</v>
      </c>
      <c r="G273" t="s">
        <v>838</v>
      </c>
      <c r="H273" t="s">
        <v>827</v>
      </c>
      <c r="I273" s="105" t="s">
        <v>4234</v>
      </c>
      <c r="J273" s="55">
        <v>6.59</v>
      </c>
      <c r="K273" t="s">
        <v>102</v>
      </c>
      <c r="L273" s="56">
        <v>7.8799999999999995E-2</v>
      </c>
      <c r="M273" s="56">
        <v>5.9400000000000001E-2</v>
      </c>
      <c r="N273" s="55">
        <v>206667.53</v>
      </c>
      <c r="O273" s="55">
        <v>114.79790000000004</v>
      </c>
      <c r="P273" s="55">
        <v>0</v>
      </c>
      <c r="Q273" s="55">
        <v>951.75203750677395</v>
      </c>
      <c r="R273" s="56">
        <v>2.9999999999999997E-4</v>
      </c>
      <c r="S273" s="56">
        <v>2.7000000000000001E-3</v>
      </c>
      <c r="T273" s="56">
        <v>6.9999999999999999E-4</v>
      </c>
    </row>
    <row r="274" spans="1:20">
      <c r="A274" t="s">
        <v>963</v>
      </c>
      <c r="B274" t="s">
        <v>964</v>
      </c>
      <c r="C274" t="s">
        <v>108</v>
      </c>
      <c r="D274" t="s">
        <v>825</v>
      </c>
      <c r="E274" s="105" t="s">
        <v>4234</v>
      </c>
      <c r="F274" t="s">
        <v>965</v>
      </c>
      <c r="G274" t="s">
        <v>838</v>
      </c>
      <c r="H274" t="s">
        <v>287</v>
      </c>
      <c r="I274" s="105" t="s">
        <v>4234</v>
      </c>
      <c r="J274" s="55">
        <v>6.84</v>
      </c>
      <c r="K274" t="s">
        <v>100</v>
      </c>
      <c r="L274" s="56">
        <v>4.2799999999999998E-2</v>
      </c>
      <c r="M274" s="56">
        <v>5.5599999999999997E-2</v>
      </c>
      <c r="N274" s="55">
        <v>229630.59</v>
      </c>
      <c r="O274" s="55">
        <v>92.668039999999962</v>
      </c>
      <c r="P274" s="55">
        <v>0</v>
      </c>
      <c r="Q274" s="55">
        <v>771.80444368519204</v>
      </c>
      <c r="R274" s="56">
        <v>0</v>
      </c>
      <c r="S274" s="56">
        <v>2.2000000000000001E-3</v>
      </c>
      <c r="T274" s="56">
        <v>5.0000000000000001E-4</v>
      </c>
    </row>
    <row r="275" spans="1:20">
      <c r="A275" t="s">
        <v>966</v>
      </c>
      <c r="B275" t="s">
        <v>967</v>
      </c>
      <c r="C275" t="s">
        <v>108</v>
      </c>
      <c r="D275" t="s">
        <v>825</v>
      </c>
      <c r="E275" s="105" t="s">
        <v>4234</v>
      </c>
      <c r="F275" t="s">
        <v>891</v>
      </c>
      <c r="G275" t="s">
        <v>968</v>
      </c>
      <c r="H275" t="s">
        <v>287</v>
      </c>
      <c r="I275" s="105" t="s">
        <v>4234</v>
      </c>
      <c r="J275" s="55">
        <v>1.4</v>
      </c>
      <c r="K275" t="s">
        <v>100</v>
      </c>
      <c r="L275" s="56">
        <v>6.5000000000000002E-2</v>
      </c>
      <c r="M275" s="56">
        <v>6.4600000000000005E-2</v>
      </c>
      <c r="N275" s="55">
        <v>76543.53</v>
      </c>
      <c r="O275" s="55">
        <v>99.831830000000153</v>
      </c>
      <c r="P275" s="55">
        <v>0</v>
      </c>
      <c r="Q275" s="55">
        <v>277.15650406628799</v>
      </c>
      <c r="R275" s="56">
        <v>2.0000000000000001E-4</v>
      </c>
      <c r="S275" s="56">
        <v>8.0000000000000004E-4</v>
      </c>
      <c r="T275" s="56">
        <v>2.0000000000000001E-4</v>
      </c>
    </row>
    <row r="276" spans="1:20">
      <c r="A276" t="s">
        <v>969</v>
      </c>
      <c r="B276" t="s">
        <v>970</v>
      </c>
      <c r="C276" t="s">
        <v>108</v>
      </c>
      <c r="D276" t="s">
        <v>825</v>
      </c>
      <c r="E276" s="105" t="s">
        <v>4234</v>
      </c>
      <c r="F276" t="s">
        <v>930</v>
      </c>
      <c r="G276" t="s">
        <v>968</v>
      </c>
      <c r="H276" t="s">
        <v>287</v>
      </c>
      <c r="I276" s="105" t="s">
        <v>4234</v>
      </c>
      <c r="J276" s="55">
        <v>4.09</v>
      </c>
      <c r="K276" t="s">
        <v>100</v>
      </c>
      <c r="L276" s="56">
        <v>4.1300000000000003E-2</v>
      </c>
      <c r="M276" s="56">
        <v>5.7799999999999997E-2</v>
      </c>
      <c r="N276" s="55">
        <v>130124</v>
      </c>
      <c r="O276" s="55">
        <v>93.50887999999992</v>
      </c>
      <c r="P276" s="55">
        <v>0</v>
      </c>
      <c r="Q276" s="55">
        <v>441.32427440562202</v>
      </c>
      <c r="R276" s="56">
        <v>2.9999999999999997E-4</v>
      </c>
      <c r="S276" s="56">
        <v>1.2999999999999999E-3</v>
      </c>
      <c r="T276" s="56">
        <v>2.9999999999999997E-4</v>
      </c>
    </row>
    <row r="277" spans="1:20">
      <c r="A277" t="s">
        <v>971</v>
      </c>
      <c r="B277" t="s">
        <v>972</v>
      </c>
      <c r="C277" t="s">
        <v>108</v>
      </c>
      <c r="D277" t="s">
        <v>825</v>
      </c>
      <c r="E277" s="105" t="s">
        <v>4234</v>
      </c>
      <c r="F277" t="s">
        <v>973</v>
      </c>
      <c r="G277" t="s">
        <v>968</v>
      </c>
      <c r="H277" t="s">
        <v>827</v>
      </c>
      <c r="I277" s="105" t="s">
        <v>4234</v>
      </c>
      <c r="J277" s="55">
        <v>4.4000000000000004</v>
      </c>
      <c r="K277" t="s">
        <v>102</v>
      </c>
      <c r="L277" s="56">
        <v>6.6299999999999998E-2</v>
      </c>
      <c r="M277" s="56">
        <v>6.1400000000000003E-2</v>
      </c>
      <c r="N277" s="55">
        <v>130124</v>
      </c>
      <c r="O277" s="55">
        <v>101.70060999999995</v>
      </c>
      <c r="P277" s="55">
        <v>0</v>
      </c>
      <c r="Q277" s="55">
        <v>530.88271508597404</v>
      </c>
      <c r="R277" s="56">
        <v>2.0000000000000001E-4</v>
      </c>
      <c r="S277" s="56">
        <v>1.5E-3</v>
      </c>
      <c r="T277" s="56">
        <v>4.0000000000000002E-4</v>
      </c>
    </row>
    <row r="278" spans="1:20">
      <c r="A278" t="s">
        <v>974</v>
      </c>
      <c r="B278" t="s">
        <v>975</v>
      </c>
      <c r="C278" t="s">
        <v>108</v>
      </c>
      <c r="D278" t="s">
        <v>825</v>
      </c>
      <c r="E278" s="105" t="s">
        <v>4234</v>
      </c>
      <c r="F278" t="s">
        <v>879</v>
      </c>
      <c r="G278" t="s">
        <v>976</v>
      </c>
      <c r="H278" t="s">
        <v>864</v>
      </c>
      <c r="I278" s="105" t="s">
        <v>4234</v>
      </c>
      <c r="J278" s="55">
        <v>4.54</v>
      </c>
      <c r="K278" t="s">
        <v>100</v>
      </c>
      <c r="L278" s="56">
        <v>7.7499999999999999E-2</v>
      </c>
      <c r="M278" s="56">
        <v>7.22E-2</v>
      </c>
      <c r="N278" s="55">
        <v>158039.43</v>
      </c>
      <c r="O278" s="55">
        <v>104.81172000000002</v>
      </c>
      <c r="P278" s="55">
        <v>0</v>
      </c>
      <c r="Q278" s="55">
        <v>600.79022531155795</v>
      </c>
      <c r="R278" s="56">
        <v>1E-4</v>
      </c>
      <c r="S278" s="56">
        <v>1.6999999999999999E-3</v>
      </c>
      <c r="T278" s="56">
        <v>4.0000000000000002E-4</v>
      </c>
    </row>
    <row r="279" spans="1:20">
      <c r="A279" t="s">
        <v>977</v>
      </c>
      <c r="B279" t="s">
        <v>978</v>
      </c>
      <c r="C279" t="s">
        <v>108</v>
      </c>
      <c r="D279" t="s">
        <v>825</v>
      </c>
      <c r="E279" s="105" t="s">
        <v>4234</v>
      </c>
      <c r="F279" t="s">
        <v>958</v>
      </c>
      <c r="G279" t="s">
        <v>968</v>
      </c>
      <c r="H279" t="s">
        <v>287</v>
      </c>
      <c r="I279" s="105" t="s">
        <v>4234</v>
      </c>
      <c r="J279" s="55">
        <v>4.2699999999999996</v>
      </c>
      <c r="K279" t="s">
        <v>104</v>
      </c>
      <c r="L279" s="56">
        <v>8.3799999999999999E-2</v>
      </c>
      <c r="M279" s="56">
        <v>6.93E-2</v>
      </c>
      <c r="N279" s="55">
        <v>229630.59</v>
      </c>
      <c r="O279" s="55">
        <v>105.74070999999981</v>
      </c>
      <c r="P279" s="55">
        <v>0</v>
      </c>
      <c r="Q279" s="55">
        <v>1122.01466675815</v>
      </c>
      <c r="R279" s="56">
        <v>2.9999999999999997E-4</v>
      </c>
      <c r="S279" s="56">
        <v>3.2000000000000002E-3</v>
      </c>
      <c r="T279" s="56">
        <v>8.0000000000000004E-4</v>
      </c>
    </row>
    <row r="280" spans="1:20">
      <c r="A280" t="s">
        <v>979</v>
      </c>
      <c r="B280" t="s">
        <v>980</v>
      </c>
      <c r="C280" t="s">
        <v>108</v>
      </c>
      <c r="D280" t="s">
        <v>825</v>
      </c>
      <c r="E280" s="105" t="s">
        <v>4234</v>
      </c>
      <c r="F280" t="s">
        <v>930</v>
      </c>
      <c r="G280" t="s">
        <v>968</v>
      </c>
      <c r="H280" t="s">
        <v>827</v>
      </c>
      <c r="I280" s="105" t="s">
        <v>4234</v>
      </c>
      <c r="J280" s="55">
        <v>5.89</v>
      </c>
      <c r="K280" t="s">
        <v>102</v>
      </c>
      <c r="L280" s="56">
        <v>6.6299999999999998E-2</v>
      </c>
      <c r="M280" s="56">
        <v>5.5E-2</v>
      </c>
      <c r="N280" s="55">
        <v>306174.12</v>
      </c>
      <c r="O280" s="55">
        <v>109.26632000000032</v>
      </c>
      <c r="P280" s="55">
        <v>0</v>
      </c>
      <c r="Q280" s="55">
        <v>1342.0614991126499</v>
      </c>
      <c r="R280" s="56">
        <v>4.0000000000000002E-4</v>
      </c>
      <c r="S280" s="56">
        <v>3.8999999999999998E-3</v>
      </c>
      <c r="T280" s="56">
        <v>8.9999999999999998E-4</v>
      </c>
    </row>
    <row r="281" spans="1:20">
      <c r="A281" t="s">
        <v>981</v>
      </c>
      <c r="B281" t="s">
        <v>982</v>
      </c>
      <c r="C281" t="s">
        <v>108</v>
      </c>
      <c r="D281" t="s">
        <v>825</v>
      </c>
      <c r="E281" s="105" t="s">
        <v>4234</v>
      </c>
      <c r="F281" t="s">
        <v>899</v>
      </c>
      <c r="G281" t="s">
        <v>976</v>
      </c>
      <c r="H281" t="s">
        <v>864</v>
      </c>
      <c r="I281" s="105" t="s">
        <v>4234</v>
      </c>
      <c r="J281" s="55">
        <v>3.85</v>
      </c>
      <c r="K281" t="s">
        <v>102</v>
      </c>
      <c r="L281" s="56">
        <v>6.13E-2</v>
      </c>
      <c r="M281" s="56">
        <v>4.0399999999999998E-2</v>
      </c>
      <c r="N281" s="55">
        <v>153087.06</v>
      </c>
      <c r="O281" s="55">
        <v>111.74012999999995</v>
      </c>
      <c r="P281" s="55">
        <v>0</v>
      </c>
      <c r="Q281" s="55">
        <v>686.22301171505501</v>
      </c>
      <c r="R281" s="56">
        <v>2.9999999999999997E-4</v>
      </c>
      <c r="S281" s="56">
        <v>2E-3</v>
      </c>
      <c r="T281" s="56">
        <v>5.0000000000000001E-4</v>
      </c>
    </row>
    <row r="282" spans="1:20">
      <c r="A282" t="s">
        <v>983</v>
      </c>
      <c r="B282" t="s">
        <v>984</v>
      </c>
      <c r="C282" t="s">
        <v>108</v>
      </c>
      <c r="D282" t="s">
        <v>825</v>
      </c>
      <c r="E282" s="105" t="s">
        <v>4234</v>
      </c>
      <c r="F282" t="s">
        <v>899</v>
      </c>
      <c r="G282" t="s">
        <v>976</v>
      </c>
      <c r="H282" t="s">
        <v>864</v>
      </c>
      <c r="I282" s="105" t="s">
        <v>4234</v>
      </c>
      <c r="J282" s="55">
        <v>3.32</v>
      </c>
      <c r="K282" t="s">
        <v>100</v>
      </c>
      <c r="L282" s="56">
        <v>7.3499999999999996E-2</v>
      </c>
      <c r="M282" s="56">
        <v>5.7099999999999998E-2</v>
      </c>
      <c r="N282" s="55">
        <v>122469.65</v>
      </c>
      <c r="O282" s="55">
        <v>106.43532999999992</v>
      </c>
      <c r="P282" s="55">
        <v>0</v>
      </c>
      <c r="Q282" s="55">
        <v>472.78299041387999</v>
      </c>
      <c r="R282" s="56">
        <v>1E-4</v>
      </c>
      <c r="S282" s="56">
        <v>1.4E-3</v>
      </c>
      <c r="T282" s="56">
        <v>2.9999999999999997E-4</v>
      </c>
    </row>
    <row r="283" spans="1:20">
      <c r="A283" t="s">
        <v>985</v>
      </c>
      <c r="B283" t="s">
        <v>986</v>
      </c>
      <c r="C283" t="s">
        <v>108</v>
      </c>
      <c r="D283" t="s">
        <v>825</v>
      </c>
      <c r="E283" s="105" t="s">
        <v>4234</v>
      </c>
      <c r="F283" t="s">
        <v>879</v>
      </c>
      <c r="G283" t="s">
        <v>976</v>
      </c>
      <c r="H283" t="s">
        <v>864</v>
      </c>
      <c r="I283" s="105" t="s">
        <v>4234</v>
      </c>
      <c r="J283" s="55">
        <v>4.13</v>
      </c>
      <c r="K283" t="s">
        <v>100</v>
      </c>
      <c r="L283" s="56">
        <v>7.4999999999999997E-2</v>
      </c>
      <c r="M283" s="56">
        <v>7.46E-2</v>
      </c>
      <c r="N283" s="55">
        <v>183704.47</v>
      </c>
      <c r="O283" s="55">
        <v>100.63467000000006</v>
      </c>
      <c r="P283" s="55">
        <v>0</v>
      </c>
      <c r="Q283" s="55">
        <v>670.52489422840995</v>
      </c>
      <c r="R283" s="56">
        <v>2.0000000000000001E-4</v>
      </c>
      <c r="S283" s="56">
        <v>1.9E-3</v>
      </c>
      <c r="T283" s="56">
        <v>5.0000000000000001E-4</v>
      </c>
    </row>
    <row r="284" spans="1:20">
      <c r="A284" t="s">
        <v>987</v>
      </c>
      <c r="B284" t="s">
        <v>988</v>
      </c>
      <c r="C284" t="s">
        <v>108</v>
      </c>
      <c r="D284" t="s">
        <v>825</v>
      </c>
      <c r="E284" s="105" t="s">
        <v>4234</v>
      </c>
      <c r="F284" t="s">
        <v>965</v>
      </c>
      <c r="G284" t="s">
        <v>968</v>
      </c>
      <c r="H284" t="s">
        <v>827</v>
      </c>
      <c r="I284" s="105" t="s">
        <v>4234</v>
      </c>
      <c r="J284" s="55">
        <v>6.57</v>
      </c>
      <c r="K284" t="s">
        <v>100</v>
      </c>
      <c r="L284" s="56">
        <v>5.1299999999999998E-2</v>
      </c>
      <c r="M284" s="56">
        <v>5.8299999999999998E-2</v>
      </c>
      <c r="N284" s="55">
        <v>164568.59</v>
      </c>
      <c r="O284" s="55">
        <v>96.78487999999993</v>
      </c>
      <c r="P284" s="55">
        <v>0</v>
      </c>
      <c r="Q284" s="55">
        <v>577.69953729051895</v>
      </c>
      <c r="R284" s="56">
        <v>2.9999999999999997E-4</v>
      </c>
      <c r="S284" s="56">
        <v>1.6999999999999999E-3</v>
      </c>
      <c r="T284" s="56">
        <v>4.0000000000000002E-4</v>
      </c>
    </row>
    <row r="285" spans="1:20">
      <c r="A285" t="s">
        <v>989</v>
      </c>
      <c r="B285" t="s">
        <v>990</v>
      </c>
      <c r="C285" t="s">
        <v>108</v>
      </c>
      <c r="D285" t="s">
        <v>825</v>
      </c>
      <c r="E285" s="105" t="s">
        <v>4234</v>
      </c>
      <c r="F285" t="s">
        <v>891</v>
      </c>
      <c r="G285" t="s">
        <v>968</v>
      </c>
      <c r="H285" t="s">
        <v>827</v>
      </c>
      <c r="I285" s="105" t="s">
        <v>4234</v>
      </c>
      <c r="J285" s="55">
        <v>6.96</v>
      </c>
      <c r="K285" t="s">
        <v>100</v>
      </c>
      <c r="L285" s="56">
        <v>6.4000000000000001E-2</v>
      </c>
      <c r="M285" s="56">
        <v>5.79E-2</v>
      </c>
      <c r="N285" s="55">
        <v>191358.83</v>
      </c>
      <c r="O285" s="55">
        <v>105.33633000000003</v>
      </c>
      <c r="P285" s="55">
        <v>0</v>
      </c>
      <c r="Q285" s="55">
        <v>731.09572710421003</v>
      </c>
      <c r="R285" s="56">
        <v>2.0000000000000001E-4</v>
      </c>
      <c r="S285" s="56">
        <v>2.0999999999999999E-3</v>
      </c>
      <c r="T285" s="56">
        <v>5.0000000000000001E-4</v>
      </c>
    </row>
    <row r="286" spans="1:20">
      <c r="A286" t="s">
        <v>991</v>
      </c>
      <c r="B286" t="s">
        <v>992</v>
      </c>
      <c r="C286" t="s">
        <v>108</v>
      </c>
      <c r="D286" t="s">
        <v>825</v>
      </c>
      <c r="E286" s="105" t="s">
        <v>4234</v>
      </c>
      <c r="F286" t="s">
        <v>879</v>
      </c>
      <c r="G286" t="s">
        <v>976</v>
      </c>
      <c r="H286" t="s">
        <v>864</v>
      </c>
      <c r="I286" s="105" t="s">
        <v>4234</v>
      </c>
      <c r="J286" s="55">
        <v>3.94</v>
      </c>
      <c r="K286" t="s">
        <v>100</v>
      </c>
      <c r="L286" s="56">
        <v>7.6300000000000007E-2</v>
      </c>
      <c r="M286" s="56">
        <v>8.2699999999999996E-2</v>
      </c>
      <c r="N286" s="55">
        <v>229630.59</v>
      </c>
      <c r="O286" s="55">
        <v>99.136599999999959</v>
      </c>
      <c r="P286" s="55">
        <v>0</v>
      </c>
      <c r="Q286" s="55">
        <v>825.67914905550401</v>
      </c>
      <c r="R286" s="56">
        <v>5.0000000000000001E-4</v>
      </c>
      <c r="S286" s="56">
        <v>2.3999999999999998E-3</v>
      </c>
      <c r="T286" s="56">
        <v>5.9999999999999995E-4</v>
      </c>
    </row>
    <row r="287" spans="1:20">
      <c r="A287" t="s">
        <v>993</v>
      </c>
      <c r="B287" t="s">
        <v>994</v>
      </c>
      <c r="C287" t="s">
        <v>108</v>
      </c>
      <c r="D287" t="s">
        <v>825</v>
      </c>
      <c r="E287" s="105" t="s">
        <v>4234</v>
      </c>
      <c r="F287" t="s">
        <v>845</v>
      </c>
      <c r="G287" t="s">
        <v>976</v>
      </c>
      <c r="H287" t="s">
        <v>864</v>
      </c>
      <c r="I287" s="105" t="s">
        <v>4234</v>
      </c>
      <c r="J287" s="55">
        <v>2.92</v>
      </c>
      <c r="K287" t="s">
        <v>100</v>
      </c>
      <c r="L287" s="56">
        <v>5.2999999999999999E-2</v>
      </c>
      <c r="M287" s="56">
        <v>9.1899999999999996E-2</v>
      </c>
      <c r="N287" s="55">
        <v>236902.23</v>
      </c>
      <c r="O287" s="55">
        <v>90.461829999999978</v>
      </c>
      <c r="P287" s="55">
        <v>0</v>
      </c>
      <c r="Q287" s="55">
        <v>777.28819774706994</v>
      </c>
      <c r="R287" s="56">
        <v>2.0000000000000001E-4</v>
      </c>
      <c r="S287" s="56">
        <v>2.2000000000000001E-3</v>
      </c>
      <c r="T287" s="56">
        <v>5.0000000000000001E-4</v>
      </c>
    </row>
    <row r="288" spans="1:20">
      <c r="A288" t="s">
        <v>995</v>
      </c>
      <c r="B288" t="s">
        <v>996</v>
      </c>
      <c r="C288" t="s">
        <v>108</v>
      </c>
      <c r="D288" t="s">
        <v>825</v>
      </c>
      <c r="E288" s="105" t="s">
        <v>4234</v>
      </c>
      <c r="F288" t="s">
        <v>958</v>
      </c>
      <c r="G288" t="s">
        <v>968</v>
      </c>
      <c r="H288" t="s">
        <v>287</v>
      </c>
      <c r="I288" s="105" t="s">
        <v>4234</v>
      </c>
      <c r="J288" s="55">
        <v>6.17</v>
      </c>
      <c r="K288" t="s">
        <v>100</v>
      </c>
      <c r="L288" s="56">
        <v>4.1300000000000003E-2</v>
      </c>
      <c r="M288" s="56">
        <v>6.6600000000000006E-2</v>
      </c>
      <c r="N288" s="55">
        <v>80370.710000000006</v>
      </c>
      <c r="O288" s="55">
        <v>85.64692000000008</v>
      </c>
      <c r="P288" s="55">
        <v>0</v>
      </c>
      <c r="Q288" s="55">
        <v>249.66468172749799</v>
      </c>
      <c r="R288" s="56">
        <v>1E-4</v>
      </c>
      <c r="S288" s="56">
        <v>6.9999999999999999E-4</v>
      </c>
      <c r="T288" s="56">
        <v>2.0000000000000001E-4</v>
      </c>
    </row>
    <row r="289" spans="1:20">
      <c r="A289" t="s">
        <v>997</v>
      </c>
      <c r="B289" t="s">
        <v>998</v>
      </c>
      <c r="C289" t="s">
        <v>108</v>
      </c>
      <c r="D289" t="s">
        <v>825</v>
      </c>
      <c r="E289" s="105" t="s">
        <v>4234</v>
      </c>
      <c r="F289" t="s">
        <v>958</v>
      </c>
      <c r="G289" t="s">
        <v>968</v>
      </c>
      <c r="H289" t="s">
        <v>287</v>
      </c>
      <c r="I289" s="105" t="s">
        <v>4234</v>
      </c>
      <c r="J289" s="55">
        <v>4.66</v>
      </c>
      <c r="K289" t="s">
        <v>102</v>
      </c>
      <c r="L289" s="56">
        <v>6.5000000000000002E-2</v>
      </c>
      <c r="M289" s="56">
        <v>4.9700000000000001E-2</v>
      </c>
      <c r="N289" s="55">
        <v>91852.24</v>
      </c>
      <c r="O289" s="55">
        <v>108.95942999999993</v>
      </c>
      <c r="P289" s="55">
        <v>0</v>
      </c>
      <c r="Q289" s="55">
        <v>401.487656039824</v>
      </c>
      <c r="R289" s="56">
        <v>1E-4</v>
      </c>
      <c r="S289" s="56">
        <v>1.1999999999999999E-3</v>
      </c>
      <c r="T289" s="56">
        <v>2.9999999999999997E-4</v>
      </c>
    </row>
    <row r="290" spans="1:20">
      <c r="A290" t="s">
        <v>999</v>
      </c>
      <c r="B290" t="s">
        <v>1000</v>
      </c>
      <c r="C290" t="s">
        <v>108</v>
      </c>
      <c r="D290" t="s">
        <v>825</v>
      </c>
      <c r="E290" s="105" t="s">
        <v>4234</v>
      </c>
      <c r="F290" t="s">
        <v>958</v>
      </c>
      <c r="G290" t="s">
        <v>968</v>
      </c>
      <c r="H290" t="s">
        <v>287</v>
      </c>
      <c r="I290" s="105" t="s">
        <v>4234</v>
      </c>
      <c r="J290" s="55">
        <v>0.5</v>
      </c>
      <c r="K290" t="s">
        <v>100</v>
      </c>
      <c r="L290" s="56">
        <v>6.25E-2</v>
      </c>
      <c r="M290" s="56">
        <v>6.6400000000000001E-2</v>
      </c>
      <c r="N290" s="55">
        <v>204325.3</v>
      </c>
      <c r="O290" s="55">
        <v>100.89442</v>
      </c>
      <c r="P290" s="55">
        <v>0</v>
      </c>
      <c r="Q290" s="55">
        <v>747.71630116513904</v>
      </c>
      <c r="R290" s="56">
        <v>2.0000000000000001E-4</v>
      </c>
      <c r="S290" s="56">
        <v>2.0999999999999999E-3</v>
      </c>
      <c r="T290" s="56">
        <v>5.0000000000000001E-4</v>
      </c>
    </row>
    <row r="291" spans="1:20">
      <c r="A291" t="s">
        <v>1001</v>
      </c>
      <c r="B291" t="s">
        <v>1002</v>
      </c>
      <c r="C291" t="s">
        <v>108</v>
      </c>
      <c r="D291" t="s">
        <v>825</v>
      </c>
      <c r="E291" s="105" t="s">
        <v>4234</v>
      </c>
      <c r="F291" t="s">
        <v>891</v>
      </c>
      <c r="G291" t="s">
        <v>968</v>
      </c>
      <c r="H291" t="s">
        <v>827</v>
      </c>
      <c r="I291" s="105" t="s">
        <v>4234</v>
      </c>
      <c r="J291" s="55">
        <v>2.35</v>
      </c>
      <c r="K291" t="s">
        <v>102</v>
      </c>
      <c r="L291" s="56">
        <v>5.7500000000000002E-2</v>
      </c>
      <c r="M291" s="56">
        <v>4.2599999999999999E-2</v>
      </c>
      <c r="N291" s="55">
        <v>69654.61</v>
      </c>
      <c r="O291" s="55">
        <v>105.49755999999994</v>
      </c>
      <c r="P291" s="55">
        <v>0</v>
      </c>
      <c r="Q291" s="55">
        <v>294.78806931220299</v>
      </c>
      <c r="R291" s="56">
        <v>1E-4</v>
      </c>
      <c r="S291" s="56">
        <v>8.0000000000000004E-4</v>
      </c>
      <c r="T291" s="56">
        <v>2.0000000000000001E-4</v>
      </c>
    </row>
    <row r="292" spans="1:20">
      <c r="A292" t="s">
        <v>1003</v>
      </c>
      <c r="B292" t="s">
        <v>1004</v>
      </c>
      <c r="C292" t="s">
        <v>108</v>
      </c>
      <c r="D292" t="s">
        <v>825</v>
      </c>
      <c r="E292" s="105" t="s">
        <v>4234</v>
      </c>
      <c r="F292" t="s">
        <v>891</v>
      </c>
      <c r="G292" t="s">
        <v>968</v>
      </c>
      <c r="H292" t="s">
        <v>827</v>
      </c>
      <c r="I292" s="105" t="s">
        <v>4234</v>
      </c>
      <c r="J292" s="55">
        <v>4.3499999999999996</v>
      </c>
      <c r="K292" t="s">
        <v>102</v>
      </c>
      <c r="L292" s="56">
        <v>6.13E-2</v>
      </c>
      <c r="M292" s="56">
        <v>4.6300000000000001E-2</v>
      </c>
      <c r="N292" s="55">
        <v>153087.06</v>
      </c>
      <c r="O292" s="55">
        <v>107.98211000000006</v>
      </c>
      <c r="P292" s="55">
        <v>0</v>
      </c>
      <c r="Q292" s="55">
        <v>663.14410709515403</v>
      </c>
      <c r="R292" s="56">
        <v>2.0000000000000001E-4</v>
      </c>
      <c r="S292" s="56">
        <v>1.9E-3</v>
      </c>
      <c r="T292" s="56">
        <v>5.0000000000000001E-4</v>
      </c>
    </row>
    <row r="293" spans="1:20">
      <c r="A293" t="s">
        <v>1005</v>
      </c>
      <c r="B293" t="s">
        <v>1006</v>
      </c>
      <c r="C293" t="s">
        <v>108</v>
      </c>
      <c r="D293" t="s">
        <v>825</v>
      </c>
      <c r="E293" s="105" t="s">
        <v>4234</v>
      </c>
      <c r="F293" t="s">
        <v>1007</v>
      </c>
      <c r="G293" t="s">
        <v>1008</v>
      </c>
      <c r="H293" t="s">
        <v>287</v>
      </c>
      <c r="I293" s="105" t="s">
        <v>4234</v>
      </c>
      <c r="J293" s="55">
        <v>4.34</v>
      </c>
      <c r="K293" t="s">
        <v>102</v>
      </c>
      <c r="L293" s="56">
        <v>7.2499999999999995E-2</v>
      </c>
      <c r="M293" s="56">
        <v>5.1900000000000002E-2</v>
      </c>
      <c r="N293" s="55">
        <v>153087.06</v>
      </c>
      <c r="O293" s="55">
        <v>110.17251000000007</v>
      </c>
      <c r="P293" s="55">
        <v>0</v>
      </c>
      <c r="Q293" s="55">
        <v>676.59588028407597</v>
      </c>
      <c r="R293" s="56">
        <v>2.9999999999999997E-4</v>
      </c>
      <c r="S293" s="56">
        <v>1.9E-3</v>
      </c>
      <c r="T293" s="56">
        <v>5.0000000000000001E-4</v>
      </c>
    </row>
    <row r="294" spans="1:20">
      <c r="A294" t="s">
        <v>1009</v>
      </c>
      <c r="B294" t="s">
        <v>1010</v>
      </c>
      <c r="C294" t="s">
        <v>108</v>
      </c>
      <c r="D294" t="s">
        <v>825</v>
      </c>
      <c r="E294" s="105" t="s">
        <v>4234</v>
      </c>
      <c r="F294" t="s">
        <v>891</v>
      </c>
      <c r="G294" t="s">
        <v>1011</v>
      </c>
      <c r="H294" t="s">
        <v>864</v>
      </c>
      <c r="I294" s="105" t="s">
        <v>4234</v>
      </c>
      <c r="J294" s="55">
        <v>6.11</v>
      </c>
      <c r="K294" t="s">
        <v>100</v>
      </c>
      <c r="L294" s="56">
        <v>3.7499999999999999E-2</v>
      </c>
      <c r="M294" s="56">
        <v>5.7599999999999998E-2</v>
      </c>
      <c r="N294" s="55">
        <v>244939.3</v>
      </c>
      <c r="O294" s="55">
        <v>89.758500000000055</v>
      </c>
      <c r="P294" s="55">
        <v>0</v>
      </c>
      <c r="Q294" s="55">
        <v>797.40988344874404</v>
      </c>
      <c r="R294" s="56">
        <v>2.0000000000000001E-4</v>
      </c>
      <c r="S294" s="56">
        <v>2.3E-3</v>
      </c>
      <c r="T294" s="56">
        <v>5.9999999999999995E-4</v>
      </c>
    </row>
    <row r="295" spans="1:20">
      <c r="A295" t="s">
        <v>1012</v>
      </c>
      <c r="B295" t="s">
        <v>1013</v>
      </c>
      <c r="C295" t="s">
        <v>108</v>
      </c>
      <c r="D295" t="s">
        <v>825</v>
      </c>
      <c r="E295" s="105" t="s">
        <v>4234</v>
      </c>
      <c r="F295" t="s">
        <v>1014</v>
      </c>
      <c r="G295" t="s">
        <v>1008</v>
      </c>
      <c r="H295" t="s">
        <v>827</v>
      </c>
      <c r="I295" s="105" t="s">
        <v>4234</v>
      </c>
      <c r="J295" s="55">
        <v>6.19</v>
      </c>
      <c r="K295" t="s">
        <v>100</v>
      </c>
      <c r="L295" s="56">
        <v>0.04</v>
      </c>
      <c r="M295" s="56">
        <v>5.6099999999999997E-2</v>
      </c>
      <c r="N295" s="55">
        <v>229630.59</v>
      </c>
      <c r="O295" s="55">
        <v>91.413669999999954</v>
      </c>
      <c r="P295" s="55">
        <v>0</v>
      </c>
      <c r="Q295" s="55">
        <v>761.35717038551502</v>
      </c>
      <c r="R295" s="56">
        <v>5.0000000000000001E-4</v>
      </c>
      <c r="S295" s="56">
        <v>2.2000000000000001E-3</v>
      </c>
      <c r="T295" s="56">
        <v>5.0000000000000001E-4</v>
      </c>
    </row>
    <row r="296" spans="1:20">
      <c r="A296" t="s">
        <v>1015</v>
      </c>
      <c r="B296" t="s">
        <v>1016</v>
      </c>
      <c r="C296" t="s">
        <v>108</v>
      </c>
      <c r="D296" t="s">
        <v>825</v>
      </c>
      <c r="E296" s="105" t="s">
        <v>4234</v>
      </c>
      <c r="F296" t="s">
        <v>899</v>
      </c>
      <c r="G296" t="s">
        <v>1008</v>
      </c>
      <c r="H296" t="s">
        <v>827</v>
      </c>
      <c r="I296" s="105" t="s">
        <v>4234</v>
      </c>
      <c r="J296" s="55">
        <v>5.36</v>
      </c>
      <c r="K296" t="s">
        <v>100</v>
      </c>
      <c r="L296" s="56">
        <v>3.7499999999999999E-2</v>
      </c>
      <c r="M296" s="56">
        <v>5.57E-2</v>
      </c>
      <c r="N296" s="55">
        <v>145432.71</v>
      </c>
      <c r="O296" s="55">
        <v>91.905080000000027</v>
      </c>
      <c r="P296" s="55">
        <v>0</v>
      </c>
      <c r="Q296" s="55">
        <v>484.78499580674003</v>
      </c>
      <c r="R296" s="56">
        <v>4.0000000000000002E-4</v>
      </c>
      <c r="S296" s="56">
        <v>1.4E-3</v>
      </c>
      <c r="T296" s="56">
        <v>2.9999999999999997E-4</v>
      </c>
    </row>
    <row r="297" spans="1:20">
      <c r="A297" t="s">
        <v>1017</v>
      </c>
      <c r="B297" t="s">
        <v>1018</v>
      </c>
      <c r="C297" t="s">
        <v>108</v>
      </c>
      <c r="D297" t="s">
        <v>825</v>
      </c>
      <c r="E297" s="105" t="s">
        <v>4234</v>
      </c>
      <c r="F297" t="s">
        <v>845</v>
      </c>
      <c r="G297" t="s">
        <v>1011</v>
      </c>
      <c r="H297" t="s">
        <v>864</v>
      </c>
      <c r="I297" s="105" t="s">
        <v>4234</v>
      </c>
      <c r="J297" s="55">
        <v>4.0199999999999996</v>
      </c>
      <c r="K297" t="s">
        <v>100</v>
      </c>
      <c r="L297" s="56">
        <v>5.1299999999999998E-2</v>
      </c>
      <c r="M297" s="56">
        <v>5.9700000000000003E-2</v>
      </c>
      <c r="N297" s="55">
        <v>158192.51</v>
      </c>
      <c r="O297" s="55">
        <v>96.57654000000008</v>
      </c>
      <c r="P297" s="55">
        <v>0</v>
      </c>
      <c r="Q297" s="55">
        <v>554.12164473257803</v>
      </c>
      <c r="R297" s="56">
        <v>2.9999999999999997E-4</v>
      </c>
      <c r="S297" s="56">
        <v>1.6000000000000001E-3</v>
      </c>
      <c r="T297" s="56">
        <v>4.0000000000000002E-4</v>
      </c>
    </row>
    <row r="298" spans="1:20">
      <c r="A298" t="s">
        <v>1019</v>
      </c>
      <c r="B298" t="s">
        <v>1020</v>
      </c>
      <c r="C298" t="s">
        <v>108</v>
      </c>
      <c r="D298" t="s">
        <v>825</v>
      </c>
      <c r="E298" s="105" t="s">
        <v>4234</v>
      </c>
      <c r="F298" t="s">
        <v>879</v>
      </c>
      <c r="G298" t="s">
        <v>1008</v>
      </c>
      <c r="H298" t="s">
        <v>827</v>
      </c>
      <c r="I298" s="105" t="s">
        <v>4234</v>
      </c>
      <c r="J298" s="55">
        <v>4.46</v>
      </c>
      <c r="K298" t="s">
        <v>102</v>
      </c>
      <c r="L298" s="56">
        <v>7.8799999999999995E-2</v>
      </c>
      <c r="M298" s="56">
        <v>7.1400000000000005E-2</v>
      </c>
      <c r="N298" s="55">
        <v>228099.72</v>
      </c>
      <c r="O298" s="55">
        <v>106.47931</v>
      </c>
      <c r="P298" s="55">
        <v>0</v>
      </c>
      <c r="Q298" s="55">
        <v>974.33342836415602</v>
      </c>
      <c r="R298" s="56">
        <v>2.0000000000000001E-4</v>
      </c>
      <c r="S298" s="56">
        <v>2.8E-3</v>
      </c>
      <c r="T298" s="56">
        <v>6.9999999999999999E-4</v>
      </c>
    </row>
    <row r="299" spans="1:20">
      <c r="A299" t="s">
        <v>1021</v>
      </c>
      <c r="B299" t="s">
        <v>1022</v>
      </c>
      <c r="C299" t="s">
        <v>108</v>
      </c>
      <c r="D299" t="s">
        <v>825</v>
      </c>
      <c r="E299" s="105" t="s">
        <v>4234</v>
      </c>
      <c r="F299" t="s">
        <v>958</v>
      </c>
      <c r="G299" t="s">
        <v>1008</v>
      </c>
      <c r="H299" t="s">
        <v>827</v>
      </c>
      <c r="I299" s="105" t="s">
        <v>4234</v>
      </c>
      <c r="J299" s="55">
        <v>5.78</v>
      </c>
      <c r="K299" t="s">
        <v>102</v>
      </c>
      <c r="L299" s="56">
        <v>6.1400000000000003E-2</v>
      </c>
      <c r="M299" s="56">
        <v>4.9700000000000001E-2</v>
      </c>
      <c r="N299" s="55">
        <v>76543.53</v>
      </c>
      <c r="O299" s="55">
        <v>108.2302199999999</v>
      </c>
      <c r="P299" s="55">
        <v>0</v>
      </c>
      <c r="Q299" s="55">
        <v>332.333905137675</v>
      </c>
      <c r="R299" s="56">
        <v>1E-4</v>
      </c>
      <c r="S299" s="56">
        <v>1E-3</v>
      </c>
      <c r="T299" s="56">
        <v>2.0000000000000001E-4</v>
      </c>
    </row>
    <row r="300" spans="1:20">
      <c r="A300" t="s">
        <v>1023</v>
      </c>
      <c r="B300" t="s">
        <v>1024</v>
      </c>
      <c r="C300" t="s">
        <v>108</v>
      </c>
      <c r="D300" t="s">
        <v>825</v>
      </c>
      <c r="E300" s="105" t="s">
        <v>4234</v>
      </c>
      <c r="F300" t="s">
        <v>958</v>
      </c>
      <c r="G300" t="s">
        <v>1008</v>
      </c>
      <c r="H300" t="s">
        <v>827</v>
      </c>
      <c r="I300" s="105" t="s">
        <v>4234</v>
      </c>
      <c r="J300" s="55">
        <v>4.0999999999999996</v>
      </c>
      <c r="K300" t="s">
        <v>102</v>
      </c>
      <c r="L300" s="56">
        <v>7.1300000000000002E-2</v>
      </c>
      <c r="M300" s="56">
        <v>5.1200000000000002E-2</v>
      </c>
      <c r="N300" s="55">
        <v>229630.59</v>
      </c>
      <c r="O300" s="55">
        <v>108.44174999999996</v>
      </c>
      <c r="P300" s="55">
        <v>0</v>
      </c>
      <c r="Q300" s="55">
        <v>998.95030031714305</v>
      </c>
      <c r="R300" s="56">
        <v>2.9999999999999997E-4</v>
      </c>
      <c r="S300" s="56">
        <v>2.8999999999999998E-3</v>
      </c>
      <c r="T300" s="56">
        <v>6.9999999999999999E-4</v>
      </c>
    </row>
    <row r="301" spans="1:20">
      <c r="A301" t="s">
        <v>1025</v>
      </c>
      <c r="B301" t="s">
        <v>1026</v>
      </c>
      <c r="C301" t="s">
        <v>108</v>
      </c>
      <c r="D301" t="s">
        <v>825</v>
      </c>
      <c r="E301" s="105" t="s">
        <v>4234</v>
      </c>
      <c r="F301" t="s">
        <v>933</v>
      </c>
      <c r="G301" t="s">
        <v>846</v>
      </c>
      <c r="H301" t="s">
        <v>827</v>
      </c>
      <c r="I301" s="105" t="s">
        <v>4234</v>
      </c>
      <c r="J301" s="55">
        <v>3.97</v>
      </c>
      <c r="K301" t="s">
        <v>100</v>
      </c>
      <c r="L301" s="56">
        <v>4.6300000000000001E-2</v>
      </c>
      <c r="M301" s="56">
        <v>5.7700000000000001E-2</v>
      </c>
      <c r="N301" s="55">
        <v>191381.79</v>
      </c>
      <c r="O301" s="55">
        <v>95.765129999999928</v>
      </c>
      <c r="P301" s="55">
        <v>0</v>
      </c>
      <c r="Q301" s="55">
        <v>664.74575150310204</v>
      </c>
      <c r="R301" s="56">
        <v>2.9999999999999997E-4</v>
      </c>
      <c r="S301" s="56">
        <v>1.9E-3</v>
      </c>
      <c r="T301" s="56">
        <v>5.0000000000000001E-4</v>
      </c>
    </row>
    <row r="302" spans="1:20">
      <c r="A302" t="s">
        <v>1027</v>
      </c>
      <c r="B302" t="s">
        <v>1028</v>
      </c>
      <c r="C302" t="s">
        <v>108</v>
      </c>
      <c r="D302" t="s">
        <v>825</v>
      </c>
      <c r="E302" s="105" t="s">
        <v>4234</v>
      </c>
      <c r="F302" t="s">
        <v>879</v>
      </c>
      <c r="G302" t="s">
        <v>846</v>
      </c>
      <c r="H302" t="s">
        <v>827</v>
      </c>
      <c r="I302" s="105" t="s">
        <v>4234</v>
      </c>
      <c r="J302" s="55">
        <v>3.53</v>
      </c>
      <c r="K302" t="s">
        <v>104</v>
      </c>
      <c r="L302" s="56">
        <v>8.8800000000000004E-2</v>
      </c>
      <c r="M302" s="56">
        <v>8.8900000000000007E-2</v>
      </c>
      <c r="N302" s="55">
        <v>155383.37</v>
      </c>
      <c r="O302" s="55">
        <v>99.901109999999974</v>
      </c>
      <c r="P302" s="55">
        <v>0</v>
      </c>
      <c r="Q302" s="55">
        <v>717.300973340827</v>
      </c>
      <c r="R302" s="56">
        <v>1E-4</v>
      </c>
      <c r="S302" s="56">
        <v>2.0999999999999999E-3</v>
      </c>
      <c r="T302" s="56">
        <v>5.0000000000000001E-4</v>
      </c>
    </row>
    <row r="303" spans="1:20">
      <c r="A303" t="s">
        <v>1029</v>
      </c>
      <c r="B303" t="s">
        <v>1030</v>
      </c>
      <c r="C303" t="s">
        <v>108</v>
      </c>
      <c r="D303" t="s">
        <v>825</v>
      </c>
      <c r="E303" s="105" t="s">
        <v>4234</v>
      </c>
      <c r="F303" t="s">
        <v>1014</v>
      </c>
      <c r="G303" t="s">
        <v>1031</v>
      </c>
      <c r="H303" t="s">
        <v>864</v>
      </c>
      <c r="I303" s="105" t="s">
        <v>4234</v>
      </c>
      <c r="J303" s="55">
        <v>3.57</v>
      </c>
      <c r="K303" t="s">
        <v>100</v>
      </c>
      <c r="L303" s="56">
        <v>6.3799999999999996E-2</v>
      </c>
      <c r="M303" s="56">
        <v>5.8599999999999999E-2</v>
      </c>
      <c r="N303" s="55">
        <v>214321.88</v>
      </c>
      <c r="O303" s="55">
        <v>104.10454000000004</v>
      </c>
      <c r="P303" s="55">
        <v>0</v>
      </c>
      <c r="Q303" s="55">
        <v>809.25191405298801</v>
      </c>
      <c r="R303" s="56">
        <v>4.0000000000000002E-4</v>
      </c>
      <c r="S303" s="56">
        <v>2.3E-3</v>
      </c>
      <c r="T303" s="56">
        <v>5.9999999999999995E-4</v>
      </c>
    </row>
    <row r="304" spans="1:20">
      <c r="A304" t="s">
        <v>1032</v>
      </c>
      <c r="B304" t="s">
        <v>1033</v>
      </c>
      <c r="C304" t="s">
        <v>108</v>
      </c>
      <c r="D304" t="s">
        <v>825</v>
      </c>
      <c r="E304" s="105" t="s">
        <v>4234</v>
      </c>
      <c r="F304" t="s">
        <v>879</v>
      </c>
      <c r="G304" t="s">
        <v>846</v>
      </c>
      <c r="H304" t="s">
        <v>827</v>
      </c>
      <c r="I304" s="105" t="s">
        <v>4234</v>
      </c>
      <c r="J304" s="55">
        <v>3.94</v>
      </c>
      <c r="K304" t="s">
        <v>104</v>
      </c>
      <c r="L304" s="56">
        <v>8.5000000000000006E-2</v>
      </c>
      <c r="M304" s="56">
        <v>8.2000000000000003E-2</v>
      </c>
      <c r="N304" s="55">
        <v>76543.53</v>
      </c>
      <c r="O304" s="55">
        <v>100.90441000000001</v>
      </c>
      <c r="P304" s="55">
        <v>0</v>
      </c>
      <c r="Q304" s="55">
        <v>356.89889592689502</v>
      </c>
      <c r="R304" s="56">
        <v>1E-4</v>
      </c>
      <c r="S304" s="56">
        <v>1E-3</v>
      </c>
      <c r="T304" s="56">
        <v>2.0000000000000001E-4</v>
      </c>
    </row>
    <row r="305" spans="1:20">
      <c r="A305" t="s">
        <v>1034</v>
      </c>
      <c r="B305" t="s">
        <v>1035</v>
      </c>
      <c r="C305" t="s">
        <v>108</v>
      </c>
      <c r="D305" t="s">
        <v>825</v>
      </c>
      <c r="E305" s="105" t="s">
        <v>4234</v>
      </c>
      <c r="F305" t="s">
        <v>879</v>
      </c>
      <c r="G305" t="s">
        <v>846</v>
      </c>
      <c r="H305" t="s">
        <v>827</v>
      </c>
      <c r="I305" s="105" t="s">
        <v>4234</v>
      </c>
      <c r="J305" s="55">
        <v>3.6</v>
      </c>
      <c r="K305" t="s">
        <v>104</v>
      </c>
      <c r="L305" s="56">
        <v>8.5000000000000006E-2</v>
      </c>
      <c r="M305" s="56">
        <v>7.9600000000000004E-2</v>
      </c>
      <c r="N305" s="55">
        <v>76543.53</v>
      </c>
      <c r="O305" s="55">
        <v>101.61441000000009</v>
      </c>
      <c r="P305" s="55">
        <v>0</v>
      </c>
      <c r="Q305" s="55">
        <v>359.41016591111202</v>
      </c>
      <c r="R305" s="56">
        <v>1E-4</v>
      </c>
      <c r="S305" s="56">
        <v>1E-3</v>
      </c>
      <c r="T305" s="56">
        <v>2.9999999999999997E-4</v>
      </c>
    </row>
    <row r="306" spans="1:20">
      <c r="A306" t="s">
        <v>1036</v>
      </c>
      <c r="B306" t="s">
        <v>1037</v>
      </c>
      <c r="C306" t="s">
        <v>108</v>
      </c>
      <c r="D306" t="s">
        <v>825</v>
      </c>
      <c r="E306" s="105" t="s">
        <v>4234</v>
      </c>
      <c r="F306" t="s">
        <v>886</v>
      </c>
      <c r="G306" t="s">
        <v>1038</v>
      </c>
      <c r="H306" t="s">
        <v>864</v>
      </c>
      <c r="I306" s="105" t="s">
        <v>4234</v>
      </c>
      <c r="J306" s="55">
        <v>3.5</v>
      </c>
      <c r="K306" t="s">
        <v>102</v>
      </c>
      <c r="L306" s="56">
        <v>2.63E-2</v>
      </c>
      <c r="M306" s="56">
        <v>0.1004</v>
      </c>
      <c r="N306" s="55">
        <v>138161.07</v>
      </c>
      <c r="O306" s="55">
        <v>78.332140000000066</v>
      </c>
      <c r="P306" s="55">
        <v>0</v>
      </c>
      <c r="Q306" s="55">
        <v>434.15349557581601</v>
      </c>
      <c r="R306" s="56">
        <v>5.0000000000000001E-4</v>
      </c>
      <c r="S306" s="56">
        <v>1.1999999999999999E-3</v>
      </c>
      <c r="T306" s="56">
        <v>2.9999999999999997E-4</v>
      </c>
    </row>
    <row r="307" spans="1:20">
      <c r="A307" t="s">
        <v>1039</v>
      </c>
      <c r="B307" t="s">
        <v>1040</v>
      </c>
      <c r="C307" t="s">
        <v>108</v>
      </c>
      <c r="D307" t="s">
        <v>825</v>
      </c>
      <c r="E307" s="105" t="s">
        <v>4234</v>
      </c>
      <c r="F307" t="s">
        <v>965</v>
      </c>
      <c r="G307" t="s">
        <v>1038</v>
      </c>
      <c r="H307" t="s">
        <v>864</v>
      </c>
      <c r="I307" s="105" t="s">
        <v>4234</v>
      </c>
      <c r="J307" s="55">
        <v>3.58</v>
      </c>
      <c r="K307" t="s">
        <v>100</v>
      </c>
      <c r="L307" s="56">
        <v>7.3800000000000004E-2</v>
      </c>
      <c r="M307" s="56">
        <v>6.6199999999999995E-2</v>
      </c>
      <c r="N307" s="55">
        <v>229630.59</v>
      </c>
      <c r="O307" s="55">
        <v>104.84384999999996</v>
      </c>
      <c r="P307" s="55">
        <v>0</v>
      </c>
      <c r="Q307" s="55">
        <v>873.21313068738402</v>
      </c>
      <c r="R307" s="56">
        <v>2.0000000000000001E-4</v>
      </c>
      <c r="S307" s="56">
        <v>2.5000000000000001E-3</v>
      </c>
      <c r="T307" s="56">
        <v>5.9999999999999995E-4</v>
      </c>
    </row>
    <row r="308" spans="1:20">
      <c r="A308" t="s">
        <v>1041</v>
      </c>
      <c r="B308" t="s">
        <v>1042</v>
      </c>
      <c r="C308" t="s">
        <v>108</v>
      </c>
      <c r="D308" t="s">
        <v>825</v>
      </c>
      <c r="E308" s="105" t="s">
        <v>4234</v>
      </c>
      <c r="F308" t="s">
        <v>930</v>
      </c>
      <c r="G308" t="s">
        <v>1043</v>
      </c>
      <c r="H308" t="s">
        <v>827</v>
      </c>
      <c r="I308" s="105" t="s">
        <v>4234</v>
      </c>
      <c r="J308" s="55">
        <v>1.91</v>
      </c>
      <c r="K308" t="s">
        <v>102</v>
      </c>
      <c r="L308" s="56">
        <v>0.05</v>
      </c>
      <c r="M308" s="56">
        <v>5.0099999999999999E-2</v>
      </c>
      <c r="N308" s="55">
        <v>76543.53</v>
      </c>
      <c r="O308" s="55">
        <v>104.23362999999999</v>
      </c>
      <c r="P308" s="55">
        <v>0</v>
      </c>
      <c r="Q308" s="55">
        <v>320.06189495480601</v>
      </c>
      <c r="R308" s="56">
        <v>1E-4</v>
      </c>
      <c r="S308" s="56">
        <v>8.9999999999999998E-4</v>
      </c>
      <c r="T308" s="56">
        <v>2.0000000000000001E-4</v>
      </c>
    </row>
    <row r="309" spans="1:20">
      <c r="A309" t="s">
        <v>1044</v>
      </c>
      <c r="B309" t="s">
        <v>1045</v>
      </c>
      <c r="C309" t="s">
        <v>108</v>
      </c>
      <c r="D309" t="s">
        <v>825</v>
      </c>
      <c r="E309" s="105" t="s">
        <v>4234</v>
      </c>
      <c r="F309" t="s">
        <v>930</v>
      </c>
      <c r="G309" t="s">
        <v>1043</v>
      </c>
      <c r="H309" t="s">
        <v>827</v>
      </c>
      <c r="I309" s="105" t="s">
        <v>4234</v>
      </c>
      <c r="J309" s="55">
        <v>1.93</v>
      </c>
      <c r="K309" t="s">
        <v>104</v>
      </c>
      <c r="L309" s="56">
        <v>0.06</v>
      </c>
      <c r="M309" s="56">
        <v>7.2499999999999995E-2</v>
      </c>
      <c r="N309" s="55">
        <v>181408.17</v>
      </c>
      <c r="O309" s="55">
        <v>99.523329999999973</v>
      </c>
      <c r="P309" s="55">
        <v>0</v>
      </c>
      <c r="Q309" s="55">
        <v>834.27323584990995</v>
      </c>
      <c r="R309" s="56">
        <v>1E-4</v>
      </c>
      <c r="S309" s="56">
        <v>2.3999999999999998E-3</v>
      </c>
      <c r="T309" s="56">
        <v>5.9999999999999995E-4</v>
      </c>
    </row>
    <row r="310" spans="1:20">
      <c r="A310" t="s">
        <v>1046</v>
      </c>
      <c r="B310" t="s">
        <v>1047</v>
      </c>
      <c r="C310" t="s">
        <v>108</v>
      </c>
      <c r="D310" t="s">
        <v>825</v>
      </c>
      <c r="E310" s="105" t="s">
        <v>4234</v>
      </c>
      <c r="F310" t="s">
        <v>1014</v>
      </c>
      <c r="G310" t="s">
        <v>1038</v>
      </c>
      <c r="H310" t="s">
        <v>864</v>
      </c>
      <c r="I310" s="105" t="s">
        <v>4234</v>
      </c>
      <c r="J310" s="55">
        <v>6.02</v>
      </c>
      <c r="K310" t="s">
        <v>100</v>
      </c>
      <c r="L310" s="56">
        <v>5.1299999999999998E-2</v>
      </c>
      <c r="M310" s="56">
        <v>7.8E-2</v>
      </c>
      <c r="N310" s="55">
        <v>168395.77</v>
      </c>
      <c r="O310" s="55">
        <v>85.774170000000026</v>
      </c>
      <c r="P310" s="55">
        <v>0</v>
      </c>
      <c r="Q310" s="55">
        <v>523.88414851627294</v>
      </c>
      <c r="R310" s="56">
        <v>1E-4</v>
      </c>
      <c r="S310" s="56">
        <v>1.5E-3</v>
      </c>
      <c r="T310" s="56">
        <v>4.0000000000000002E-4</v>
      </c>
    </row>
    <row r="311" spans="1:20">
      <c r="A311" t="s">
        <v>188</v>
      </c>
      <c r="B311" s="107" t="s">
        <v>4234</v>
      </c>
      <c r="C311" s="107" t="s">
        <v>4234</v>
      </c>
      <c r="D311" s="107" t="s">
        <v>4234</v>
      </c>
      <c r="E311" s="107" t="s">
        <v>4234</v>
      </c>
      <c r="F311" s="107" t="s">
        <v>4234</v>
      </c>
      <c r="G311" s="107" t="s">
        <v>4234</v>
      </c>
      <c r="H311" s="107" t="s">
        <v>4234</v>
      </c>
      <c r="I311" s="107" t="s">
        <v>4234</v>
      </c>
      <c r="J311" s="107" t="s">
        <v>4234</v>
      </c>
      <c r="K311" s="107" t="s">
        <v>4234</v>
      </c>
      <c r="L311" s="107" t="s">
        <v>4234</v>
      </c>
      <c r="M311" s="107" t="s">
        <v>4234</v>
      </c>
      <c r="N311" s="107" t="s">
        <v>4234</v>
      </c>
      <c r="O311" s="107" t="s">
        <v>4234</v>
      </c>
      <c r="P311" s="107" t="s">
        <v>4234</v>
      </c>
      <c r="Q311" s="107" t="s">
        <v>4234</v>
      </c>
      <c r="R311" s="107" t="s">
        <v>4234</v>
      </c>
      <c r="S311" s="107" t="s">
        <v>4234</v>
      </c>
      <c r="T311" s="107" t="s">
        <v>4234</v>
      </c>
    </row>
    <row r="312" spans="1:20">
      <c r="A312" t="s">
        <v>292</v>
      </c>
      <c r="B312" s="107" t="s">
        <v>4234</v>
      </c>
      <c r="C312" s="107" t="s">
        <v>4234</v>
      </c>
      <c r="D312" s="107" t="s">
        <v>4234</v>
      </c>
      <c r="E312" s="107" t="s">
        <v>4234</v>
      </c>
      <c r="F312" s="107" t="s">
        <v>4234</v>
      </c>
      <c r="G312" s="107" t="s">
        <v>4234</v>
      </c>
      <c r="H312" s="107" t="s">
        <v>4234</v>
      </c>
      <c r="I312" s="107" t="s">
        <v>4234</v>
      </c>
      <c r="J312" s="107" t="s">
        <v>4234</v>
      </c>
      <c r="K312" s="107" t="s">
        <v>4234</v>
      </c>
      <c r="L312" s="107" t="s">
        <v>4234</v>
      </c>
      <c r="M312" s="107" t="s">
        <v>4234</v>
      </c>
      <c r="N312" s="107" t="s">
        <v>4234</v>
      </c>
      <c r="O312" s="107" t="s">
        <v>4234</v>
      </c>
      <c r="P312" s="107" t="s">
        <v>4234</v>
      </c>
      <c r="Q312" s="107" t="s">
        <v>4234</v>
      </c>
      <c r="R312" s="107" t="s">
        <v>4234</v>
      </c>
      <c r="S312" s="107" t="s">
        <v>4234</v>
      </c>
      <c r="T312" s="107" t="s">
        <v>4234</v>
      </c>
    </row>
    <row r="313" spans="1:20">
      <c r="A313" t="s">
        <v>293</v>
      </c>
      <c r="B313" s="107" t="s">
        <v>4234</v>
      </c>
      <c r="C313" s="107" t="s">
        <v>4234</v>
      </c>
      <c r="D313" s="107" t="s">
        <v>4234</v>
      </c>
      <c r="E313" s="107" t="s">
        <v>4234</v>
      </c>
      <c r="F313" s="107" t="s">
        <v>4234</v>
      </c>
      <c r="G313" s="107" t="s">
        <v>4234</v>
      </c>
      <c r="H313" s="107" t="s">
        <v>4234</v>
      </c>
      <c r="I313" s="107" t="s">
        <v>4234</v>
      </c>
      <c r="J313" s="107" t="s">
        <v>4234</v>
      </c>
      <c r="K313" s="107" t="s">
        <v>4234</v>
      </c>
      <c r="L313" s="107" t="s">
        <v>4234</v>
      </c>
      <c r="M313" s="107" t="s">
        <v>4234</v>
      </c>
      <c r="N313" s="107" t="s">
        <v>4234</v>
      </c>
      <c r="O313" s="107" t="s">
        <v>4234</v>
      </c>
      <c r="P313" s="107" t="s">
        <v>4234</v>
      </c>
      <c r="Q313" s="107" t="s">
        <v>4234</v>
      </c>
      <c r="R313" s="107" t="s">
        <v>4234</v>
      </c>
      <c r="S313" s="107" t="s">
        <v>4234</v>
      </c>
      <c r="T313" s="107" t="s">
        <v>4234</v>
      </c>
    </row>
    <row r="314" spans="1:20">
      <c r="A314" t="s">
        <v>294</v>
      </c>
      <c r="B314" s="107" t="s">
        <v>4234</v>
      </c>
      <c r="C314" s="107" t="s">
        <v>4234</v>
      </c>
      <c r="D314" s="107" t="s">
        <v>4234</v>
      </c>
      <c r="E314" s="107" t="s">
        <v>4234</v>
      </c>
      <c r="F314" s="107" t="s">
        <v>4234</v>
      </c>
      <c r="G314" s="107" t="s">
        <v>4234</v>
      </c>
      <c r="H314" s="107" t="s">
        <v>4234</v>
      </c>
      <c r="I314" s="107" t="s">
        <v>4234</v>
      </c>
      <c r="J314" s="107" t="s">
        <v>4234</v>
      </c>
      <c r="K314" s="107" t="s">
        <v>4234</v>
      </c>
      <c r="L314" s="107" t="s">
        <v>4234</v>
      </c>
      <c r="M314" s="107" t="s">
        <v>4234</v>
      </c>
      <c r="N314" s="107" t="s">
        <v>4234</v>
      </c>
      <c r="O314" s="107" t="s">
        <v>4234</v>
      </c>
      <c r="P314" s="107" t="s">
        <v>4234</v>
      </c>
      <c r="Q314" s="107" t="s">
        <v>4234</v>
      </c>
      <c r="R314" s="107" t="s">
        <v>4234</v>
      </c>
      <c r="S314" s="107" t="s">
        <v>4234</v>
      </c>
      <c r="T314" s="107" t="s">
        <v>4234</v>
      </c>
    </row>
    <row r="315" spans="1:20">
      <c r="A315" t="s">
        <v>295</v>
      </c>
      <c r="B315" s="107" t="s">
        <v>4234</v>
      </c>
      <c r="C315" s="107" t="s">
        <v>4234</v>
      </c>
      <c r="D315" s="107" t="s">
        <v>4234</v>
      </c>
      <c r="E315" s="107" t="s">
        <v>4234</v>
      </c>
      <c r="F315" s="107" t="s">
        <v>4234</v>
      </c>
      <c r="G315" s="107" t="s">
        <v>4234</v>
      </c>
      <c r="H315" s="107" t="s">
        <v>4234</v>
      </c>
      <c r="I315" s="107" t="s">
        <v>4234</v>
      </c>
      <c r="J315" s="107" t="s">
        <v>4234</v>
      </c>
      <c r="K315" s="107" t="s">
        <v>4234</v>
      </c>
      <c r="L315" s="107" t="s">
        <v>4234</v>
      </c>
      <c r="M315" s="107" t="s">
        <v>4234</v>
      </c>
      <c r="N315" s="107" t="s">
        <v>4234</v>
      </c>
      <c r="O315" s="107" t="s">
        <v>4234</v>
      </c>
      <c r="P315" s="107" t="s">
        <v>4234</v>
      </c>
      <c r="Q315" s="107" t="s">
        <v>4234</v>
      </c>
      <c r="R315" s="107" t="s">
        <v>4234</v>
      </c>
      <c r="S315" s="107" t="s">
        <v>4234</v>
      </c>
      <c r="T315" s="107" t="s">
        <v>4234</v>
      </c>
    </row>
    <row r="316" spans="1:20" hidden="1">
      <c r="B316" s="13"/>
      <c r="C316" s="13"/>
      <c r="D316" s="13"/>
      <c r="E316" s="13"/>
    </row>
    <row r="317" spans="1:20" hidden="1">
      <c r="B317" s="13"/>
      <c r="C317" s="13"/>
      <c r="D317" s="13"/>
      <c r="E317" s="13"/>
    </row>
    <row r="318" spans="1:20" hidden="1">
      <c r="B318" s="13"/>
      <c r="C318" s="13"/>
      <c r="D318" s="13"/>
      <c r="E318" s="13"/>
    </row>
    <row r="319" spans="1:20" hidden="1">
      <c r="B319" s="13"/>
      <c r="C319" s="13"/>
      <c r="D319" s="13"/>
      <c r="E319" s="13"/>
    </row>
    <row r="320" spans="1:20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2.7109375" style="13" bestFit="1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61" t="s">
        <v>4233</v>
      </c>
    </row>
    <row r="2" spans="1:14" s="1" customFormat="1">
      <c r="A2" s="2" t="s">
        <v>1</v>
      </c>
      <c r="B2" s="9" t="s">
        <v>3299</v>
      </c>
    </row>
    <row r="3" spans="1:14" s="1" customFormat="1">
      <c r="A3" s="2" t="s">
        <v>2</v>
      </c>
      <c r="B3" s="20" t="s">
        <v>3300</v>
      </c>
    </row>
    <row r="4" spans="1:14" s="1" customFormat="1">
      <c r="A4" s="2" t="s">
        <v>3</v>
      </c>
      <c r="B4" s="62" t="s">
        <v>165</v>
      </c>
    </row>
    <row r="5" spans="1:14" ht="18.75">
      <c r="A5" s="82" t="s">
        <v>87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4" s="15" customFormat="1">
      <c r="A6" s="32" t="s">
        <v>45</v>
      </c>
      <c r="B6" s="33" t="s">
        <v>46</v>
      </c>
      <c r="C6" s="114" t="s">
        <v>66</v>
      </c>
      <c r="D6" s="114" t="s">
        <v>79</v>
      </c>
      <c r="E6" s="114" t="s">
        <v>47</v>
      </c>
      <c r="F6" s="114" t="s">
        <v>80</v>
      </c>
      <c r="G6" s="114" t="s">
        <v>50</v>
      </c>
      <c r="H6" s="108" t="s">
        <v>155</v>
      </c>
      <c r="I6" s="108" t="s">
        <v>156</v>
      </c>
      <c r="J6" s="108" t="s">
        <v>160</v>
      </c>
      <c r="K6" s="108" t="s">
        <v>53</v>
      </c>
      <c r="L6" s="108" t="s">
        <v>69</v>
      </c>
      <c r="M6" s="108" t="s">
        <v>54</v>
      </c>
      <c r="N6" s="36" t="s">
        <v>151</v>
      </c>
    </row>
    <row r="7" spans="1:14" s="15" customFormat="1">
      <c r="A7" s="99" t="s">
        <v>4234</v>
      </c>
      <c r="B7" s="100" t="s">
        <v>4234</v>
      </c>
      <c r="C7" s="100" t="s">
        <v>4234</v>
      </c>
      <c r="D7" s="100" t="s">
        <v>4234</v>
      </c>
      <c r="E7" s="100" t="s">
        <v>4234</v>
      </c>
      <c r="F7" s="100" t="s">
        <v>4234</v>
      </c>
      <c r="G7" s="100" t="s">
        <v>4234</v>
      </c>
      <c r="H7" s="16" t="s">
        <v>152</v>
      </c>
      <c r="I7" s="100" t="s">
        <v>4234</v>
      </c>
      <c r="J7" s="16" t="s">
        <v>153</v>
      </c>
      <c r="K7" s="16" t="s">
        <v>6</v>
      </c>
      <c r="L7" s="16" t="s">
        <v>7</v>
      </c>
      <c r="M7" s="16" t="s">
        <v>7</v>
      </c>
      <c r="N7" s="29" t="s">
        <v>7</v>
      </c>
    </row>
    <row r="8" spans="1:14" s="17" customFormat="1" ht="20.25">
      <c r="A8" s="101" t="s">
        <v>4234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4" t="s">
        <v>72</v>
      </c>
      <c r="M8" s="24" t="s">
        <v>73</v>
      </c>
      <c r="N8" s="24" t="s">
        <v>74</v>
      </c>
    </row>
    <row r="9" spans="1:14" s="17" customFormat="1" ht="20.25">
      <c r="A9" s="18" t="s">
        <v>88</v>
      </c>
      <c r="B9" s="102" t="s">
        <v>4234</v>
      </c>
      <c r="C9" s="102" t="s">
        <v>4234</v>
      </c>
      <c r="D9" s="102" t="s">
        <v>4234</v>
      </c>
      <c r="E9" s="102" t="s">
        <v>4234</v>
      </c>
      <c r="F9" s="102" t="s">
        <v>4234</v>
      </c>
      <c r="G9" s="102" t="s">
        <v>4234</v>
      </c>
      <c r="H9" s="53">
        <v>5802077.5499999998</v>
      </c>
      <c r="I9" s="102" t="s">
        <v>4234</v>
      </c>
      <c r="J9" s="53">
        <v>90.293469400000006</v>
      </c>
      <c r="K9" s="53">
        <v>121164.44774565184</v>
      </c>
      <c r="L9" s="102" t="s">
        <v>4234</v>
      </c>
      <c r="M9" s="54">
        <v>1</v>
      </c>
      <c r="N9" s="54">
        <v>8.4400000000000003E-2</v>
      </c>
    </row>
    <row r="10" spans="1:14">
      <c r="A10" s="57" t="s">
        <v>173</v>
      </c>
      <c r="B10" s="106" t="s">
        <v>4234</v>
      </c>
      <c r="C10" s="106" t="s">
        <v>4234</v>
      </c>
      <c r="D10" s="107" t="s">
        <v>4234</v>
      </c>
      <c r="E10" s="107" t="s">
        <v>4234</v>
      </c>
      <c r="F10" s="107" t="s">
        <v>4234</v>
      </c>
      <c r="G10" s="107" t="s">
        <v>4234</v>
      </c>
      <c r="H10" s="59">
        <v>5519351.8799999999</v>
      </c>
      <c r="I10" s="107" t="s">
        <v>4234</v>
      </c>
      <c r="J10" s="59">
        <v>81.329959400000007</v>
      </c>
      <c r="K10" s="59">
        <v>89648.104371705529</v>
      </c>
      <c r="L10" s="107" t="s">
        <v>4234</v>
      </c>
      <c r="M10" s="58">
        <v>0.7399</v>
      </c>
      <c r="N10" s="58">
        <v>6.2399999999999997E-2</v>
      </c>
    </row>
    <row r="11" spans="1:14">
      <c r="A11" s="57" t="s">
        <v>1048</v>
      </c>
      <c r="B11" s="106" t="s">
        <v>4234</v>
      </c>
      <c r="C11" s="106" t="s">
        <v>4234</v>
      </c>
      <c r="D11" s="107" t="s">
        <v>4234</v>
      </c>
      <c r="E11" s="107" t="s">
        <v>4234</v>
      </c>
      <c r="F11" s="107" t="s">
        <v>4234</v>
      </c>
      <c r="G11" s="107" t="s">
        <v>4234</v>
      </c>
      <c r="H11" s="59">
        <v>1881460.74</v>
      </c>
      <c r="I11" s="107" t="s">
        <v>4234</v>
      </c>
      <c r="J11" s="59">
        <v>28.907139399999998</v>
      </c>
      <c r="K11" s="59">
        <v>55642.335032800001</v>
      </c>
      <c r="L11" s="107" t="s">
        <v>4234</v>
      </c>
      <c r="M11" s="58">
        <v>0.4592</v>
      </c>
      <c r="N11" s="58">
        <v>3.8699999999999998E-2</v>
      </c>
    </row>
    <row r="12" spans="1:14">
      <c r="A12" t="s">
        <v>1049</v>
      </c>
      <c r="B12" t="s">
        <v>1050</v>
      </c>
      <c r="C12" t="s">
        <v>96</v>
      </c>
      <c r="D12" t="s">
        <v>108</v>
      </c>
      <c r="E12" t="s">
        <v>640</v>
      </c>
      <c r="F12" t="s">
        <v>313</v>
      </c>
      <c r="G12" t="s">
        <v>98</v>
      </c>
      <c r="H12" s="55">
        <v>42375.4</v>
      </c>
      <c r="I12" s="55">
        <v>2400</v>
      </c>
      <c r="J12" s="55">
        <v>0</v>
      </c>
      <c r="K12" s="55">
        <v>1017.0096</v>
      </c>
      <c r="L12" s="56">
        <v>2.0000000000000001E-4</v>
      </c>
      <c r="M12" s="56">
        <v>8.3999999999999995E-3</v>
      </c>
      <c r="N12" s="56">
        <v>6.9999999999999999E-4</v>
      </c>
    </row>
    <row r="13" spans="1:14">
      <c r="A13" t="s">
        <v>1051</v>
      </c>
      <c r="B13" t="s">
        <v>1052</v>
      </c>
      <c r="C13" t="s">
        <v>96</v>
      </c>
      <c r="D13" t="s">
        <v>108</v>
      </c>
      <c r="E13" t="s">
        <v>1053</v>
      </c>
      <c r="F13" t="s">
        <v>669</v>
      </c>
      <c r="G13" t="s">
        <v>98</v>
      </c>
      <c r="H13" s="55">
        <v>5337.89</v>
      </c>
      <c r="I13" s="55">
        <v>27680</v>
      </c>
      <c r="J13" s="55">
        <v>0</v>
      </c>
      <c r="K13" s="55">
        <v>1477.5279519999999</v>
      </c>
      <c r="L13" s="56">
        <v>1E-4</v>
      </c>
      <c r="M13" s="56">
        <v>1.2200000000000001E-2</v>
      </c>
      <c r="N13" s="56">
        <v>1E-3</v>
      </c>
    </row>
    <row r="14" spans="1:14">
      <c r="A14" t="s">
        <v>1054</v>
      </c>
      <c r="B14" t="s">
        <v>1055</v>
      </c>
      <c r="C14" t="s">
        <v>96</v>
      </c>
      <c r="D14" t="s">
        <v>108</v>
      </c>
      <c r="E14" t="s">
        <v>775</v>
      </c>
      <c r="F14" t="s">
        <v>669</v>
      </c>
      <c r="G14" t="s">
        <v>98</v>
      </c>
      <c r="H14" s="55">
        <v>17708.46</v>
      </c>
      <c r="I14" s="55">
        <v>7120</v>
      </c>
      <c r="J14" s="55">
        <v>0</v>
      </c>
      <c r="K14" s="55">
        <v>1260.8423519999999</v>
      </c>
      <c r="L14" s="56">
        <v>2.0000000000000001E-4</v>
      </c>
      <c r="M14" s="56">
        <v>1.04E-2</v>
      </c>
      <c r="N14" s="56">
        <v>8.9999999999999998E-4</v>
      </c>
    </row>
    <row r="15" spans="1:14">
      <c r="A15" t="s">
        <v>1056</v>
      </c>
      <c r="B15" t="s">
        <v>1057</v>
      </c>
      <c r="C15" t="s">
        <v>96</v>
      </c>
      <c r="D15" t="s">
        <v>108</v>
      </c>
      <c r="E15" t="s">
        <v>778</v>
      </c>
      <c r="F15" t="s">
        <v>669</v>
      </c>
      <c r="G15" t="s">
        <v>98</v>
      </c>
      <c r="H15" s="55">
        <v>98340.97</v>
      </c>
      <c r="I15" s="55">
        <v>1336</v>
      </c>
      <c r="J15" s="55">
        <v>0</v>
      </c>
      <c r="K15" s="55">
        <v>1313.8353592000001</v>
      </c>
      <c r="L15" s="56">
        <v>2.0000000000000001E-4</v>
      </c>
      <c r="M15" s="56">
        <v>1.0800000000000001E-2</v>
      </c>
      <c r="N15" s="56">
        <v>8.9999999999999998E-4</v>
      </c>
    </row>
    <row r="16" spans="1:14">
      <c r="A16" t="s">
        <v>1058</v>
      </c>
      <c r="B16" t="s">
        <v>1059</v>
      </c>
      <c r="C16" t="s">
        <v>96</v>
      </c>
      <c r="D16" t="s">
        <v>108</v>
      </c>
      <c r="E16" t="s">
        <v>421</v>
      </c>
      <c r="F16" t="s">
        <v>422</v>
      </c>
      <c r="G16" t="s">
        <v>98</v>
      </c>
      <c r="H16" s="55">
        <v>27748.58</v>
      </c>
      <c r="I16" s="55">
        <v>3807</v>
      </c>
      <c r="J16" s="55">
        <v>0</v>
      </c>
      <c r="K16" s="55">
        <v>1056.3884406</v>
      </c>
      <c r="L16" s="56">
        <v>1E-4</v>
      </c>
      <c r="M16" s="56">
        <v>8.6999999999999994E-3</v>
      </c>
      <c r="N16" s="56">
        <v>6.9999999999999999E-4</v>
      </c>
    </row>
    <row r="17" spans="1:14">
      <c r="A17" t="s">
        <v>1060</v>
      </c>
      <c r="B17" t="s">
        <v>1061</v>
      </c>
      <c r="C17" t="s">
        <v>96</v>
      </c>
      <c r="D17" t="s">
        <v>108</v>
      </c>
      <c r="E17" t="s">
        <v>690</v>
      </c>
      <c r="F17" t="s">
        <v>422</v>
      </c>
      <c r="G17" t="s">
        <v>98</v>
      </c>
      <c r="H17" s="55">
        <v>22944.52</v>
      </c>
      <c r="I17" s="55">
        <v>2893</v>
      </c>
      <c r="J17" s="55">
        <v>0</v>
      </c>
      <c r="K17" s="55">
        <v>663.78496359999997</v>
      </c>
      <c r="L17" s="56">
        <v>1E-4</v>
      </c>
      <c r="M17" s="56">
        <v>5.4999999999999997E-3</v>
      </c>
      <c r="N17" s="56">
        <v>5.0000000000000001E-4</v>
      </c>
    </row>
    <row r="18" spans="1:14">
      <c r="A18" t="s">
        <v>1062</v>
      </c>
      <c r="B18" t="s">
        <v>1063</v>
      </c>
      <c r="C18" t="s">
        <v>96</v>
      </c>
      <c r="D18" t="s">
        <v>108</v>
      </c>
      <c r="E18" t="s">
        <v>821</v>
      </c>
      <c r="F18" t="s">
        <v>682</v>
      </c>
      <c r="G18" t="s">
        <v>98</v>
      </c>
      <c r="H18" s="55">
        <v>4634.29</v>
      </c>
      <c r="I18" s="55">
        <v>77500</v>
      </c>
      <c r="J18" s="55">
        <v>8.4066100000000006</v>
      </c>
      <c r="K18" s="55">
        <v>3599.9813600000002</v>
      </c>
      <c r="L18" s="56">
        <v>1E-4</v>
      </c>
      <c r="M18" s="56">
        <v>2.9700000000000001E-2</v>
      </c>
      <c r="N18" s="56">
        <v>2.5000000000000001E-3</v>
      </c>
    </row>
    <row r="19" spans="1:14">
      <c r="A19" t="s">
        <v>1064</v>
      </c>
      <c r="B19" t="s">
        <v>1065</v>
      </c>
      <c r="C19" t="s">
        <v>96</v>
      </c>
      <c r="D19" t="s">
        <v>108</v>
      </c>
      <c r="E19" t="s">
        <v>625</v>
      </c>
      <c r="F19" t="s">
        <v>543</v>
      </c>
      <c r="G19" t="s">
        <v>98</v>
      </c>
      <c r="H19" s="55">
        <v>2626.15</v>
      </c>
      <c r="I19" s="55">
        <v>5701</v>
      </c>
      <c r="J19" s="55">
        <v>0</v>
      </c>
      <c r="K19" s="55">
        <v>149.71681150000001</v>
      </c>
      <c r="L19" s="56">
        <v>0</v>
      </c>
      <c r="M19" s="56">
        <v>1.1999999999999999E-3</v>
      </c>
      <c r="N19" s="56">
        <v>1E-4</v>
      </c>
    </row>
    <row r="20" spans="1:14">
      <c r="A20" t="s">
        <v>1066</v>
      </c>
      <c r="B20" t="s">
        <v>1067</v>
      </c>
      <c r="C20" t="s">
        <v>96</v>
      </c>
      <c r="D20" t="s">
        <v>108</v>
      </c>
      <c r="E20" t="s">
        <v>1068</v>
      </c>
      <c r="F20" t="s">
        <v>543</v>
      </c>
      <c r="G20" t="s">
        <v>98</v>
      </c>
      <c r="H20" s="55">
        <v>93981.48</v>
      </c>
      <c r="I20" s="55">
        <v>1027</v>
      </c>
      <c r="J20" s="55">
        <v>0</v>
      </c>
      <c r="K20" s="55">
        <v>965.18979960000001</v>
      </c>
      <c r="L20" s="56">
        <v>2.0000000000000001E-4</v>
      </c>
      <c r="M20" s="56">
        <v>8.0000000000000002E-3</v>
      </c>
      <c r="N20" s="56">
        <v>6.9999999999999999E-4</v>
      </c>
    </row>
    <row r="21" spans="1:14">
      <c r="A21" t="s">
        <v>1069</v>
      </c>
      <c r="B21" t="s">
        <v>1070</v>
      </c>
      <c r="C21" t="s">
        <v>96</v>
      </c>
      <c r="D21" t="s">
        <v>108</v>
      </c>
      <c r="E21" t="s">
        <v>1071</v>
      </c>
      <c r="F21" t="s">
        <v>303</v>
      </c>
      <c r="G21" t="s">
        <v>98</v>
      </c>
      <c r="H21" s="55">
        <v>128475.53</v>
      </c>
      <c r="I21" s="55">
        <v>1835</v>
      </c>
      <c r="J21" s="55">
        <v>0</v>
      </c>
      <c r="K21" s="55">
        <v>2357.5259755000002</v>
      </c>
      <c r="L21" s="56">
        <v>1E-4</v>
      </c>
      <c r="M21" s="56">
        <v>1.95E-2</v>
      </c>
      <c r="N21" s="56">
        <v>1.6000000000000001E-3</v>
      </c>
    </row>
    <row r="22" spans="1:14">
      <c r="A22" t="s">
        <v>1072</v>
      </c>
      <c r="B22" t="s">
        <v>1073</v>
      </c>
      <c r="C22" t="s">
        <v>96</v>
      </c>
      <c r="D22" t="s">
        <v>108</v>
      </c>
      <c r="E22" t="s">
        <v>441</v>
      </c>
      <c r="F22" t="s">
        <v>303</v>
      </c>
      <c r="G22" t="s">
        <v>98</v>
      </c>
      <c r="H22" s="55">
        <v>153181.56</v>
      </c>
      <c r="I22" s="55">
        <v>3290</v>
      </c>
      <c r="J22" s="55">
        <v>0</v>
      </c>
      <c r="K22" s="55">
        <v>5039.6733240000003</v>
      </c>
      <c r="L22" s="56">
        <v>1E-4</v>
      </c>
      <c r="M22" s="56">
        <v>4.1599999999999998E-2</v>
      </c>
      <c r="N22" s="56">
        <v>3.5000000000000001E-3</v>
      </c>
    </row>
    <row r="23" spans="1:14">
      <c r="A23" t="s">
        <v>1074</v>
      </c>
      <c r="B23" t="s">
        <v>1075</v>
      </c>
      <c r="C23" t="s">
        <v>96</v>
      </c>
      <c r="D23" t="s">
        <v>108</v>
      </c>
      <c r="E23" t="s">
        <v>431</v>
      </c>
      <c r="F23" t="s">
        <v>303</v>
      </c>
      <c r="G23" t="s">
        <v>98</v>
      </c>
      <c r="H23" s="55">
        <v>179197.14</v>
      </c>
      <c r="I23" s="55">
        <v>2950</v>
      </c>
      <c r="J23" s="55">
        <v>0</v>
      </c>
      <c r="K23" s="55">
        <v>5286.3156300000001</v>
      </c>
      <c r="L23" s="56">
        <v>1E-4</v>
      </c>
      <c r="M23" s="56">
        <v>4.36E-2</v>
      </c>
      <c r="N23" s="56">
        <v>3.7000000000000002E-3</v>
      </c>
    </row>
    <row r="24" spans="1:14">
      <c r="A24" t="s">
        <v>1076</v>
      </c>
      <c r="B24" t="s">
        <v>1077</v>
      </c>
      <c r="C24" t="s">
        <v>96</v>
      </c>
      <c r="D24" t="s">
        <v>108</v>
      </c>
      <c r="E24" t="s">
        <v>841</v>
      </c>
      <c r="F24" t="s">
        <v>303</v>
      </c>
      <c r="G24" t="s">
        <v>98</v>
      </c>
      <c r="H24" s="55">
        <v>29495.72</v>
      </c>
      <c r="I24" s="55">
        <v>14260</v>
      </c>
      <c r="J24" s="55">
        <v>0</v>
      </c>
      <c r="K24" s="55">
        <v>4206.0896720000001</v>
      </c>
      <c r="L24" s="56">
        <v>1E-4</v>
      </c>
      <c r="M24" s="56">
        <v>3.4700000000000002E-2</v>
      </c>
      <c r="N24" s="56">
        <v>2.8999999999999998E-3</v>
      </c>
    </row>
    <row r="25" spans="1:14">
      <c r="A25" t="s">
        <v>1078</v>
      </c>
      <c r="B25" t="s">
        <v>1079</v>
      </c>
      <c r="C25" t="s">
        <v>96</v>
      </c>
      <c r="D25" t="s">
        <v>108</v>
      </c>
      <c r="E25" t="s">
        <v>1080</v>
      </c>
      <c r="F25" t="s">
        <v>303</v>
      </c>
      <c r="G25" t="s">
        <v>98</v>
      </c>
      <c r="H25" s="55">
        <v>4768.13</v>
      </c>
      <c r="I25" s="55">
        <v>14990</v>
      </c>
      <c r="J25" s="55">
        <v>0</v>
      </c>
      <c r="K25" s="55">
        <v>714.74268700000005</v>
      </c>
      <c r="L25" s="56">
        <v>0</v>
      </c>
      <c r="M25" s="56">
        <v>5.8999999999999999E-3</v>
      </c>
      <c r="N25" s="56">
        <v>5.0000000000000001E-4</v>
      </c>
    </row>
    <row r="26" spans="1:14">
      <c r="A26" t="s">
        <v>1081</v>
      </c>
      <c r="B26" t="s">
        <v>1082</v>
      </c>
      <c r="C26" t="s">
        <v>96</v>
      </c>
      <c r="D26" t="s">
        <v>108</v>
      </c>
      <c r="E26" t="s">
        <v>1083</v>
      </c>
      <c r="F26" t="s">
        <v>103</v>
      </c>
      <c r="G26" t="s">
        <v>98</v>
      </c>
      <c r="H26" s="55">
        <v>1128.69</v>
      </c>
      <c r="I26" s="55">
        <v>152920</v>
      </c>
      <c r="J26" s="55">
        <v>0</v>
      </c>
      <c r="K26" s="55">
        <v>1725.9927479999999</v>
      </c>
      <c r="L26" s="56">
        <v>2.9999999999999997E-4</v>
      </c>
      <c r="M26" s="56">
        <v>1.4200000000000001E-2</v>
      </c>
      <c r="N26" s="56">
        <v>1.1999999999999999E-3</v>
      </c>
    </row>
    <row r="27" spans="1:14">
      <c r="A27" t="s">
        <v>1084</v>
      </c>
      <c r="B27" t="s">
        <v>1085</v>
      </c>
      <c r="C27" t="s">
        <v>96</v>
      </c>
      <c r="D27" t="s">
        <v>108</v>
      </c>
      <c r="E27" t="s">
        <v>1086</v>
      </c>
      <c r="F27" t="s">
        <v>103</v>
      </c>
      <c r="G27" t="s">
        <v>98</v>
      </c>
      <c r="H27" s="55">
        <v>522.66</v>
      </c>
      <c r="I27" s="55">
        <v>91410</v>
      </c>
      <c r="J27" s="55">
        <v>0</v>
      </c>
      <c r="K27" s="55">
        <v>477.76350600000001</v>
      </c>
      <c r="L27" s="56">
        <v>1E-4</v>
      </c>
      <c r="M27" s="56">
        <v>3.8999999999999998E-3</v>
      </c>
      <c r="N27" s="56">
        <v>2.9999999999999997E-4</v>
      </c>
    </row>
    <row r="28" spans="1:14">
      <c r="A28" t="s">
        <v>1087</v>
      </c>
      <c r="B28" t="s">
        <v>1088</v>
      </c>
      <c r="C28" t="s">
        <v>96</v>
      </c>
      <c r="D28" t="s">
        <v>108</v>
      </c>
      <c r="E28" t="s">
        <v>1089</v>
      </c>
      <c r="F28" t="s">
        <v>1090</v>
      </c>
      <c r="G28" t="s">
        <v>98</v>
      </c>
      <c r="H28" s="55">
        <v>17772.849999999999</v>
      </c>
      <c r="I28" s="55">
        <v>4850</v>
      </c>
      <c r="J28" s="55">
        <v>0</v>
      </c>
      <c r="K28" s="55">
        <v>861.98322499999995</v>
      </c>
      <c r="L28" s="56">
        <v>1E-4</v>
      </c>
      <c r="M28" s="56">
        <v>7.1000000000000004E-3</v>
      </c>
      <c r="N28" s="56">
        <v>5.9999999999999995E-4</v>
      </c>
    </row>
    <row r="29" spans="1:14">
      <c r="A29" t="s">
        <v>1091</v>
      </c>
      <c r="B29" t="s">
        <v>1092</v>
      </c>
      <c r="C29" t="s">
        <v>96</v>
      </c>
      <c r="D29" t="s">
        <v>108</v>
      </c>
      <c r="E29" t="s">
        <v>1093</v>
      </c>
      <c r="F29" t="s">
        <v>1090</v>
      </c>
      <c r="G29" t="s">
        <v>98</v>
      </c>
      <c r="H29" s="55">
        <v>79587.31</v>
      </c>
      <c r="I29" s="55">
        <v>1040</v>
      </c>
      <c r="J29" s="55">
        <v>0</v>
      </c>
      <c r="K29" s="55">
        <v>827.70802400000002</v>
      </c>
      <c r="L29" s="56">
        <v>1E-4</v>
      </c>
      <c r="M29" s="56">
        <v>6.7999999999999996E-3</v>
      </c>
      <c r="N29" s="56">
        <v>5.9999999999999995E-4</v>
      </c>
    </row>
    <row r="30" spans="1:14">
      <c r="A30" t="s">
        <v>1094</v>
      </c>
      <c r="B30" t="s">
        <v>1095</v>
      </c>
      <c r="C30" t="s">
        <v>96</v>
      </c>
      <c r="D30" t="s">
        <v>108</v>
      </c>
      <c r="E30" t="s">
        <v>1096</v>
      </c>
      <c r="F30" t="s">
        <v>1090</v>
      </c>
      <c r="G30" t="s">
        <v>98</v>
      </c>
      <c r="H30" s="55">
        <v>493.36</v>
      </c>
      <c r="I30" s="55">
        <v>46450</v>
      </c>
      <c r="J30" s="55">
        <v>0</v>
      </c>
      <c r="K30" s="55">
        <v>229.16571999999999</v>
      </c>
      <c r="L30" s="56">
        <v>0</v>
      </c>
      <c r="M30" s="56">
        <v>1.9E-3</v>
      </c>
      <c r="N30" s="56">
        <v>2.0000000000000001E-4</v>
      </c>
    </row>
    <row r="31" spans="1:14">
      <c r="A31" t="s">
        <v>1097</v>
      </c>
      <c r="B31" t="s">
        <v>1098</v>
      </c>
      <c r="C31" t="s">
        <v>96</v>
      </c>
      <c r="D31" t="s">
        <v>108</v>
      </c>
      <c r="E31" t="s">
        <v>837</v>
      </c>
      <c r="F31" t="s">
        <v>470</v>
      </c>
      <c r="G31" t="s">
        <v>98</v>
      </c>
      <c r="H31" s="55">
        <v>194002.88</v>
      </c>
      <c r="I31" s="55">
        <v>1818</v>
      </c>
      <c r="J31" s="55">
        <v>0</v>
      </c>
      <c r="K31" s="55">
        <v>3526.9723583999998</v>
      </c>
      <c r="L31" s="56">
        <v>2.0000000000000001E-4</v>
      </c>
      <c r="M31" s="56">
        <v>2.9100000000000001E-2</v>
      </c>
      <c r="N31" s="56">
        <v>2.5000000000000001E-3</v>
      </c>
    </row>
    <row r="32" spans="1:14">
      <c r="A32" t="s">
        <v>1099</v>
      </c>
      <c r="B32" t="s">
        <v>1100</v>
      </c>
      <c r="C32" t="s">
        <v>96</v>
      </c>
      <c r="D32" t="s">
        <v>108</v>
      </c>
      <c r="E32" t="s">
        <v>1101</v>
      </c>
      <c r="F32" t="s">
        <v>1102</v>
      </c>
      <c r="G32" t="s">
        <v>98</v>
      </c>
      <c r="H32" s="55">
        <v>9808.9500000000007</v>
      </c>
      <c r="I32" s="55">
        <v>11090</v>
      </c>
      <c r="J32" s="55">
        <v>0</v>
      </c>
      <c r="K32" s="55">
        <v>1087.812555</v>
      </c>
      <c r="L32" s="56">
        <v>1E-4</v>
      </c>
      <c r="M32" s="56">
        <v>8.9999999999999993E-3</v>
      </c>
      <c r="N32" s="56">
        <v>8.0000000000000004E-4</v>
      </c>
    </row>
    <row r="33" spans="1:14">
      <c r="A33" t="s">
        <v>1103</v>
      </c>
      <c r="B33" t="s">
        <v>1104</v>
      </c>
      <c r="C33" t="s">
        <v>96</v>
      </c>
      <c r="D33" t="s">
        <v>108</v>
      </c>
      <c r="E33" t="s">
        <v>1105</v>
      </c>
      <c r="F33" t="s">
        <v>1102</v>
      </c>
      <c r="G33" t="s">
        <v>98</v>
      </c>
      <c r="H33" s="55">
        <v>1383.29</v>
      </c>
      <c r="I33" s="55">
        <v>50140</v>
      </c>
      <c r="J33" s="55">
        <v>0</v>
      </c>
      <c r="K33" s="55">
        <v>693.58160599999997</v>
      </c>
      <c r="L33" s="56">
        <v>0</v>
      </c>
      <c r="M33" s="56">
        <v>5.7000000000000002E-3</v>
      </c>
      <c r="N33" s="56">
        <v>5.0000000000000001E-4</v>
      </c>
    </row>
    <row r="34" spans="1:14">
      <c r="A34" t="s">
        <v>1106</v>
      </c>
      <c r="B34" t="s">
        <v>1107</v>
      </c>
      <c r="C34" t="s">
        <v>96</v>
      </c>
      <c r="D34" t="s">
        <v>108</v>
      </c>
      <c r="E34" t="s">
        <v>1108</v>
      </c>
      <c r="F34" t="s">
        <v>1102</v>
      </c>
      <c r="G34" t="s">
        <v>98</v>
      </c>
      <c r="H34" s="55">
        <v>1690.31</v>
      </c>
      <c r="I34" s="55">
        <v>25190</v>
      </c>
      <c r="J34" s="55">
        <v>0</v>
      </c>
      <c r="K34" s="55">
        <v>425.78908899999999</v>
      </c>
      <c r="L34" s="56">
        <v>0</v>
      </c>
      <c r="M34" s="56">
        <v>3.5000000000000001E-3</v>
      </c>
      <c r="N34" s="56">
        <v>2.9999999999999997E-4</v>
      </c>
    </row>
    <row r="35" spans="1:14">
      <c r="A35" t="s">
        <v>1109</v>
      </c>
      <c r="B35" t="s">
        <v>1110</v>
      </c>
      <c r="C35" t="s">
        <v>96</v>
      </c>
      <c r="D35" t="s">
        <v>108</v>
      </c>
      <c r="E35" t="s">
        <v>1111</v>
      </c>
      <c r="F35" t="s">
        <v>1112</v>
      </c>
      <c r="G35" t="s">
        <v>98</v>
      </c>
      <c r="H35" s="55">
        <v>15109.92</v>
      </c>
      <c r="I35" s="55">
        <v>6850</v>
      </c>
      <c r="J35" s="55">
        <v>0</v>
      </c>
      <c r="K35" s="55">
        <v>1035.02952</v>
      </c>
      <c r="L35" s="56">
        <v>1E-4</v>
      </c>
      <c r="M35" s="56">
        <v>8.5000000000000006E-3</v>
      </c>
      <c r="N35" s="56">
        <v>6.9999999999999999E-4</v>
      </c>
    </row>
    <row r="36" spans="1:14">
      <c r="A36" t="s">
        <v>1113</v>
      </c>
      <c r="B36" t="s">
        <v>1114</v>
      </c>
      <c r="C36" t="s">
        <v>96</v>
      </c>
      <c r="D36" t="s">
        <v>108</v>
      </c>
      <c r="E36" t="s">
        <v>765</v>
      </c>
      <c r="F36" t="s">
        <v>766</v>
      </c>
      <c r="G36" t="s">
        <v>98</v>
      </c>
      <c r="H36" s="55">
        <v>63931.63</v>
      </c>
      <c r="I36" s="55">
        <v>2365</v>
      </c>
      <c r="J36" s="55">
        <v>0</v>
      </c>
      <c r="K36" s="55">
        <v>1511.9830495000001</v>
      </c>
      <c r="L36" s="56">
        <v>2.0000000000000001E-4</v>
      </c>
      <c r="M36" s="56">
        <v>1.2500000000000001E-2</v>
      </c>
      <c r="N36" s="56">
        <v>1.1000000000000001E-3</v>
      </c>
    </row>
    <row r="37" spans="1:14">
      <c r="A37" t="s">
        <v>1115</v>
      </c>
      <c r="B37" t="s">
        <v>1116</v>
      </c>
      <c r="C37" t="s">
        <v>96</v>
      </c>
      <c r="D37" t="s">
        <v>108</v>
      </c>
      <c r="E37" t="s">
        <v>398</v>
      </c>
      <c r="F37" t="s">
        <v>332</v>
      </c>
      <c r="G37" t="s">
        <v>98</v>
      </c>
      <c r="H37" s="55">
        <v>12830.93</v>
      </c>
      <c r="I37" s="55">
        <v>6200</v>
      </c>
      <c r="J37" s="55">
        <v>0</v>
      </c>
      <c r="K37" s="55">
        <v>795.51765999999998</v>
      </c>
      <c r="L37" s="56">
        <v>1E-4</v>
      </c>
      <c r="M37" s="56">
        <v>6.6E-3</v>
      </c>
      <c r="N37" s="56">
        <v>5.9999999999999995E-4</v>
      </c>
    </row>
    <row r="38" spans="1:14">
      <c r="A38" t="s">
        <v>1117</v>
      </c>
      <c r="B38" t="s">
        <v>1118</v>
      </c>
      <c r="C38" t="s">
        <v>96</v>
      </c>
      <c r="D38" t="s">
        <v>108</v>
      </c>
      <c r="E38" t="s">
        <v>401</v>
      </c>
      <c r="F38" t="s">
        <v>332</v>
      </c>
      <c r="G38" t="s">
        <v>98</v>
      </c>
      <c r="H38" s="55">
        <v>41836.839999999997</v>
      </c>
      <c r="I38" s="55">
        <v>2000</v>
      </c>
      <c r="J38" s="55">
        <v>0</v>
      </c>
      <c r="K38" s="55">
        <v>836.73680000000002</v>
      </c>
      <c r="L38" s="56">
        <v>1E-4</v>
      </c>
      <c r="M38" s="56">
        <v>6.8999999999999999E-3</v>
      </c>
      <c r="N38" s="56">
        <v>5.9999999999999995E-4</v>
      </c>
    </row>
    <row r="39" spans="1:14">
      <c r="A39" t="s">
        <v>1119</v>
      </c>
      <c r="B39" t="s">
        <v>1120</v>
      </c>
      <c r="C39" t="s">
        <v>96</v>
      </c>
      <c r="D39" t="s">
        <v>108</v>
      </c>
      <c r="E39" t="s">
        <v>413</v>
      </c>
      <c r="F39" t="s">
        <v>332</v>
      </c>
      <c r="G39" t="s">
        <v>98</v>
      </c>
      <c r="H39" s="55">
        <v>6009.31</v>
      </c>
      <c r="I39" s="55">
        <v>37170</v>
      </c>
      <c r="J39" s="55">
        <v>0</v>
      </c>
      <c r="K39" s="55">
        <v>2233.660527</v>
      </c>
      <c r="L39" s="56">
        <v>2.0000000000000001E-4</v>
      </c>
      <c r="M39" s="56">
        <v>1.84E-2</v>
      </c>
      <c r="N39" s="56">
        <v>1.6000000000000001E-3</v>
      </c>
    </row>
    <row r="40" spans="1:14">
      <c r="A40" t="s">
        <v>1121</v>
      </c>
      <c r="B40" t="s">
        <v>1122</v>
      </c>
      <c r="C40" t="s">
        <v>96</v>
      </c>
      <c r="D40" t="s">
        <v>108</v>
      </c>
      <c r="E40" t="s">
        <v>353</v>
      </c>
      <c r="F40" t="s">
        <v>332</v>
      </c>
      <c r="G40" t="s">
        <v>98</v>
      </c>
      <c r="H40" s="55">
        <v>197520.96</v>
      </c>
      <c r="I40" s="55">
        <v>1070</v>
      </c>
      <c r="J40" s="55">
        <v>0</v>
      </c>
      <c r="K40" s="55">
        <v>2113.4742719999999</v>
      </c>
      <c r="L40" s="56">
        <v>2.9999999999999997E-4</v>
      </c>
      <c r="M40" s="56">
        <v>1.7399999999999999E-2</v>
      </c>
      <c r="N40" s="56">
        <v>1.5E-3</v>
      </c>
    </row>
    <row r="41" spans="1:14">
      <c r="A41" t="s">
        <v>1123</v>
      </c>
      <c r="B41" t="s">
        <v>1124</v>
      </c>
      <c r="C41" t="s">
        <v>96</v>
      </c>
      <c r="D41" t="s">
        <v>108</v>
      </c>
      <c r="E41" t="s">
        <v>367</v>
      </c>
      <c r="F41" t="s">
        <v>332</v>
      </c>
      <c r="G41" t="s">
        <v>98</v>
      </c>
      <c r="H41" s="55">
        <v>8347.35</v>
      </c>
      <c r="I41" s="55">
        <v>28100</v>
      </c>
      <c r="J41" s="55">
        <v>0</v>
      </c>
      <c r="K41" s="55">
        <v>2345.6053499999998</v>
      </c>
      <c r="L41" s="56">
        <v>2.0000000000000001E-4</v>
      </c>
      <c r="M41" s="56">
        <v>1.9400000000000001E-2</v>
      </c>
      <c r="N41" s="56">
        <v>1.6000000000000001E-3</v>
      </c>
    </row>
    <row r="42" spans="1:14">
      <c r="A42" t="s">
        <v>1125</v>
      </c>
      <c r="B42" t="s">
        <v>1126</v>
      </c>
      <c r="C42" t="s">
        <v>96</v>
      </c>
      <c r="D42" t="s">
        <v>108</v>
      </c>
      <c r="E42" t="s">
        <v>331</v>
      </c>
      <c r="F42" t="s">
        <v>332</v>
      </c>
      <c r="G42" t="s">
        <v>98</v>
      </c>
      <c r="H42" s="55">
        <v>8102.11</v>
      </c>
      <c r="I42" s="55">
        <v>23780</v>
      </c>
      <c r="J42" s="55">
        <v>0</v>
      </c>
      <c r="K42" s="55">
        <v>1926.6817579999999</v>
      </c>
      <c r="L42" s="56">
        <v>1E-4</v>
      </c>
      <c r="M42" s="56">
        <v>1.5900000000000001E-2</v>
      </c>
      <c r="N42" s="56">
        <v>1.2999999999999999E-3</v>
      </c>
    </row>
    <row r="43" spans="1:14">
      <c r="A43" t="s">
        <v>1127</v>
      </c>
      <c r="B43" t="s">
        <v>1128</v>
      </c>
      <c r="C43" t="s">
        <v>96</v>
      </c>
      <c r="D43" t="s">
        <v>108</v>
      </c>
      <c r="E43" t="s">
        <v>849</v>
      </c>
      <c r="F43" t="s">
        <v>850</v>
      </c>
      <c r="G43" t="s">
        <v>98</v>
      </c>
      <c r="H43" s="55">
        <v>29854.22</v>
      </c>
      <c r="I43" s="55">
        <v>3815</v>
      </c>
      <c r="J43" s="55">
        <v>0</v>
      </c>
      <c r="K43" s="55">
        <v>1138.9384930000001</v>
      </c>
      <c r="L43" s="56">
        <v>0</v>
      </c>
      <c r="M43" s="56">
        <v>9.4000000000000004E-3</v>
      </c>
      <c r="N43" s="56">
        <v>8.0000000000000004E-4</v>
      </c>
    </row>
    <row r="44" spans="1:14">
      <c r="A44" t="s">
        <v>1129</v>
      </c>
      <c r="B44" t="s">
        <v>1130</v>
      </c>
      <c r="C44" t="s">
        <v>96</v>
      </c>
      <c r="D44" t="s">
        <v>108</v>
      </c>
      <c r="E44" t="s">
        <v>849</v>
      </c>
      <c r="F44" t="s">
        <v>850</v>
      </c>
      <c r="G44" t="s">
        <v>100</v>
      </c>
      <c r="H44" s="55">
        <v>0</v>
      </c>
      <c r="I44" s="55">
        <v>0</v>
      </c>
      <c r="J44" s="55">
        <v>20.500529400000001</v>
      </c>
      <c r="K44" s="55">
        <v>20.500529400000001</v>
      </c>
      <c r="L44" s="56">
        <v>0</v>
      </c>
      <c r="M44" s="56">
        <v>2.0000000000000001E-4</v>
      </c>
      <c r="N44" s="56">
        <v>0</v>
      </c>
    </row>
    <row r="45" spans="1:14">
      <c r="A45" t="s">
        <v>1131</v>
      </c>
      <c r="B45" t="s">
        <v>1132</v>
      </c>
      <c r="C45" t="s">
        <v>96</v>
      </c>
      <c r="D45" t="s">
        <v>108</v>
      </c>
      <c r="E45" t="s">
        <v>1133</v>
      </c>
      <c r="F45" t="s">
        <v>112</v>
      </c>
      <c r="G45" t="s">
        <v>98</v>
      </c>
      <c r="H45" s="55">
        <v>1158.6600000000001</v>
      </c>
      <c r="I45" s="55">
        <v>72500</v>
      </c>
      <c r="J45" s="55">
        <v>0</v>
      </c>
      <c r="K45" s="55">
        <v>840.02850000000001</v>
      </c>
      <c r="L45" s="56">
        <v>0</v>
      </c>
      <c r="M45" s="56">
        <v>6.8999999999999999E-3</v>
      </c>
      <c r="N45" s="56">
        <v>5.9999999999999995E-4</v>
      </c>
    </row>
    <row r="46" spans="1:14">
      <c r="A46" t="s">
        <v>1134</v>
      </c>
      <c r="B46" t="s">
        <v>1135</v>
      </c>
      <c r="C46" t="s">
        <v>96</v>
      </c>
      <c r="D46" t="s">
        <v>108</v>
      </c>
      <c r="E46" t="s">
        <v>473</v>
      </c>
      <c r="F46" t="s">
        <v>113</v>
      </c>
      <c r="G46" t="s">
        <v>98</v>
      </c>
      <c r="H46" s="55">
        <v>379552.69</v>
      </c>
      <c r="I46" s="55">
        <v>495</v>
      </c>
      <c r="J46" s="55">
        <v>0</v>
      </c>
      <c r="K46" s="55">
        <v>1878.7858154999999</v>
      </c>
      <c r="L46" s="56">
        <v>1E-4</v>
      </c>
      <c r="M46" s="56">
        <v>1.55E-2</v>
      </c>
      <c r="N46" s="56">
        <v>1.2999999999999999E-3</v>
      </c>
    </row>
    <row r="47" spans="1:14">
      <c r="A47" s="57" t="s">
        <v>1136</v>
      </c>
      <c r="B47" s="106" t="s">
        <v>4234</v>
      </c>
      <c r="C47" s="106" t="s">
        <v>4234</v>
      </c>
      <c r="D47" s="107" t="s">
        <v>4234</v>
      </c>
      <c r="E47" s="107" t="s">
        <v>4234</v>
      </c>
      <c r="F47" s="107" t="s">
        <v>4234</v>
      </c>
      <c r="G47" s="107" t="s">
        <v>4234</v>
      </c>
      <c r="H47" s="59">
        <v>2323853.16</v>
      </c>
      <c r="I47" s="107" t="s">
        <v>4234</v>
      </c>
      <c r="J47" s="59">
        <v>44.139479999999999</v>
      </c>
      <c r="K47" s="59">
        <v>28489.329664985311</v>
      </c>
      <c r="L47" s="107" t="s">
        <v>4234</v>
      </c>
      <c r="M47" s="58">
        <v>0.2351</v>
      </c>
      <c r="N47" s="58">
        <v>1.9800000000000002E-2</v>
      </c>
    </row>
    <row r="48" spans="1:14">
      <c r="A48" t="s">
        <v>1137</v>
      </c>
      <c r="B48" t="s">
        <v>1138</v>
      </c>
      <c r="C48" t="s">
        <v>96</v>
      </c>
      <c r="D48" t="s">
        <v>108</v>
      </c>
      <c r="E48" t="s">
        <v>1139</v>
      </c>
      <c r="F48" t="s">
        <v>97</v>
      </c>
      <c r="G48" t="s">
        <v>98</v>
      </c>
      <c r="H48" s="55">
        <v>2452.15</v>
      </c>
      <c r="I48" s="55">
        <v>16440</v>
      </c>
      <c r="J48" s="55">
        <v>0</v>
      </c>
      <c r="K48" s="55">
        <v>403.13346000000001</v>
      </c>
      <c r="L48" s="56">
        <v>1E-4</v>
      </c>
      <c r="M48" s="56">
        <v>3.3E-3</v>
      </c>
      <c r="N48" s="56">
        <v>2.9999999999999997E-4</v>
      </c>
    </row>
    <row r="49" spans="1:14">
      <c r="A49" t="s">
        <v>1140</v>
      </c>
      <c r="B49" t="s">
        <v>1141</v>
      </c>
      <c r="C49" t="s">
        <v>96</v>
      </c>
      <c r="D49" t="s">
        <v>108</v>
      </c>
      <c r="E49" t="s">
        <v>1142</v>
      </c>
      <c r="F49" t="s">
        <v>1143</v>
      </c>
      <c r="G49" t="s">
        <v>98</v>
      </c>
      <c r="H49" s="55">
        <v>5974.12</v>
      </c>
      <c r="I49" s="55">
        <v>5575</v>
      </c>
      <c r="J49" s="55">
        <v>0</v>
      </c>
      <c r="K49" s="55">
        <v>333.05718999999999</v>
      </c>
      <c r="L49" s="56">
        <v>2.0000000000000001E-4</v>
      </c>
      <c r="M49" s="56">
        <v>2.7000000000000001E-3</v>
      </c>
      <c r="N49" s="56">
        <v>2.0000000000000001E-4</v>
      </c>
    </row>
    <row r="50" spans="1:14">
      <c r="A50" t="s">
        <v>1144</v>
      </c>
      <c r="B50" t="s">
        <v>1145</v>
      </c>
      <c r="C50" t="s">
        <v>96</v>
      </c>
      <c r="D50" t="s">
        <v>108</v>
      </c>
      <c r="E50" t="s">
        <v>1146</v>
      </c>
      <c r="F50" t="s">
        <v>313</v>
      </c>
      <c r="G50" t="s">
        <v>98</v>
      </c>
      <c r="H50" s="55">
        <v>250309.48</v>
      </c>
      <c r="I50" s="55">
        <v>124</v>
      </c>
      <c r="J50" s="55">
        <v>0</v>
      </c>
      <c r="K50" s="55">
        <v>310.3837552</v>
      </c>
      <c r="L50" s="56">
        <v>1E-4</v>
      </c>
      <c r="M50" s="56">
        <v>2.5999999999999999E-3</v>
      </c>
      <c r="N50" s="56">
        <v>2.0000000000000001E-4</v>
      </c>
    </row>
    <row r="51" spans="1:14">
      <c r="A51" t="s">
        <v>1147</v>
      </c>
      <c r="B51" t="s">
        <v>1148</v>
      </c>
      <c r="C51" t="s">
        <v>96</v>
      </c>
      <c r="D51" t="s">
        <v>108</v>
      </c>
      <c r="E51" t="s">
        <v>678</v>
      </c>
      <c r="F51" t="s">
        <v>313</v>
      </c>
      <c r="G51" t="s">
        <v>98</v>
      </c>
      <c r="H51" s="55">
        <v>49906.69</v>
      </c>
      <c r="I51" s="55">
        <v>316</v>
      </c>
      <c r="J51" s="55">
        <v>0</v>
      </c>
      <c r="K51" s="55">
        <v>157.7051404</v>
      </c>
      <c r="L51" s="56">
        <v>1E-4</v>
      </c>
      <c r="M51" s="56">
        <v>1.2999999999999999E-3</v>
      </c>
      <c r="N51" s="56">
        <v>1E-4</v>
      </c>
    </row>
    <row r="52" spans="1:14">
      <c r="A52" t="s">
        <v>1149</v>
      </c>
      <c r="B52" t="s">
        <v>1150</v>
      </c>
      <c r="C52" t="s">
        <v>96</v>
      </c>
      <c r="D52" t="s">
        <v>108</v>
      </c>
      <c r="E52" t="s">
        <v>1151</v>
      </c>
      <c r="F52" t="s">
        <v>313</v>
      </c>
      <c r="G52" t="s">
        <v>98</v>
      </c>
      <c r="H52" s="55">
        <v>2679.71</v>
      </c>
      <c r="I52" s="55">
        <v>8280</v>
      </c>
      <c r="J52" s="55">
        <v>0</v>
      </c>
      <c r="K52" s="55">
        <v>221.879988</v>
      </c>
      <c r="L52" s="56">
        <v>2.0000000000000001E-4</v>
      </c>
      <c r="M52" s="56">
        <v>1.8E-3</v>
      </c>
      <c r="N52" s="56">
        <v>2.0000000000000001E-4</v>
      </c>
    </row>
    <row r="53" spans="1:14">
      <c r="A53" t="s">
        <v>1152</v>
      </c>
      <c r="B53" t="s">
        <v>1153</v>
      </c>
      <c r="C53" t="s">
        <v>96</v>
      </c>
      <c r="D53" t="s">
        <v>108</v>
      </c>
      <c r="E53" t="s">
        <v>562</v>
      </c>
      <c r="F53" t="s">
        <v>313</v>
      </c>
      <c r="G53" t="s">
        <v>98</v>
      </c>
      <c r="H53" s="55">
        <v>2446.85</v>
      </c>
      <c r="I53" s="55">
        <v>29920</v>
      </c>
      <c r="J53" s="55">
        <v>17.241479999999999</v>
      </c>
      <c r="K53" s="55">
        <v>749.33900000000006</v>
      </c>
      <c r="L53" s="56">
        <v>2.0000000000000001E-4</v>
      </c>
      <c r="M53" s="56">
        <v>6.1999999999999998E-3</v>
      </c>
      <c r="N53" s="56">
        <v>5.0000000000000001E-4</v>
      </c>
    </row>
    <row r="54" spans="1:14">
      <c r="A54" t="s">
        <v>1154</v>
      </c>
      <c r="B54" t="s">
        <v>1155</v>
      </c>
      <c r="C54" t="s">
        <v>96</v>
      </c>
      <c r="D54" t="s">
        <v>108</v>
      </c>
      <c r="E54" t="s">
        <v>808</v>
      </c>
      <c r="F54" t="s">
        <v>313</v>
      </c>
      <c r="G54" t="s">
        <v>98</v>
      </c>
      <c r="H54" s="55">
        <v>147017.35</v>
      </c>
      <c r="I54" s="55">
        <v>295.7</v>
      </c>
      <c r="J54" s="55">
        <v>0</v>
      </c>
      <c r="K54" s="55">
        <v>434.73030395000001</v>
      </c>
      <c r="L54" s="56">
        <v>2.0000000000000001E-4</v>
      </c>
      <c r="M54" s="56">
        <v>3.5999999999999999E-3</v>
      </c>
      <c r="N54" s="56">
        <v>2.9999999999999997E-4</v>
      </c>
    </row>
    <row r="55" spans="1:14">
      <c r="A55" t="s">
        <v>1156</v>
      </c>
      <c r="B55" t="s">
        <v>1157</v>
      </c>
      <c r="C55" t="s">
        <v>96</v>
      </c>
      <c r="D55" t="s">
        <v>108</v>
      </c>
      <c r="E55" t="s">
        <v>668</v>
      </c>
      <c r="F55" t="s">
        <v>669</v>
      </c>
      <c r="G55" t="s">
        <v>98</v>
      </c>
      <c r="H55" s="55">
        <v>5593.05</v>
      </c>
      <c r="I55" s="55">
        <v>9675</v>
      </c>
      <c r="J55" s="55">
        <v>0</v>
      </c>
      <c r="K55" s="55">
        <v>541.1275875</v>
      </c>
      <c r="L55" s="56">
        <v>2.0000000000000001E-4</v>
      </c>
      <c r="M55" s="56">
        <v>4.4999999999999997E-3</v>
      </c>
      <c r="N55" s="56">
        <v>4.0000000000000002E-4</v>
      </c>
    </row>
    <row r="56" spans="1:14">
      <c r="A56" t="s">
        <v>1158</v>
      </c>
      <c r="B56" t="s">
        <v>1159</v>
      </c>
      <c r="C56" t="s">
        <v>96</v>
      </c>
      <c r="D56" t="s">
        <v>108</v>
      </c>
      <c r="E56" t="s">
        <v>1160</v>
      </c>
      <c r="F56" t="s">
        <v>669</v>
      </c>
      <c r="G56" t="s">
        <v>98</v>
      </c>
      <c r="H56" s="55">
        <v>24421.78</v>
      </c>
      <c r="I56" s="55">
        <v>865.1</v>
      </c>
      <c r="J56" s="55">
        <v>0</v>
      </c>
      <c r="K56" s="55">
        <v>211.27281877999999</v>
      </c>
      <c r="L56" s="56">
        <v>1E-4</v>
      </c>
      <c r="M56" s="56">
        <v>1.6999999999999999E-3</v>
      </c>
      <c r="N56" s="56">
        <v>1E-4</v>
      </c>
    </row>
    <row r="57" spans="1:14">
      <c r="A57" t="s">
        <v>1161</v>
      </c>
      <c r="B57" t="s">
        <v>1162</v>
      </c>
      <c r="C57" t="s">
        <v>96</v>
      </c>
      <c r="D57" t="s">
        <v>108</v>
      </c>
      <c r="E57" t="s">
        <v>590</v>
      </c>
      <c r="F57" t="s">
        <v>591</v>
      </c>
      <c r="G57" t="s">
        <v>98</v>
      </c>
      <c r="H57" s="55">
        <v>559.48</v>
      </c>
      <c r="I57" s="55">
        <v>41750</v>
      </c>
      <c r="J57" s="55">
        <v>0</v>
      </c>
      <c r="K57" s="55">
        <v>233.5829</v>
      </c>
      <c r="L57" s="56">
        <v>2.0000000000000001E-4</v>
      </c>
      <c r="M57" s="56">
        <v>1.9E-3</v>
      </c>
      <c r="N57" s="56">
        <v>2.0000000000000001E-4</v>
      </c>
    </row>
    <row r="58" spans="1:14">
      <c r="A58" t="s">
        <v>1163</v>
      </c>
      <c r="B58" t="s">
        <v>1164</v>
      </c>
      <c r="C58" t="s">
        <v>96</v>
      </c>
      <c r="D58" t="s">
        <v>108</v>
      </c>
      <c r="E58" t="s">
        <v>1165</v>
      </c>
      <c r="F58" t="s">
        <v>422</v>
      </c>
      <c r="G58" t="s">
        <v>98</v>
      </c>
      <c r="H58" s="55">
        <v>1383.48</v>
      </c>
      <c r="I58" s="55">
        <v>9747</v>
      </c>
      <c r="J58" s="55">
        <v>0</v>
      </c>
      <c r="K58" s="55">
        <v>134.84779560000001</v>
      </c>
      <c r="L58" s="56">
        <v>1E-4</v>
      </c>
      <c r="M58" s="56">
        <v>1.1000000000000001E-3</v>
      </c>
      <c r="N58" s="56">
        <v>1E-4</v>
      </c>
    </row>
    <row r="59" spans="1:14">
      <c r="A59" t="s">
        <v>1166</v>
      </c>
      <c r="B59" t="s">
        <v>1167</v>
      </c>
      <c r="C59" t="s">
        <v>96</v>
      </c>
      <c r="D59" t="s">
        <v>108</v>
      </c>
      <c r="E59" t="s">
        <v>713</v>
      </c>
      <c r="F59" t="s">
        <v>422</v>
      </c>
      <c r="G59" t="s">
        <v>98</v>
      </c>
      <c r="H59" s="55">
        <v>7509.14</v>
      </c>
      <c r="I59" s="55">
        <v>5850</v>
      </c>
      <c r="J59" s="55">
        <v>0</v>
      </c>
      <c r="K59" s="55">
        <v>439.28469000000001</v>
      </c>
      <c r="L59" s="56">
        <v>1E-4</v>
      </c>
      <c r="M59" s="56">
        <v>3.5999999999999999E-3</v>
      </c>
      <c r="N59" s="56">
        <v>2.9999999999999997E-4</v>
      </c>
    </row>
    <row r="60" spans="1:14">
      <c r="A60" t="s">
        <v>1168</v>
      </c>
      <c r="B60" t="s">
        <v>1169</v>
      </c>
      <c r="C60" t="s">
        <v>96</v>
      </c>
      <c r="D60" t="s">
        <v>108</v>
      </c>
      <c r="E60" t="s">
        <v>1170</v>
      </c>
      <c r="F60" t="s">
        <v>422</v>
      </c>
      <c r="G60" t="s">
        <v>98</v>
      </c>
      <c r="H60" s="55">
        <v>6879.57</v>
      </c>
      <c r="I60" s="55">
        <v>9332</v>
      </c>
      <c r="J60" s="55">
        <v>0</v>
      </c>
      <c r="K60" s="55">
        <v>642.00147240000001</v>
      </c>
      <c r="L60" s="56">
        <v>1E-4</v>
      </c>
      <c r="M60" s="56">
        <v>5.3E-3</v>
      </c>
      <c r="N60" s="56">
        <v>4.0000000000000002E-4</v>
      </c>
    </row>
    <row r="61" spans="1:14">
      <c r="A61" t="s">
        <v>1171</v>
      </c>
      <c r="B61" t="s">
        <v>1172</v>
      </c>
      <c r="C61" t="s">
        <v>96</v>
      </c>
      <c r="D61" t="s">
        <v>108</v>
      </c>
      <c r="E61" t="s">
        <v>1173</v>
      </c>
      <c r="F61" t="s">
        <v>543</v>
      </c>
      <c r="G61" t="s">
        <v>98</v>
      </c>
      <c r="H61" s="55">
        <v>17025.349999999999</v>
      </c>
      <c r="I61" s="55">
        <v>1040</v>
      </c>
      <c r="J61" s="55">
        <v>0</v>
      </c>
      <c r="K61" s="55">
        <v>177.06363999999999</v>
      </c>
      <c r="L61" s="56">
        <v>1E-4</v>
      </c>
      <c r="M61" s="56">
        <v>1.5E-3</v>
      </c>
      <c r="N61" s="56">
        <v>1E-4</v>
      </c>
    </row>
    <row r="62" spans="1:14">
      <c r="A62" t="s">
        <v>1174</v>
      </c>
      <c r="B62" t="s">
        <v>1175</v>
      </c>
      <c r="C62" t="s">
        <v>96</v>
      </c>
      <c r="D62" t="s">
        <v>108</v>
      </c>
      <c r="E62" t="s">
        <v>770</v>
      </c>
      <c r="F62" t="s">
        <v>543</v>
      </c>
      <c r="G62" t="s">
        <v>98</v>
      </c>
      <c r="H62" s="55">
        <v>34618.44</v>
      </c>
      <c r="I62" s="55">
        <v>1488</v>
      </c>
      <c r="J62" s="55">
        <v>0</v>
      </c>
      <c r="K62" s="55">
        <v>515.12238720000005</v>
      </c>
      <c r="L62" s="56">
        <v>2.0000000000000001E-4</v>
      </c>
      <c r="M62" s="56">
        <v>4.3E-3</v>
      </c>
      <c r="N62" s="56">
        <v>4.0000000000000002E-4</v>
      </c>
    </row>
    <row r="63" spans="1:14">
      <c r="A63" t="s">
        <v>1176</v>
      </c>
      <c r="B63" t="s">
        <v>1177</v>
      </c>
      <c r="C63" t="s">
        <v>96</v>
      </c>
      <c r="D63" t="s">
        <v>108</v>
      </c>
      <c r="E63" t="s">
        <v>1178</v>
      </c>
      <c r="F63" t="s">
        <v>543</v>
      </c>
      <c r="G63" t="s">
        <v>98</v>
      </c>
      <c r="H63" s="55">
        <v>3333.3</v>
      </c>
      <c r="I63" s="55">
        <v>19150</v>
      </c>
      <c r="J63" s="55">
        <v>0</v>
      </c>
      <c r="K63" s="55">
        <v>638.32695000000001</v>
      </c>
      <c r="L63" s="56">
        <v>2.9999999999999997E-4</v>
      </c>
      <c r="M63" s="56">
        <v>5.3E-3</v>
      </c>
      <c r="N63" s="56">
        <v>4.0000000000000002E-4</v>
      </c>
    </row>
    <row r="64" spans="1:14">
      <c r="A64" t="s">
        <v>1179</v>
      </c>
      <c r="B64" t="s">
        <v>1180</v>
      </c>
      <c r="C64" t="s">
        <v>96</v>
      </c>
      <c r="D64" t="s">
        <v>108</v>
      </c>
      <c r="E64" t="s">
        <v>1181</v>
      </c>
      <c r="F64" t="s">
        <v>543</v>
      </c>
      <c r="G64" t="s">
        <v>98</v>
      </c>
      <c r="H64" s="55">
        <v>2021.13</v>
      </c>
      <c r="I64" s="55">
        <v>10140</v>
      </c>
      <c r="J64" s="55">
        <v>2.5836100000000002</v>
      </c>
      <c r="K64" s="55">
        <v>207.52619200000001</v>
      </c>
      <c r="L64" s="56">
        <v>1E-4</v>
      </c>
      <c r="M64" s="56">
        <v>1.6999999999999999E-3</v>
      </c>
      <c r="N64" s="56">
        <v>1E-4</v>
      </c>
    </row>
    <row r="65" spans="1:14">
      <c r="A65" t="s">
        <v>1182</v>
      </c>
      <c r="B65" t="s">
        <v>1183</v>
      </c>
      <c r="C65" t="s">
        <v>96</v>
      </c>
      <c r="D65" t="s">
        <v>108</v>
      </c>
      <c r="E65" t="s">
        <v>542</v>
      </c>
      <c r="F65" t="s">
        <v>543</v>
      </c>
      <c r="G65" t="s">
        <v>98</v>
      </c>
      <c r="H65" s="55">
        <v>2593.5100000000002</v>
      </c>
      <c r="I65" s="55">
        <v>26000</v>
      </c>
      <c r="J65" s="55">
        <v>0</v>
      </c>
      <c r="K65" s="55">
        <v>674.31259999999997</v>
      </c>
      <c r="L65" s="56">
        <v>1E-4</v>
      </c>
      <c r="M65" s="56">
        <v>5.5999999999999999E-3</v>
      </c>
      <c r="N65" s="56">
        <v>5.0000000000000001E-4</v>
      </c>
    </row>
    <row r="66" spans="1:14">
      <c r="A66" t="s">
        <v>1184</v>
      </c>
      <c r="B66" t="s">
        <v>1185</v>
      </c>
      <c r="C66" t="s">
        <v>96</v>
      </c>
      <c r="D66" t="s">
        <v>108</v>
      </c>
      <c r="E66" t="s">
        <v>1186</v>
      </c>
      <c r="F66" t="s">
        <v>543</v>
      </c>
      <c r="G66" t="s">
        <v>98</v>
      </c>
      <c r="H66" s="55">
        <v>40825.06</v>
      </c>
      <c r="I66" s="55">
        <v>1082</v>
      </c>
      <c r="J66" s="55">
        <v>0</v>
      </c>
      <c r="K66" s="55">
        <v>441.72714919999999</v>
      </c>
      <c r="L66" s="56">
        <v>1E-4</v>
      </c>
      <c r="M66" s="56">
        <v>3.5999999999999999E-3</v>
      </c>
      <c r="N66" s="56">
        <v>2.9999999999999997E-4</v>
      </c>
    </row>
    <row r="67" spans="1:14">
      <c r="A67" t="s">
        <v>1187</v>
      </c>
      <c r="B67" t="s">
        <v>1188</v>
      </c>
      <c r="C67" t="s">
        <v>96</v>
      </c>
      <c r="D67" t="s">
        <v>108</v>
      </c>
      <c r="E67" t="s">
        <v>1189</v>
      </c>
      <c r="F67" t="s">
        <v>543</v>
      </c>
      <c r="G67" t="s">
        <v>98</v>
      </c>
      <c r="H67" s="55">
        <v>2556.4299999999998</v>
      </c>
      <c r="I67" s="55">
        <v>8105</v>
      </c>
      <c r="J67" s="55">
        <v>0</v>
      </c>
      <c r="K67" s="55">
        <v>207.19865150000001</v>
      </c>
      <c r="L67" s="56">
        <v>1E-4</v>
      </c>
      <c r="M67" s="56">
        <v>1.6999999999999999E-3</v>
      </c>
      <c r="N67" s="56">
        <v>1E-4</v>
      </c>
    </row>
    <row r="68" spans="1:14">
      <c r="A68" t="s">
        <v>1190</v>
      </c>
      <c r="B68" t="s">
        <v>1191</v>
      </c>
      <c r="C68" t="s">
        <v>96</v>
      </c>
      <c r="D68" t="s">
        <v>108</v>
      </c>
      <c r="E68" t="s">
        <v>802</v>
      </c>
      <c r="F68" t="s">
        <v>543</v>
      </c>
      <c r="G68" t="s">
        <v>98</v>
      </c>
      <c r="H68" s="55">
        <v>1675.22</v>
      </c>
      <c r="I68" s="55">
        <v>3946</v>
      </c>
      <c r="J68" s="55">
        <v>0</v>
      </c>
      <c r="K68" s="55">
        <v>66.104181199999999</v>
      </c>
      <c r="L68" s="56">
        <v>0</v>
      </c>
      <c r="M68" s="56">
        <v>5.0000000000000001E-4</v>
      </c>
      <c r="N68" s="56">
        <v>0</v>
      </c>
    </row>
    <row r="69" spans="1:14">
      <c r="A69" t="s">
        <v>1192</v>
      </c>
      <c r="B69" t="s">
        <v>1193</v>
      </c>
      <c r="C69" t="s">
        <v>96</v>
      </c>
      <c r="D69" t="s">
        <v>108</v>
      </c>
      <c r="E69" t="s">
        <v>797</v>
      </c>
      <c r="F69" t="s">
        <v>543</v>
      </c>
      <c r="G69" t="s">
        <v>98</v>
      </c>
      <c r="H69" s="55">
        <v>9995.33</v>
      </c>
      <c r="I69" s="55">
        <v>2604.9987560000018</v>
      </c>
      <c r="J69" s="55">
        <v>0</v>
      </c>
      <c r="K69" s="55">
        <v>260.37822215809501</v>
      </c>
      <c r="L69" s="56">
        <v>2.0000000000000001E-4</v>
      </c>
      <c r="M69" s="56">
        <v>2.0999999999999999E-3</v>
      </c>
      <c r="N69" s="56">
        <v>2.0000000000000001E-4</v>
      </c>
    </row>
    <row r="70" spans="1:14">
      <c r="A70" t="s">
        <v>1194</v>
      </c>
      <c r="B70" t="s">
        <v>1195</v>
      </c>
      <c r="C70" t="s">
        <v>96</v>
      </c>
      <c r="D70" t="s">
        <v>108</v>
      </c>
      <c r="E70" t="s">
        <v>1196</v>
      </c>
      <c r="F70" t="s">
        <v>303</v>
      </c>
      <c r="G70" t="s">
        <v>98</v>
      </c>
      <c r="H70" s="55">
        <v>163.16</v>
      </c>
      <c r="I70" s="55">
        <v>16000</v>
      </c>
      <c r="J70" s="55">
        <v>0</v>
      </c>
      <c r="K70" s="55">
        <v>26.105599999999999</v>
      </c>
      <c r="L70" s="56">
        <v>0</v>
      </c>
      <c r="M70" s="56">
        <v>2.0000000000000001E-4</v>
      </c>
      <c r="N70" s="56">
        <v>0</v>
      </c>
    </row>
    <row r="71" spans="1:14">
      <c r="A71" t="s">
        <v>1197</v>
      </c>
      <c r="B71" t="s">
        <v>1198</v>
      </c>
      <c r="C71" t="s">
        <v>96</v>
      </c>
      <c r="D71" t="s">
        <v>108</v>
      </c>
      <c r="E71" t="s">
        <v>1199</v>
      </c>
      <c r="F71" t="s">
        <v>103</v>
      </c>
      <c r="G71" t="s">
        <v>98</v>
      </c>
      <c r="H71" s="55">
        <v>2587.39</v>
      </c>
      <c r="I71" s="55">
        <v>11060</v>
      </c>
      <c r="J71" s="55">
        <v>0</v>
      </c>
      <c r="K71" s="55">
        <v>286.16533399999997</v>
      </c>
      <c r="L71" s="56">
        <v>1E-4</v>
      </c>
      <c r="M71" s="56">
        <v>2.3999999999999998E-3</v>
      </c>
      <c r="N71" s="56">
        <v>2.0000000000000001E-4</v>
      </c>
    </row>
    <row r="72" spans="1:14">
      <c r="A72" t="s">
        <v>1200</v>
      </c>
      <c r="B72" t="s">
        <v>1201</v>
      </c>
      <c r="C72" t="s">
        <v>96</v>
      </c>
      <c r="D72" t="s">
        <v>108</v>
      </c>
      <c r="E72" t="s">
        <v>1202</v>
      </c>
      <c r="F72" t="s">
        <v>103</v>
      </c>
      <c r="G72" t="s">
        <v>98</v>
      </c>
      <c r="H72" s="55">
        <v>1836.63</v>
      </c>
      <c r="I72" s="55">
        <v>46400</v>
      </c>
      <c r="J72" s="55">
        <v>0</v>
      </c>
      <c r="K72" s="55">
        <v>852.19632000000001</v>
      </c>
      <c r="L72" s="56">
        <v>2.9999999999999997E-4</v>
      </c>
      <c r="M72" s="56">
        <v>7.0000000000000001E-3</v>
      </c>
      <c r="N72" s="56">
        <v>5.9999999999999995E-4</v>
      </c>
    </row>
    <row r="73" spans="1:14">
      <c r="A73" t="s">
        <v>1203</v>
      </c>
      <c r="B73" t="s">
        <v>1204</v>
      </c>
      <c r="C73" t="s">
        <v>96</v>
      </c>
      <c r="D73" t="s">
        <v>108</v>
      </c>
      <c r="E73" t="s">
        <v>1205</v>
      </c>
      <c r="F73" t="s">
        <v>103</v>
      </c>
      <c r="G73" t="s">
        <v>98</v>
      </c>
      <c r="H73" s="55">
        <v>4175.99</v>
      </c>
      <c r="I73" s="55">
        <v>7554</v>
      </c>
      <c r="J73" s="55">
        <v>0</v>
      </c>
      <c r="K73" s="55">
        <v>315.45428459999999</v>
      </c>
      <c r="L73" s="56">
        <v>2.0000000000000001E-4</v>
      </c>
      <c r="M73" s="56">
        <v>2.5999999999999999E-3</v>
      </c>
      <c r="N73" s="56">
        <v>2.0000000000000001E-4</v>
      </c>
    </row>
    <row r="74" spans="1:14">
      <c r="A74" t="s">
        <v>1206</v>
      </c>
      <c r="B74" t="s">
        <v>1207</v>
      </c>
      <c r="C74" t="s">
        <v>96</v>
      </c>
      <c r="D74" t="s">
        <v>108</v>
      </c>
      <c r="E74" t="s">
        <v>1208</v>
      </c>
      <c r="F74" t="s">
        <v>1090</v>
      </c>
      <c r="G74" t="s">
        <v>98</v>
      </c>
      <c r="H74" s="55">
        <v>827149.21</v>
      </c>
      <c r="I74" s="55">
        <v>150.69999999999999</v>
      </c>
      <c r="J74" s="55">
        <v>0</v>
      </c>
      <c r="K74" s="55">
        <v>1246.5138594699999</v>
      </c>
      <c r="L74" s="56">
        <v>2.9999999999999997E-4</v>
      </c>
      <c r="M74" s="56">
        <v>1.03E-2</v>
      </c>
      <c r="N74" s="56">
        <v>8.9999999999999998E-4</v>
      </c>
    </row>
    <row r="75" spans="1:14">
      <c r="A75" t="s">
        <v>1209</v>
      </c>
      <c r="B75" t="s">
        <v>1210</v>
      </c>
      <c r="C75" t="s">
        <v>96</v>
      </c>
      <c r="D75" t="s">
        <v>108</v>
      </c>
      <c r="E75" t="s">
        <v>1211</v>
      </c>
      <c r="F75" t="s">
        <v>1090</v>
      </c>
      <c r="G75" t="s">
        <v>98</v>
      </c>
      <c r="H75" s="55">
        <v>8147.18</v>
      </c>
      <c r="I75" s="55">
        <v>3253</v>
      </c>
      <c r="J75" s="55">
        <v>0</v>
      </c>
      <c r="K75" s="55">
        <v>265.02776540000002</v>
      </c>
      <c r="L75" s="56">
        <v>1E-4</v>
      </c>
      <c r="M75" s="56">
        <v>2.2000000000000001E-3</v>
      </c>
      <c r="N75" s="56">
        <v>2.0000000000000001E-4</v>
      </c>
    </row>
    <row r="76" spans="1:14">
      <c r="A76" t="s">
        <v>1212</v>
      </c>
      <c r="B76" t="s">
        <v>1213</v>
      </c>
      <c r="C76" t="s">
        <v>96</v>
      </c>
      <c r="D76" t="s">
        <v>108</v>
      </c>
      <c r="E76" t="s">
        <v>1214</v>
      </c>
      <c r="F76" t="s">
        <v>1090</v>
      </c>
      <c r="G76" t="s">
        <v>98</v>
      </c>
      <c r="H76" s="55">
        <v>17489.650000000001</v>
      </c>
      <c r="I76" s="55">
        <v>1817.0005100000001</v>
      </c>
      <c r="J76" s="55">
        <v>0</v>
      </c>
      <c r="K76" s="55">
        <v>317.78702969721502</v>
      </c>
      <c r="L76" s="56">
        <v>2.0000000000000001E-4</v>
      </c>
      <c r="M76" s="56">
        <v>2.5999999999999999E-3</v>
      </c>
      <c r="N76" s="56">
        <v>2.0000000000000001E-4</v>
      </c>
    </row>
    <row r="77" spans="1:14">
      <c r="A77" t="s">
        <v>1215</v>
      </c>
      <c r="B77" t="s">
        <v>1216</v>
      </c>
      <c r="C77" t="s">
        <v>96</v>
      </c>
      <c r="D77" t="s">
        <v>108</v>
      </c>
      <c r="E77" t="s">
        <v>1217</v>
      </c>
      <c r="F77" t="s">
        <v>1090</v>
      </c>
      <c r="G77" t="s">
        <v>98</v>
      </c>
      <c r="H77" s="55">
        <v>108403.64</v>
      </c>
      <c r="I77" s="55">
        <v>299.60000000000002</v>
      </c>
      <c r="J77" s="55">
        <v>0</v>
      </c>
      <c r="K77" s="55">
        <v>324.77730544000002</v>
      </c>
      <c r="L77" s="56">
        <v>1E-4</v>
      </c>
      <c r="M77" s="56">
        <v>2.7000000000000001E-3</v>
      </c>
      <c r="N77" s="56">
        <v>2.0000000000000001E-4</v>
      </c>
    </row>
    <row r="78" spans="1:14">
      <c r="A78" t="s">
        <v>1218</v>
      </c>
      <c r="B78" t="s">
        <v>1219</v>
      </c>
      <c r="C78" t="s">
        <v>96</v>
      </c>
      <c r="D78" t="s">
        <v>108</v>
      </c>
      <c r="E78" t="s">
        <v>1220</v>
      </c>
      <c r="F78" t="s">
        <v>470</v>
      </c>
      <c r="G78" t="s">
        <v>98</v>
      </c>
      <c r="H78" s="55">
        <v>1429.13</v>
      </c>
      <c r="I78" s="55">
        <v>14100</v>
      </c>
      <c r="J78" s="55">
        <v>0</v>
      </c>
      <c r="K78" s="55">
        <v>201.50733</v>
      </c>
      <c r="L78" s="56">
        <v>1E-4</v>
      </c>
      <c r="M78" s="56">
        <v>1.6999999999999999E-3</v>
      </c>
      <c r="N78" s="56">
        <v>1E-4</v>
      </c>
    </row>
    <row r="79" spans="1:14">
      <c r="A79" t="s">
        <v>1221</v>
      </c>
      <c r="B79" t="s">
        <v>1222</v>
      </c>
      <c r="C79" t="s">
        <v>96</v>
      </c>
      <c r="D79" t="s">
        <v>108</v>
      </c>
      <c r="E79" t="s">
        <v>1223</v>
      </c>
      <c r="F79" t="s">
        <v>609</v>
      </c>
      <c r="G79" t="s">
        <v>98</v>
      </c>
      <c r="H79" s="55">
        <v>834.25</v>
      </c>
      <c r="I79" s="55">
        <v>6944</v>
      </c>
      <c r="J79" s="55">
        <v>0</v>
      </c>
      <c r="K79" s="55">
        <v>57.930320000000002</v>
      </c>
      <c r="L79" s="56">
        <v>1E-4</v>
      </c>
      <c r="M79" s="56">
        <v>5.0000000000000001E-4</v>
      </c>
      <c r="N79" s="56">
        <v>0</v>
      </c>
    </row>
    <row r="80" spans="1:14">
      <c r="A80" t="s">
        <v>1224</v>
      </c>
      <c r="B80" t="s">
        <v>1225</v>
      </c>
      <c r="C80" t="s">
        <v>96</v>
      </c>
      <c r="D80" t="s">
        <v>108</v>
      </c>
      <c r="E80" t="s">
        <v>608</v>
      </c>
      <c r="F80" t="s">
        <v>609</v>
      </c>
      <c r="G80" t="s">
        <v>98</v>
      </c>
      <c r="H80" s="55">
        <v>4094.28</v>
      </c>
      <c r="I80" s="55">
        <v>39900</v>
      </c>
      <c r="J80" s="55">
        <v>0</v>
      </c>
      <c r="K80" s="55">
        <v>1633.61772</v>
      </c>
      <c r="L80" s="56">
        <v>2.0000000000000001E-4</v>
      </c>
      <c r="M80" s="56">
        <v>1.35E-2</v>
      </c>
      <c r="N80" s="56">
        <v>1.1000000000000001E-3</v>
      </c>
    </row>
    <row r="81" spans="1:14">
      <c r="A81" t="s">
        <v>1226</v>
      </c>
      <c r="B81" t="s">
        <v>1227</v>
      </c>
      <c r="C81" t="s">
        <v>96</v>
      </c>
      <c r="D81" t="s">
        <v>108</v>
      </c>
      <c r="E81" t="s">
        <v>1228</v>
      </c>
      <c r="F81" t="s">
        <v>728</v>
      </c>
      <c r="G81" t="s">
        <v>98</v>
      </c>
      <c r="H81" s="55">
        <v>2603.4</v>
      </c>
      <c r="I81" s="55">
        <v>10760</v>
      </c>
      <c r="J81" s="55">
        <v>0</v>
      </c>
      <c r="K81" s="55">
        <v>280.12583999999998</v>
      </c>
      <c r="L81" s="56">
        <v>2.0000000000000001E-4</v>
      </c>
      <c r="M81" s="56">
        <v>2.3E-3</v>
      </c>
      <c r="N81" s="56">
        <v>2.0000000000000001E-4</v>
      </c>
    </row>
    <row r="82" spans="1:14">
      <c r="A82" t="s">
        <v>1229</v>
      </c>
      <c r="B82" t="s">
        <v>1230</v>
      </c>
      <c r="C82" t="s">
        <v>96</v>
      </c>
      <c r="D82" t="s">
        <v>108</v>
      </c>
      <c r="E82" t="s">
        <v>1231</v>
      </c>
      <c r="F82" t="s">
        <v>728</v>
      </c>
      <c r="G82" t="s">
        <v>98</v>
      </c>
      <c r="H82" s="55">
        <v>1573.53</v>
      </c>
      <c r="I82" s="55">
        <v>26550</v>
      </c>
      <c r="J82" s="55">
        <v>0</v>
      </c>
      <c r="K82" s="55">
        <v>417.77221500000002</v>
      </c>
      <c r="L82" s="56">
        <v>2.0000000000000001E-4</v>
      </c>
      <c r="M82" s="56">
        <v>3.3999999999999998E-3</v>
      </c>
      <c r="N82" s="56">
        <v>2.9999999999999997E-4</v>
      </c>
    </row>
    <row r="83" spans="1:14">
      <c r="A83" t="s">
        <v>1232</v>
      </c>
      <c r="B83" t="s">
        <v>1233</v>
      </c>
      <c r="C83" t="s">
        <v>96</v>
      </c>
      <c r="D83" t="s">
        <v>108</v>
      </c>
      <c r="E83" t="s">
        <v>1234</v>
      </c>
      <c r="F83" t="s">
        <v>766</v>
      </c>
      <c r="G83" t="s">
        <v>98</v>
      </c>
      <c r="H83" s="55">
        <v>36214.54</v>
      </c>
      <c r="I83" s="55">
        <v>1064</v>
      </c>
      <c r="J83" s="55">
        <v>0</v>
      </c>
      <c r="K83" s="55">
        <v>385.32270560000001</v>
      </c>
      <c r="L83" s="56">
        <v>2.9999999999999997E-4</v>
      </c>
      <c r="M83" s="56">
        <v>3.2000000000000002E-3</v>
      </c>
      <c r="N83" s="56">
        <v>2.9999999999999997E-4</v>
      </c>
    </row>
    <row r="84" spans="1:14">
      <c r="A84" t="s">
        <v>1235</v>
      </c>
      <c r="B84" t="s">
        <v>1236</v>
      </c>
      <c r="C84" t="s">
        <v>96</v>
      </c>
      <c r="D84" t="s">
        <v>108</v>
      </c>
      <c r="E84" t="s">
        <v>1237</v>
      </c>
      <c r="F84" t="s">
        <v>766</v>
      </c>
      <c r="G84" t="s">
        <v>98</v>
      </c>
      <c r="H84" s="55">
        <v>24433.37</v>
      </c>
      <c r="I84" s="55">
        <v>459.3</v>
      </c>
      <c r="J84" s="55">
        <v>0</v>
      </c>
      <c r="K84" s="55">
        <v>112.22246841</v>
      </c>
      <c r="L84" s="56">
        <v>1E-4</v>
      </c>
      <c r="M84" s="56">
        <v>8.9999999999999998E-4</v>
      </c>
      <c r="N84" s="56">
        <v>1E-4</v>
      </c>
    </row>
    <row r="85" spans="1:14">
      <c r="A85" t="s">
        <v>1238</v>
      </c>
      <c r="B85" t="s">
        <v>1239</v>
      </c>
      <c r="C85" t="s">
        <v>96</v>
      </c>
      <c r="D85" t="s">
        <v>108</v>
      </c>
      <c r="E85" t="s">
        <v>1240</v>
      </c>
      <c r="F85" t="s">
        <v>614</v>
      </c>
      <c r="G85" t="s">
        <v>98</v>
      </c>
      <c r="H85" s="55">
        <v>2745.72</v>
      </c>
      <c r="I85" s="55">
        <v>4150</v>
      </c>
      <c r="J85" s="55">
        <v>0</v>
      </c>
      <c r="K85" s="55">
        <v>113.94738</v>
      </c>
      <c r="L85" s="56">
        <v>0</v>
      </c>
      <c r="M85" s="56">
        <v>8.9999999999999998E-4</v>
      </c>
      <c r="N85" s="56">
        <v>1E-4</v>
      </c>
    </row>
    <row r="86" spans="1:14">
      <c r="A86" t="s">
        <v>1241</v>
      </c>
      <c r="B86" t="s">
        <v>1242</v>
      </c>
      <c r="C86" t="s">
        <v>96</v>
      </c>
      <c r="D86" t="s">
        <v>108</v>
      </c>
      <c r="E86" t="s">
        <v>631</v>
      </c>
      <c r="F86" t="s">
        <v>614</v>
      </c>
      <c r="G86" t="s">
        <v>98</v>
      </c>
      <c r="H86" s="55">
        <v>48120.480000000003</v>
      </c>
      <c r="I86" s="55">
        <v>1210</v>
      </c>
      <c r="J86" s="55">
        <v>0</v>
      </c>
      <c r="K86" s="55">
        <v>582.25780799999995</v>
      </c>
      <c r="L86" s="56">
        <v>2.9999999999999997E-4</v>
      </c>
      <c r="M86" s="56">
        <v>4.7999999999999996E-3</v>
      </c>
      <c r="N86" s="56">
        <v>4.0000000000000002E-4</v>
      </c>
    </row>
    <row r="87" spans="1:14">
      <c r="A87" t="s">
        <v>1243</v>
      </c>
      <c r="B87" t="s">
        <v>1244</v>
      </c>
      <c r="C87" t="s">
        <v>96</v>
      </c>
      <c r="D87" t="s">
        <v>108</v>
      </c>
      <c r="E87" t="s">
        <v>1245</v>
      </c>
      <c r="F87" t="s">
        <v>614</v>
      </c>
      <c r="G87" t="s">
        <v>98</v>
      </c>
      <c r="H87" s="55">
        <v>6494.38</v>
      </c>
      <c r="I87" s="55">
        <v>5400</v>
      </c>
      <c r="J87" s="55">
        <v>0</v>
      </c>
      <c r="K87" s="55">
        <v>350.69652000000002</v>
      </c>
      <c r="L87" s="56">
        <v>1E-4</v>
      </c>
      <c r="M87" s="56">
        <v>2.8999999999999998E-3</v>
      </c>
      <c r="N87" s="56">
        <v>2.0000000000000001E-4</v>
      </c>
    </row>
    <row r="88" spans="1:14">
      <c r="A88" t="s">
        <v>1246</v>
      </c>
      <c r="B88" t="s">
        <v>1247</v>
      </c>
      <c r="C88" t="s">
        <v>96</v>
      </c>
      <c r="D88" t="s">
        <v>108</v>
      </c>
      <c r="E88" t="s">
        <v>1248</v>
      </c>
      <c r="F88" t="s">
        <v>332</v>
      </c>
      <c r="G88" t="s">
        <v>98</v>
      </c>
      <c r="H88" s="55">
        <v>11329.91</v>
      </c>
      <c r="I88" s="55">
        <v>3024</v>
      </c>
      <c r="J88" s="55">
        <v>0</v>
      </c>
      <c r="K88" s="55">
        <v>342.61647840000001</v>
      </c>
      <c r="L88" s="56">
        <v>1E-4</v>
      </c>
      <c r="M88" s="56">
        <v>2.8E-3</v>
      </c>
      <c r="N88" s="56">
        <v>2.0000000000000001E-4</v>
      </c>
    </row>
    <row r="89" spans="1:14">
      <c r="A89" t="s">
        <v>1249</v>
      </c>
      <c r="B89" t="s">
        <v>1250</v>
      </c>
      <c r="C89" t="s">
        <v>96</v>
      </c>
      <c r="D89" t="s">
        <v>108</v>
      </c>
      <c r="E89" t="s">
        <v>634</v>
      </c>
      <c r="F89" t="s">
        <v>332</v>
      </c>
      <c r="G89" t="s">
        <v>98</v>
      </c>
      <c r="H89" s="55">
        <v>2939.14</v>
      </c>
      <c r="I89" s="55">
        <v>3447</v>
      </c>
      <c r="J89" s="55">
        <v>0</v>
      </c>
      <c r="K89" s="55">
        <v>101.3121558</v>
      </c>
      <c r="L89" s="56">
        <v>1E-4</v>
      </c>
      <c r="M89" s="56">
        <v>8.0000000000000004E-4</v>
      </c>
      <c r="N89" s="56">
        <v>1E-4</v>
      </c>
    </row>
    <row r="90" spans="1:14">
      <c r="A90" t="s">
        <v>1251</v>
      </c>
      <c r="B90" t="s">
        <v>1252</v>
      </c>
      <c r="C90" t="s">
        <v>96</v>
      </c>
      <c r="D90" t="s">
        <v>108</v>
      </c>
      <c r="E90" t="s">
        <v>426</v>
      </c>
      <c r="F90" t="s">
        <v>332</v>
      </c>
      <c r="G90" t="s">
        <v>98</v>
      </c>
      <c r="H90" s="55">
        <v>593.46</v>
      </c>
      <c r="I90" s="55">
        <v>76070</v>
      </c>
      <c r="J90" s="55">
        <v>0</v>
      </c>
      <c r="K90" s="55">
        <v>451.44502199999999</v>
      </c>
      <c r="L90" s="56">
        <v>1E-4</v>
      </c>
      <c r="M90" s="56">
        <v>3.7000000000000002E-3</v>
      </c>
      <c r="N90" s="56">
        <v>2.9999999999999997E-4</v>
      </c>
    </row>
    <row r="91" spans="1:14">
      <c r="A91" t="s">
        <v>1253</v>
      </c>
      <c r="B91" t="s">
        <v>1254</v>
      </c>
      <c r="C91" t="s">
        <v>96</v>
      </c>
      <c r="D91" t="s">
        <v>108</v>
      </c>
      <c r="E91" t="s">
        <v>1255</v>
      </c>
      <c r="F91" t="s">
        <v>332</v>
      </c>
      <c r="G91" t="s">
        <v>98</v>
      </c>
      <c r="H91" s="55">
        <v>20140.82</v>
      </c>
      <c r="I91" s="55">
        <v>884</v>
      </c>
      <c r="J91" s="55">
        <v>0</v>
      </c>
      <c r="K91" s="55">
        <v>178.04484880000001</v>
      </c>
      <c r="L91" s="56">
        <v>1E-4</v>
      </c>
      <c r="M91" s="56">
        <v>1.5E-3</v>
      </c>
      <c r="N91" s="56">
        <v>1E-4</v>
      </c>
    </row>
    <row r="92" spans="1:14">
      <c r="A92" t="s">
        <v>1256</v>
      </c>
      <c r="B92" t="s">
        <v>1257</v>
      </c>
      <c r="C92" t="s">
        <v>96</v>
      </c>
      <c r="D92" t="s">
        <v>108</v>
      </c>
      <c r="E92" t="s">
        <v>460</v>
      </c>
      <c r="F92" t="s">
        <v>332</v>
      </c>
      <c r="G92" t="s">
        <v>98</v>
      </c>
      <c r="H92" s="55">
        <v>7828.82</v>
      </c>
      <c r="I92" s="55">
        <v>8550</v>
      </c>
      <c r="J92" s="55">
        <v>0</v>
      </c>
      <c r="K92" s="55">
        <v>669.36410999999998</v>
      </c>
      <c r="L92" s="56">
        <v>2.0000000000000001E-4</v>
      </c>
      <c r="M92" s="56">
        <v>5.4999999999999997E-3</v>
      </c>
      <c r="N92" s="56">
        <v>5.0000000000000001E-4</v>
      </c>
    </row>
    <row r="93" spans="1:14">
      <c r="A93" t="s">
        <v>1258</v>
      </c>
      <c r="B93" t="s">
        <v>1259</v>
      </c>
      <c r="C93" t="s">
        <v>96</v>
      </c>
      <c r="D93" t="s">
        <v>108</v>
      </c>
      <c r="E93" t="s">
        <v>601</v>
      </c>
      <c r="F93" t="s">
        <v>332</v>
      </c>
      <c r="G93" t="s">
        <v>98</v>
      </c>
      <c r="H93" s="55">
        <v>253681.67</v>
      </c>
      <c r="I93" s="55">
        <v>169</v>
      </c>
      <c r="J93" s="55">
        <v>0</v>
      </c>
      <c r="K93" s="55">
        <v>428.72202229999999</v>
      </c>
      <c r="L93" s="56">
        <v>4.0000000000000002E-4</v>
      </c>
      <c r="M93" s="56">
        <v>3.5000000000000001E-3</v>
      </c>
      <c r="N93" s="56">
        <v>2.9999999999999997E-4</v>
      </c>
    </row>
    <row r="94" spans="1:14">
      <c r="A94" t="s">
        <v>1260</v>
      </c>
      <c r="B94" t="s">
        <v>1261</v>
      </c>
      <c r="C94" t="s">
        <v>96</v>
      </c>
      <c r="D94" t="s">
        <v>108</v>
      </c>
      <c r="E94" t="s">
        <v>385</v>
      </c>
      <c r="F94" t="s">
        <v>332</v>
      </c>
      <c r="G94" t="s">
        <v>98</v>
      </c>
      <c r="H94" s="55">
        <v>2966.15</v>
      </c>
      <c r="I94" s="55">
        <v>23770</v>
      </c>
      <c r="J94" s="55">
        <v>24.31439</v>
      </c>
      <c r="K94" s="55">
        <v>729.368245</v>
      </c>
      <c r="L94" s="56">
        <v>2.0000000000000001E-4</v>
      </c>
      <c r="M94" s="56">
        <v>6.0000000000000001E-3</v>
      </c>
      <c r="N94" s="56">
        <v>5.0000000000000001E-4</v>
      </c>
    </row>
    <row r="95" spans="1:14">
      <c r="A95" t="s">
        <v>1262</v>
      </c>
      <c r="B95" t="s">
        <v>1263</v>
      </c>
      <c r="C95" t="s">
        <v>96</v>
      </c>
      <c r="D95" t="s">
        <v>108</v>
      </c>
      <c r="E95" t="s">
        <v>389</v>
      </c>
      <c r="F95" t="s">
        <v>332</v>
      </c>
      <c r="G95" t="s">
        <v>98</v>
      </c>
      <c r="H95" s="55">
        <v>42578.27</v>
      </c>
      <c r="I95" s="55">
        <v>1700</v>
      </c>
      <c r="J95" s="55">
        <v>0</v>
      </c>
      <c r="K95" s="55">
        <v>723.83059000000003</v>
      </c>
      <c r="L95" s="56">
        <v>2.0000000000000001E-4</v>
      </c>
      <c r="M95" s="56">
        <v>6.0000000000000001E-3</v>
      </c>
      <c r="N95" s="56">
        <v>5.0000000000000001E-4</v>
      </c>
    </row>
    <row r="96" spans="1:14">
      <c r="A96" t="s">
        <v>1264</v>
      </c>
      <c r="B96" t="s">
        <v>1265</v>
      </c>
      <c r="C96" t="s">
        <v>96</v>
      </c>
      <c r="D96" t="s">
        <v>108</v>
      </c>
      <c r="E96" t="s">
        <v>1266</v>
      </c>
      <c r="F96" t="s">
        <v>109</v>
      </c>
      <c r="G96" t="s">
        <v>98</v>
      </c>
      <c r="H96" s="55">
        <v>10805.47</v>
      </c>
      <c r="I96" s="55">
        <v>1990</v>
      </c>
      <c r="J96" s="55">
        <v>0</v>
      </c>
      <c r="K96" s="55">
        <v>215.028853</v>
      </c>
      <c r="L96" s="56">
        <v>1E-4</v>
      </c>
      <c r="M96" s="56">
        <v>1.8E-3</v>
      </c>
      <c r="N96" s="56">
        <v>1E-4</v>
      </c>
    </row>
    <row r="97" spans="1:14">
      <c r="A97" t="s">
        <v>1267</v>
      </c>
      <c r="B97" t="s">
        <v>1268</v>
      </c>
      <c r="C97" t="s">
        <v>96</v>
      </c>
      <c r="D97" t="s">
        <v>108</v>
      </c>
      <c r="E97" t="s">
        <v>1269</v>
      </c>
      <c r="F97" t="s">
        <v>1270</v>
      </c>
      <c r="G97" t="s">
        <v>98</v>
      </c>
      <c r="H97" s="55">
        <v>14818.11</v>
      </c>
      <c r="I97" s="55">
        <v>4109</v>
      </c>
      <c r="J97" s="55">
        <v>0</v>
      </c>
      <c r="K97" s="55">
        <v>608.8761399</v>
      </c>
      <c r="L97" s="56">
        <v>1E-4</v>
      </c>
      <c r="M97" s="56">
        <v>5.0000000000000001E-3</v>
      </c>
      <c r="N97" s="56">
        <v>4.0000000000000002E-4</v>
      </c>
    </row>
    <row r="98" spans="1:14">
      <c r="A98" t="s">
        <v>1271</v>
      </c>
      <c r="B98" t="s">
        <v>1272</v>
      </c>
      <c r="C98" t="s">
        <v>96</v>
      </c>
      <c r="D98" t="s">
        <v>108</v>
      </c>
      <c r="E98" t="s">
        <v>1273</v>
      </c>
      <c r="F98" t="s">
        <v>1274</v>
      </c>
      <c r="G98" t="s">
        <v>98</v>
      </c>
      <c r="H98" s="55">
        <v>5158.43</v>
      </c>
      <c r="I98" s="55">
        <v>7405</v>
      </c>
      <c r="J98" s="55">
        <v>0</v>
      </c>
      <c r="K98" s="55">
        <v>381.9817415</v>
      </c>
      <c r="L98" s="56">
        <v>2.0000000000000001E-4</v>
      </c>
      <c r="M98" s="56">
        <v>3.2000000000000002E-3</v>
      </c>
      <c r="N98" s="56">
        <v>2.9999999999999997E-4</v>
      </c>
    </row>
    <row r="99" spans="1:14">
      <c r="A99" t="s">
        <v>1275</v>
      </c>
      <c r="B99" t="s">
        <v>1276</v>
      </c>
      <c r="C99" t="s">
        <v>96</v>
      </c>
      <c r="D99" t="s">
        <v>108</v>
      </c>
      <c r="E99" t="s">
        <v>1277</v>
      </c>
      <c r="F99" t="s">
        <v>1274</v>
      </c>
      <c r="G99" t="s">
        <v>98</v>
      </c>
      <c r="H99" s="55">
        <v>2787.33</v>
      </c>
      <c r="I99" s="55">
        <v>15690</v>
      </c>
      <c r="J99" s="55">
        <v>0</v>
      </c>
      <c r="K99" s="55">
        <v>437.33207700000003</v>
      </c>
      <c r="L99" s="56">
        <v>2.0000000000000001E-4</v>
      </c>
      <c r="M99" s="56">
        <v>3.5999999999999999E-3</v>
      </c>
      <c r="N99" s="56">
        <v>2.9999999999999997E-4</v>
      </c>
    </row>
    <row r="100" spans="1:14">
      <c r="A100" t="s">
        <v>1278</v>
      </c>
      <c r="B100" t="s">
        <v>1279</v>
      </c>
      <c r="C100" t="s">
        <v>96</v>
      </c>
      <c r="D100" t="s">
        <v>108</v>
      </c>
      <c r="E100" t="s">
        <v>1280</v>
      </c>
      <c r="F100" t="s">
        <v>1274</v>
      </c>
      <c r="G100" t="s">
        <v>98</v>
      </c>
      <c r="H100" s="55">
        <v>1189.49</v>
      </c>
      <c r="I100" s="55">
        <v>24060</v>
      </c>
      <c r="J100" s="55">
        <v>0</v>
      </c>
      <c r="K100" s="55">
        <v>286.19129400000003</v>
      </c>
      <c r="L100" s="56">
        <v>1E-4</v>
      </c>
      <c r="M100" s="56">
        <v>2.3999999999999998E-3</v>
      </c>
      <c r="N100" s="56">
        <v>2.0000000000000001E-4</v>
      </c>
    </row>
    <row r="101" spans="1:14">
      <c r="A101" t="s">
        <v>1281</v>
      </c>
      <c r="B101" t="s">
        <v>1282</v>
      </c>
      <c r="C101" t="s">
        <v>96</v>
      </c>
      <c r="D101" t="s">
        <v>108</v>
      </c>
      <c r="E101" t="s">
        <v>1283</v>
      </c>
      <c r="F101" t="s">
        <v>1274</v>
      </c>
      <c r="G101" t="s">
        <v>98</v>
      </c>
      <c r="H101" s="55">
        <v>5462.52</v>
      </c>
      <c r="I101" s="55">
        <v>7154</v>
      </c>
      <c r="J101" s="55">
        <v>0</v>
      </c>
      <c r="K101" s="55">
        <v>390.78868080000001</v>
      </c>
      <c r="L101" s="56">
        <v>1E-4</v>
      </c>
      <c r="M101" s="56">
        <v>3.2000000000000002E-3</v>
      </c>
      <c r="N101" s="56">
        <v>2.9999999999999997E-4</v>
      </c>
    </row>
    <row r="102" spans="1:14">
      <c r="A102" t="s">
        <v>1284</v>
      </c>
      <c r="B102" t="s">
        <v>1285</v>
      </c>
      <c r="C102" t="s">
        <v>96</v>
      </c>
      <c r="D102" t="s">
        <v>108</v>
      </c>
      <c r="E102" t="s">
        <v>1286</v>
      </c>
      <c r="F102" t="s">
        <v>1274</v>
      </c>
      <c r="G102" t="s">
        <v>98</v>
      </c>
      <c r="H102" s="55">
        <v>1089.78</v>
      </c>
      <c r="I102" s="55">
        <v>20210</v>
      </c>
      <c r="J102" s="55">
        <v>0</v>
      </c>
      <c r="K102" s="55">
        <v>220.24453800000001</v>
      </c>
      <c r="L102" s="56">
        <v>1E-4</v>
      </c>
      <c r="M102" s="56">
        <v>1.8E-3</v>
      </c>
      <c r="N102" s="56">
        <v>2.0000000000000001E-4</v>
      </c>
    </row>
    <row r="103" spans="1:14">
      <c r="A103" t="s">
        <v>1287</v>
      </c>
      <c r="B103" t="s">
        <v>1288</v>
      </c>
      <c r="C103" t="s">
        <v>96</v>
      </c>
      <c r="D103" t="s">
        <v>108</v>
      </c>
      <c r="E103" t="s">
        <v>1289</v>
      </c>
      <c r="F103" t="s">
        <v>1274</v>
      </c>
      <c r="G103" t="s">
        <v>98</v>
      </c>
      <c r="H103" s="55">
        <v>81078.77</v>
      </c>
      <c r="I103" s="55">
        <v>1709</v>
      </c>
      <c r="J103" s="55">
        <v>0</v>
      </c>
      <c r="K103" s="55">
        <v>1385.6361793000001</v>
      </c>
      <c r="L103" s="56">
        <v>2.9999999999999997E-4</v>
      </c>
      <c r="M103" s="56">
        <v>1.14E-2</v>
      </c>
      <c r="N103" s="56">
        <v>1E-3</v>
      </c>
    </row>
    <row r="104" spans="1:14">
      <c r="A104" t="s">
        <v>1290</v>
      </c>
      <c r="B104" t="s">
        <v>1291</v>
      </c>
      <c r="C104" t="s">
        <v>96</v>
      </c>
      <c r="D104" t="s">
        <v>108</v>
      </c>
      <c r="E104" t="s">
        <v>1292</v>
      </c>
      <c r="F104" t="s">
        <v>1293</v>
      </c>
      <c r="G104" t="s">
        <v>98</v>
      </c>
      <c r="H104" s="55">
        <v>22836.39</v>
      </c>
      <c r="I104" s="55">
        <v>4651</v>
      </c>
      <c r="J104" s="55">
        <v>0</v>
      </c>
      <c r="K104" s="55">
        <v>1062.1204989</v>
      </c>
      <c r="L104" s="56">
        <v>2.9999999999999997E-4</v>
      </c>
      <c r="M104" s="56">
        <v>8.8000000000000005E-3</v>
      </c>
      <c r="N104" s="56">
        <v>6.9999999999999999E-4</v>
      </c>
    </row>
    <row r="105" spans="1:14">
      <c r="A105" t="s">
        <v>1294</v>
      </c>
      <c r="B105" t="s">
        <v>1295</v>
      </c>
      <c r="C105" t="s">
        <v>96</v>
      </c>
      <c r="D105" t="s">
        <v>108</v>
      </c>
      <c r="E105" t="s">
        <v>1296</v>
      </c>
      <c r="F105" t="s">
        <v>1293</v>
      </c>
      <c r="G105" t="s">
        <v>98</v>
      </c>
      <c r="H105" s="55">
        <v>5462.83</v>
      </c>
      <c r="I105" s="55">
        <v>19210</v>
      </c>
      <c r="J105" s="55">
        <v>0</v>
      </c>
      <c r="K105" s="55">
        <v>1049.409643</v>
      </c>
      <c r="L105" s="56">
        <v>2.0000000000000001E-4</v>
      </c>
      <c r="M105" s="56">
        <v>8.6999999999999994E-3</v>
      </c>
      <c r="N105" s="56">
        <v>6.9999999999999999E-4</v>
      </c>
    </row>
    <row r="106" spans="1:14">
      <c r="A106" t="s">
        <v>1297</v>
      </c>
      <c r="B106" t="s">
        <v>1298</v>
      </c>
      <c r="C106" t="s">
        <v>96</v>
      </c>
      <c r="D106" t="s">
        <v>108</v>
      </c>
      <c r="E106" t="s">
        <v>1299</v>
      </c>
      <c r="F106" t="s">
        <v>1293</v>
      </c>
      <c r="G106" t="s">
        <v>98</v>
      </c>
      <c r="H106" s="55">
        <v>15351.23</v>
      </c>
      <c r="I106" s="55">
        <v>6799</v>
      </c>
      <c r="J106" s="55">
        <v>0</v>
      </c>
      <c r="K106" s="55">
        <v>1043.7301276999999</v>
      </c>
      <c r="L106" s="56">
        <v>2.0000000000000001E-4</v>
      </c>
      <c r="M106" s="56">
        <v>8.6E-3</v>
      </c>
      <c r="N106" s="56">
        <v>6.9999999999999999E-4</v>
      </c>
    </row>
    <row r="107" spans="1:14">
      <c r="A107" t="s">
        <v>1300</v>
      </c>
      <c r="B107" t="s">
        <v>1301</v>
      </c>
      <c r="C107" t="s">
        <v>96</v>
      </c>
      <c r="D107" t="s">
        <v>108</v>
      </c>
      <c r="E107" t="s">
        <v>1302</v>
      </c>
      <c r="F107" t="s">
        <v>110</v>
      </c>
      <c r="G107" t="s">
        <v>98</v>
      </c>
      <c r="H107" s="55">
        <v>1508.32</v>
      </c>
      <c r="I107" s="55">
        <v>30260</v>
      </c>
      <c r="J107" s="55">
        <v>0</v>
      </c>
      <c r="K107" s="55">
        <v>456.41763200000003</v>
      </c>
      <c r="L107" s="56">
        <v>2.9999999999999997E-4</v>
      </c>
      <c r="M107" s="56">
        <v>3.8E-3</v>
      </c>
      <c r="N107" s="56">
        <v>2.9999999999999997E-4</v>
      </c>
    </row>
    <row r="108" spans="1:14">
      <c r="A108" t="s">
        <v>1303</v>
      </c>
      <c r="B108" t="s">
        <v>1304</v>
      </c>
      <c r="C108" t="s">
        <v>96</v>
      </c>
      <c r="D108" t="s">
        <v>108</v>
      </c>
      <c r="E108" t="s">
        <v>1305</v>
      </c>
      <c r="F108" t="s">
        <v>111</v>
      </c>
      <c r="G108" t="s">
        <v>98</v>
      </c>
      <c r="H108" s="55">
        <v>5440.93</v>
      </c>
      <c r="I108" s="55">
        <v>509.6</v>
      </c>
      <c r="J108" s="55">
        <v>0</v>
      </c>
      <c r="K108" s="55">
        <v>27.726979279999998</v>
      </c>
      <c r="L108" s="56">
        <v>0</v>
      </c>
      <c r="M108" s="56">
        <v>2.0000000000000001E-4</v>
      </c>
      <c r="N108" s="56">
        <v>0</v>
      </c>
    </row>
    <row r="109" spans="1:14">
      <c r="A109" t="s">
        <v>1306</v>
      </c>
      <c r="B109" t="s">
        <v>1307</v>
      </c>
      <c r="C109" t="s">
        <v>96</v>
      </c>
      <c r="D109" t="s">
        <v>108</v>
      </c>
      <c r="E109" t="s">
        <v>1308</v>
      </c>
      <c r="F109" t="s">
        <v>111</v>
      </c>
      <c r="G109" t="s">
        <v>98</v>
      </c>
      <c r="H109" s="55">
        <v>10766.58</v>
      </c>
      <c r="I109" s="55">
        <v>1320</v>
      </c>
      <c r="J109" s="55">
        <v>0</v>
      </c>
      <c r="K109" s="55">
        <v>142.11885599999999</v>
      </c>
      <c r="L109" s="56">
        <v>1E-4</v>
      </c>
      <c r="M109" s="56">
        <v>1.1999999999999999E-3</v>
      </c>
      <c r="N109" s="56">
        <v>1E-4</v>
      </c>
    </row>
    <row r="110" spans="1:14">
      <c r="A110" t="s">
        <v>1309</v>
      </c>
      <c r="B110" t="s">
        <v>1310</v>
      </c>
      <c r="C110" t="s">
        <v>96</v>
      </c>
      <c r="D110" t="s">
        <v>108</v>
      </c>
      <c r="E110" t="s">
        <v>1311</v>
      </c>
      <c r="F110" t="s">
        <v>112</v>
      </c>
      <c r="G110" t="s">
        <v>98</v>
      </c>
      <c r="H110" s="55">
        <v>1723.7</v>
      </c>
      <c r="I110" s="55">
        <v>7011</v>
      </c>
      <c r="J110" s="55">
        <v>0</v>
      </c>
      <c r="K110" s="55">
        <v>120.848607</v>
      </c>
      <c r="L110" s="56">
        <v>1E-4</v>
      </c>
      <c r="M110" s="56">
        <v>1E-3</v>
      </c>
      <c r="N110" s="56">
        <v>1E-4</v>
      </c>
    </row>
    <row r="111" spans="1:14">
      <c r="A111" t="s">
        <v>1312</v>
      </c>
      <c r="B111" t="s">
        <v>1313</v>
      </c>
      <c r="C111" t="s">
        <v>96</v>
      </c>
      <c r="D111" t="s">
        <v>108</v>
      </c>
      <c r="E111" t="s">
        <v>1314</v>
      </c>
      <c r="F111" t="s">
        <v>112</v>
      </c>
      <c r="G111" t="s">
        <v>98</v>
      </c>
      <c r="H111" s="55">
        <v>83.34</v>
      </c>
      <c r="I111" s="55">
        <v>11150</v>
      </c>
      <c r="J111" s="55">
        <v>0</v>
      </c>
      <c r="K111" s="55">
        <v>9.2924100000000003</v>
      </c>
      <c r="L111" s="56">
        <v>0</v>
      </c>
      <c r="M111" s="56">
        <v>1E-4</v>
      </c>
      <c r="N111" s="56">
        <v>0</v>
      </c>
    </row>
    <row r="112" spans="1:14">
      <c r="A112" t="s">
        <v>1315</v>
      </c>
      <c r="B112" t="s">
        <v>1316</v>
      </c>
      <c r="C112" t="s">
        <v>96</v>
      </c>
      <c r="D112" t="s">
        <v>108</v>
      </c>
      <c r="E112" t="s">
        <v>749</v>
      </c>
      <c r="F112" t="s">
        <v>113</v>
      </c>
      <c r="G112" t="s">
        <v>98</v>
      </c>
      <c r="H112" s="55">
        <v>40302.089999999997</v>
      </c>
      <c r="I112" s="55">
        <v>1798</v>
      </c>
      <c r="J112" s="55">
        <v>0</v>
      </c>
      <c r="K112" s="55">
        <v>724.63157820000004</v>
      </c>
      <c r="L112" s="56">
        <v>2.0000000000000001E-4</v>
      </c>
      <c r="M112" s="56">
        <v>6.0000000000000001E-3</v>
      </c>
      <c r="N112" s="56">
        <v>5.0000000000000001E-4</v>
      </c>
    </row>
    <row r="113" spans="1:14">
      <c r="A113" t="s">
        <v>1317</v>
      </c>
      <c r="B113" t="s">
        <v>1318</v>
      </c>
      <c r="C113" t="s">
        <v>96</v>
      </c>
      <c r="D113" t="s">
        <v>108</v>
      </c>
      <c r="E113" t="s">
        <v>558</v>
      </c>
      <c r="F113" t="s">
        <v>113</v>
      </c>
      <c r="G113" t="s">
        <v>98</v>
      </c>
      <c r="H113" s="55">
        <v>35657.06</v>
      </c>
      <c r="I113" s="55">
        <v>1494</v>
      </c>
      <c r="J113" s="55">
        <v>0</v>
      </c>
      <c r="K113" s="55">
        <v>532.71647640000003</v>
      </c>
      <c r="L113" s="56">
        <v>2.0000000000000001E-4</v>
      </c>
      <c r="M113" s="56">
        <v>4.4000000000000003E-3</v>
      </c>
      <c r="N113" s="56">
        <v>4.0000000000000002E-4</v>
      </c>
    </row>
    <row r="114" spans="1:14">
      <c r="A114" s="57" t="s">
        <v>1319</v>
      </c>
      <c r="B114" s="106" t="s">
        <v>4234</v>
      </c>
      <c r="C114" s="106" t="s">
        <v>4234</v>
      </c>
      <c r="D114" s="107" t="s">
        <v>4234</v>
      </c>
      <c r="E114" s="107" t="s">
        <v>4234</v>
      </c>
      <c r="F114" s="107" t="s">
        <v>4234</v>
      </c>
      <c r="G114" s="107" t="s">
        <v>4234</v>
      </c>
      <c r="H114" s="59">
        <v>1314037.98</v>
      </c>
      <c r="I114" s="107" t="s">
        <v>4234</v>
      </c>
      <c r="J114" s="59">
        <v>8.2833400000000008</v>
      </c>
      <c r="K114" s="59">
        <v>5516.4396739202248</v>
      </c>
      <c r="L114" s="107" t="s">
        <v>4234</v>
      </c>
      <c r="M114" s="58">
        <v>4.5499999999999999E-2</v>
      </c>
      <c r="N114" s="58">
        <v>3.8E-3</v>
      </c>
    </row>
    <row r="115" spans="1:14">
      <c r="A115" t="s">
        <v>1320</v>
      </c>
      <c r="B115" t="s">
        <v>1321</v>
      </c>
      <c r="C115" t="s">
        <v>96</v>
      </c>
      <c r="D115" t="s">
        <v>108</v>
      </c>
      <c r="E115" t="s">
        <v>1322</v>
      </c>
      <c r="F115" t="s">
        <v>1143</v>
      </c>
      <c r="G115" t="s">
        <v>98</v>
      </c>
      <c r="H115" s="55">
        <v>2677.73</v>
      </c>
      <c r="I115" s="55">
        <v>113.3</v>
      </c>
      <c r="J115" s="55">
        <v>0</v>
      </c>
      <c r="K115" s="55">
        <v>3.0338680899999999</v>
      </c>
      <c r="L115" s="56">
        <v>1E-4</v>
      </c>
      <c r="M115" s="56">
        <v>0</v>
      </c>
      <c r="N115" s="56">
        <v>0</v>
      </c>
    </row>
    <row r="116" spans="1:14">
      <c r="A116" t="s">
        <v>1323</v>
      </c>
      <c r="B116" t="s">
        <v>1324</v>
      </c>
      <c r="C116" t="s">
        <v>96</v>
      </c>
      <c r="D116" t="s">
        <v>108</v>
      </c>
      <c r="E116" t="s">
        <v>1325</v>
      </c>
      <c r="F116" t="s">
        <v>313</v>
      </c>
      <c r="G116" t="s">
        <v>98</v>
      </c>
      <c r="H116" s="55">
        <v>3392.67</v>
      </c>
      <c r="I116" s="55">
        <v>2602</v>
      </c>
      <c r="J116" s="55">
        <v>0</v>
      </c>
      <c r="K116" s="55">
        <v>88.277273399999999</v>
      </c>
      <c r="L116" s="56">
        <v>2.0000000000000001E-4</v>
      </c>
      <c r="M116" s="56">
        <v>6.9999999999999999E-4</v>
      </c>
      <c r="N116" s="56">
        <v>1E-4</v>
      </c>
    </row>
    <row r="117" spans="1:14">
      <c r="A117" t="s">
        <v>1326</v>
      </c>
      <c r="B117" t="s">
        <v>1327</v>
      </c>
      <c r="C117" t="s">
        <v>96</v>
      </c>
      <c r="D117" t="s">
        <v>108</v>
      </c>
      <c r="E117" t="s">
        <v>811</v>
      </c>
      <c r="F117" t="s">
        <v>669</v>
      </c>
      <c r="G117" t="s">
        <v>98</v>
      </c>
      <c r="H117" s="55">
        <v>526.04999999999995</v>
      </c>
      <c r="I117" s="55">
        <v>5400</v>
      </c>
      <c r="J117" s="55">
        <v>0</v>
      </c>
      <c r="K117" s="55">
        <v>28.406700000000001</v>
      </c>
      <c r="L117" s="56">
        <v>0</v>
      </c>
      <c r="M117" s="56">
        <v>2.0000000000000001E-4</v>
      </c>
      <c r="N117" s="56">
        <v>0</v>
      </c>
    </row>
    <row r="118" spans="1:14">
      <c r="A118" t="s">
        <v>1328</v>
      </c>
      <c r="B118" t="s">
        <v>1329</v>
      </c>
      <c r="C118" t="s">
        <v>96</v>
      </c>
      <c r="D118" t="s">
        <v>108</v>
      </c>
      <c r="E118" t="s">
        <v>1330</v>
      </c>
      <c r="F118" t="s">
        <v>669</v>
      </c>
      <c r="G118" t="s">
        <v>98</v>
      </c>
      <c r="H118" s="55">
        <v>5429.64</v>
      </c>
      <c r="I118" s="55">
        <v>1600</v>
      </c>
      <c r="J118" s="55">
        <v>0</v>
      </c>
      <c r="K118" s="55">
        <v>86.87424</v>
      </c>
      <c r="L118" s="56">
        <v>1E-4</v>
      </c>
      <c r="M118" s="56">
        <v>6.9999999999999999E-4</v>
      </c>
      <c r="N118" s="56">
        <v>1E-4</v>
      </c>
    </row>
    <row r="119" spans="1:14">
      <c r="A119" t="s">
        <v>1331</v>
      </c>
      <c r="B119" t="s">
        <v>1332</v>
      </c>
      <c r="C119" t="s">
        <v>96</v>
      </c>
      <c r="D119" t="s">
        <v>108</v>
      </c>
      <c r="E119" t="s">
        <v>1333</v>
      </c>
      <c r="F119" t="s">
        <v>669</v>
      </c>
      <c r="G119" t="s">
        <v>98</v>
      </c>
      <c r="H119" s="55">
        <v>6214.83</v>
      </c>
      <c r="I119" s="55">
        <v>720.6</v>
      </c>
      <c r="J119" s="55">
        <v>0</v>
      </c>
      <c r="K119" s="55">
        <v>44.784064979999997</v>
      </c>
      <c r="L119" s="56">
        <v>1E-4</v>
      </c>
      <c r="M119" s="56">
        <v>4.0000000000000002E-4</v>
      </c>
      <c r="N119" s="56">
        <v>0</v>
      </c>
    </row>
    <row r="120" spans="1:14">
      <c r="A120" t="s">
        <v>1334</v>
      </c>
      <c r="B120" t="s">
        <v>1335</v>
      </c>
      <c r="C120" t="s">
        <v>96</v>
      </c>
      <c r="D120" t="s">
        <v>108</v>
      </c>
      <c r="E120" t="s">
        <v>1336</v>
      </c>
      <c r="F120" t="s">
        <v>669</v>
      </c>
      <c r="G120" t="s">
        <v>98</v>
      </c>
      <c r="H120" s="55">
        <v>5868.96</v>
      </c>
      <c r="I120" s="55">
        <v>576.70000000000005</v>
      </c>
      <c r="J120" s="55">
        <v>0</v>
      </c>
      <c r="K120" s="55">
        <v>33.846292320000003</v>
      </c>
      <c r="L120" s="56">
        <v>1E-4</v>
      </c>
      <c r="M120" s="56">
        <v>2.9999999999999997E-4</v>
      </c>
      <c r="N120" s="56">
        <v>0</v>
      </c>
    </row>
    <row r="121" spans="1:14">
      <c r="A121" t="s">
        <v>1337</v>
      </c>
      <c r="B121" t="s">
        <v>1338</v>
      </c>
      <c r="C121" t="s">
        <v>96</v>
      </c>
      <c r="D121" t="s">
        <v>108</v>
      </c>
      <c r="E121" t="s">
        <v>1339</v>
      </c>
      <c r="F121" t="s">
        <v>591</v>
      </c>
      <c r="G121" t="s">
        <v>98</v>
      </c>
      <c r="H121" s="55">
        <v>60711.21</v>
      </c>
      <c r="I121" s="55">
        <v>145.80000000000001</v>
      </c>
      <c r="J121" s="55">
        <v>0</v>
      </c>
      <c r="K121" s="55">
        <v>88.516944179999996</v>
      </c>
      <c r="L121" s="56">
        <v>2.9999999999999997E-4</v>
      </c>
      <c r="M121" s="56">
        <v>6.9999999999999999E-4</v>
      </c>
      <c r="N121" s="56">
        <v>1E-4</v>
      </c>
    </row>
    <row r="122" spans="1:14">
      <c r="A122" t="s">
        <v>1340</v>
      </c>
      <c r="B122" t="s">
        <v>1341</v>
      </c>
      <c r="C122" t="s">
        <v>96</v>
      </c>
      <c r="D122" t="s">
        <v>108</v>
      </c>
      <c r="E122" t="s">
        <v>1342</v>
      </c>
      <c r="F122" t="s">
        <v>1343</v>
      </c>
      <c r="G122" t="s">
        <v>98</v>
      </c>
      <c r="H122" s="55">
        <v>1801.76</v>
      </c>
      <c r="I122" s="55">
        <v>2227</v>
      </c>
      <c r="J122" s="55">
        <v>0</v>
      </c>
      <c r="K122" s="55">
        <v>40.1251952</v>
      </c>
      <c r="L122" s="56">
        <v>0</v>
      </c>
      <c r="M122" s="56">
        <v>2.9999999999999997E-4</v>
      </c>
      <c r="N122" s="56">
        <v>0</v>
      </c>
    </row>
    <row r="123" spans="1:14">
      <c r="A123" t="s">
        <v>1344</v>
      </c>
      <c r="B123" t="s">
        <v>1345</v>
      </c>
      <c r="C123" t="s">
        <v>96</v>
      </c>
      <c r="D123" t="s">
        <v>108</v>
      </c>
      <c r="E123" t="s">
        <v>1346</v>
      </c>
      <c r="F123" t="s">
        <v>543</v>
      </c>
      <c r="G123" t="s">
        <v>98</v>
      </c>
      <c r="H123" s="55">
        <v>1336.04</v>
      </c>
      <c r="I123" s="55">
        <v>29590</v>
      </c>
      <c r="J123" s="55">
        <v>0</v>
      </c>
      <c r="K123" s="55">
        <v>395.33423599999998</v>
      </c>
      <c r="L123" s="56">
        <v>4.0000000000000002E-4</v>
      </c>
      <c r="M123" s="56">
        <v>3.3E-3</v>
      </c>
      <c r="N123" s="56">
        <v>2.9999999999999997E-4</v>
      </c>
    </row>
    <row r="124" spans="1:14">
      <c r="A124" t="s">
        <v>1347</v>
      </c>
      <c r="B124" t="s">
        <v>1348</v>
      </c>
      <c r="C124" t="s">
        <v>96</v>
      </c>
      <c r="D124" t="s">
        <v>108</v>
      </c>
      <c r="E124" t="s">
        <v>1349</v>
      </c>
      <c r="F124" t="s">
        <v>543</v>
      </c>
      <c r="G124" t="s">
        <v>98</v>
      </c>
      <c r="H124" s="55">
        <v>41.52</v>
      </c>
      <c r="I124" s="55">
        <v>164.4</v>
      </c>
      <c r="J124" s="55">
        <v>0</v>
      </c>
      <c r="K124" s="55">
        <v>6.8258879999999994E-2</v>
      </c>
      <c r="L124" s="56">
        <v>0</v>
      </c>
      <c r="M124" s="56">
        <v>0</v>
      </c>
      <c r="N124" s="56">
        <v>0</v>
      </c>
    </row>
    <row r="125" spans="1:14">
      <c r="A125" t="s">
        <v>1350</v>
      </c>
      <c r="B125" t="s">
        <v>1351</v>
      </c>
      <c r="C125" t="s">
        <v>96</v>
      </c>
      <c r="D125" t="s">
        <v>108</v>
      </c>
      <c r="E125" t="s">
        <v>1352</v>
      </c>
      <c r="F125" t="s">
        <v>543</v>
      </c>
      <c r="G125" t="s">
        <v>98</v>
      </c>
      <c r="H125" s="55">
        <v>890.74</v>
      </c>
      <c r="I125" s="55">
        <v>2774.000031</v>
      </c>
      <c r="J125" s="55">
        <v>0</v>
      </c>
      <c r="K125" s="55">
        <v>24.709127876129401</v>
      </c>
      <c r="L125" s="56">
        <v>0</v>
      </c>
      <c r="M125" s="56">
        <v>2.0000000000000001E-4</v>
      </c>
      <c r="N125" s="56">
        <v>0</v>
      </c>
    </row>
    <row r="126" spans="1:14">
      <c r="A126" t="s">
        <v>1353</v>
      </c>
      <c r="B126" t="s">
        <v>1354</v>
      </c>
      <c r="C126" t="s">
        <v>96</v>
      </c>
      <c r="D126" t="s">
        <v>108</v>
      </c>
      <c r="E126" t="s">
        <v>805</v>
      </c>
      <c r="F126" t="s">
        <v>543</v>
      </c>
      <c r="G126" t="s">
        <v>98</v>
      </c>
      <c r="H126" s="55">
        <v>27409.46</v>
      </c>
      <c r="I126" s="55">
        <v>420.00000100000148</v>
      </c>
      <c r="J126" s="55">
        <v>0</v>
      </c>
      <c r="K126" s="55">
        <v>115.119732274095</v>
      </c>
      <c r="L126" s="56">
        <v>1E-4</v>
      </c>
      <c r="M126" s="56">
        <v>1E-3</v>
      </c>
      <c r="N126" s="56">
        <v>1E-4</v>
      </c>
    </row>
    <row r="127" spans="1:14">
      <c r="A127" t="s">
        <v>1355</v>
      </c>
      <c r="B127" t="s">
        <v>1356</v>
      </c>
      <c r="C127" t="s">
        <v>96</v>
      </c>
      <c r="D127" t="s">
        <v>108</v>
      </c>
      <c r="E127" t="s">
        <v>1357</v>
      </c>
      <c r="F127" t="s">
        <v>543</v>
      </c>
      <c r="G127" t="s">
        <v>98</v>
      </c>
      <c r="H127" s="55">
        <v>6228.34</v>
      </c>
      <c r="I127" s="55">
        <v>3575</v>
      </c>
      <c r="J127" s="55">
        <v>0</v>
      </c>
      <c r="K127" s="55">
        <v>222.66315499999999</v>
      </c>
      <c r="L127" s="56">
        <v>2.0000000000000001E-4</v>
      </c>
      <c r="M127" s="56">
        <v>1.8E-3</v>
      </c>
      <c r="N127" s="56">
        <v>2.0000000000000001E-4</v>
      </c>
    </row>
    <row r="128" spans="1:14">
      <c r="A128" t="s">
        <v>1358</v>
      </c>
      <c r="B128" t="s">
        <v>1359</v>
      </c>
      <c r="C128" t="s">
        <v>96</v>
      </c>
      <c r="D128" t="s">
        <v>108</v>
      </c>
      <c r="E128" t="s">
        <v>1360</v>
      </c>
      <c r="F128" t="s">
        <v>1361</v>
      </c>
      <c r="G128" t="s">
        <v>98</v>
      </c>
      <c r="H128" s="55">
        <v>906.61</v>
      </c>
      <c r="I128" s="55">
        <v>1558</v>
      </c>
      <c r="J128" s="55">
        <v>0</v>
      </c>
      <c r="K128" s="55">
        <v>14.124983800000001</v>
      </c>
      <c r="L128" s="56">
        <v>2.0000000000000001E-4</v>
      </c>
      <c r="M128" s="56">
        <v>1E-4</v>
      </c>
      <c r="N128" s="56">
        <v>0</v>
      </c>
    </row>
    <row r="129" spans="1:14">
      <c r="A129" t="s">
        <v>1362</v>
      </c>
      <c r="B129" t="s">
        <v>1363</v>
      </c>
      <c r="C129" t="s">
        <v>96</v>
      </c>
      <c r="D129" t="s">
        <v>108</v>
      </c>
      <c r="E129" t="s">
        <v>1364</v>
      </c>
      <c r="F129" t="s">
        <v>1361</v>
      </c>
      <c r="G129" t="s">
        <v>98</v>
      </c>
      <c r="H129" s="55">
        <v>3563.63</v>
      </c>
      <c r="I129" s="55">
        <v>627.29999999999995</v>
      </c>
      <c r="J129" s="55">
        <v>0</v>
      </c>
      <c r="K129" s="55">
        <v>22.35465099</v>
      </c>
      <c r="L129" s="56">
        <v>1E-4</v>
      </c>
      <c r="M129" s="56">
        <v>2.0000000000000001E-4</v>
      </c>
      <c r="N129" s="56">
        <v>0</v>
      </c>
    </row>
    <row r="130" spans="1:14">
      <c r="A130" t="s">
        <v>1365</v>
      </c>
      <c r="B130" t="s">
        <v>1366</v>
      </c>
      <c r="C130" t="s">
        <v>96</v>
      </c>
      <c r="D130" t="s">
        <v>108</v>
      </c>
      <c r="E130" t="s">
        <v>1367</v>
      </c>
      <c r="F130" t="s">
        <v>103</v>
      </c>
      <c r="G130" t="s">
        <v>98</v>
      </c>
      <c r="H130" s="55">
        <v>3735.75</v>
      </c>
      <c r="I130" s="55">
        <v>2300</v>
      </c>
      <c r="J130" s="55">
        <v>0</v>
      </c>
      <c r="K130" s="55">
        <v>85.922250000000005</v>
      </c>
      <c r="L130" s="56">
        <v>1E-4</v>
      </c>
      <c r="M130" s="56">
        <v>6.9999999999999999E-4</v>
      </c>
      <c r="N130" s="56">
        <v>1E-4</v>
      </c>
    </row>
    <row r="131" spans="1:14">
      <c r="A131" t="s">
        <v>1368</v>
      </c>
      <c r="B131" t="s">
        <v>1369</v>
      </c>
      <c r="C131" t="s">
        <v>96</v>
      </c>
      <c r="D131" t="s">
        <v>108</v>
      </c>
      <c r="E131" t="s">
        <v>1370</v>
      </c>
      <c r="F131" t="s">
        <v>103</v>
      </c>
      <c r="G131" t="s">
        <v>98</v>
      </c>
      <c r="H131" s="55">
        <v>869.44</v>
      </c>
      <c r="I131" s="55">
        <v>9550</v>
      </c>
      <c r="J131" s="55">
        <v>0</v>
      </c>
      <c r="K131" s="55">
        <v>83.03152</v>
      </c>
      <c r="L131" s="56">
        <v>2.0000000000000001E-4</v>
      </c>
      <c r="M131" s="56">
        <v>6.9999999999999999E-4</v>
      </c>
      <c r="N131" s="56">
        <v>1E-4</v>
      </c>
    </row>
    <row r="132" spans="1:14">
      <c r="A132" t="s">
        <v>1371</v>
      </c>
      <c r="B132" t="s">
        <v>1372</v>
      </c>
      <c r="C132" t="s">
        <v>96</v>
      </c>
      <c r="D132" t="s">
        <v>108</v>
      </c>
      <c r="E132" t="s">
        <v>538</v>
      </c>
      <c r="F132" t="s">
        <v>103</v>
      </c>
      <c r="G132" t="s">
        <v>98</v>
      </c>
      <c r="H132" s="55">
        <v>426225.78</v>
      </c>
      <c r="I132" s="55">
        <v>65.599999999999994</v>
      </c>
      <c r="J132" s="55">
        <v>0</v>
      </c>
      <c r="K132" s="55">
        <v>279.60411168000002</v>
      </c>
      <c r="L132" s="56">
        <v>2.9999999999999997E-4</v>
      </c>
      <c r="M132" s="56">
        <v>2.3E-3</v>
      </c>
      <c r="N132" s="56">
        <v>2.0000000000000001E-4</v>
      </c>
    </row>
    <row r="133" spans="1:14">
      <c r="A133" t="s">
        <v>1373</v>
      </c>
      <c r="B133" t="s">
        <v>1374</v>
      </c>
      <c r="C133" t="s">
        <v>96</v>
      </c>
      <c r="D133" t="s">
        <v>108</v>
      </c>
      <c r="E133" t="s">
        <v>1375</v>
      </c>
      <c r="F133" t="s">
        <v>103</v>
      </c>
      <c r="G133" t="s">
        <v>98</v>
      </c>
      <c r="H133" s="55">
        <v>20529.46</v>
      </c>
      <c r="I133" s="55">
        <v>507.8</v>
      </c>
      <c r="J133" s="55">
        <v>0</v>
      </c>
      <c r="K133" s="55">
        <v>104.24859788000001</v>
      </c>
      <c r="L133" s="56">
        <v>1E-4</v>
      </c>
      <c r="M133" s="56">
        <v>8.9999999999999998E-4</v>
      </c>
      <c r="N133" s="56">
        <v>1E-4</v>
      </c>
    </row>
    <row r="134" spans="1:14">
      <c r="A134" t="s">
        <v>1376</v>
      </c>
      <c r="B134" t="s">
        <v>1377</v>
      </c>
      <c r="C134" t="s">
        <v>96</v>
      </c>
      <c r="D134" t="s">
        <v>108</v>
      </c>
      <c r="E134" t="s">
        <v>672</v>
      </c>
      <c r="F134" t="s">
        <v>103</v>
      </c>
      <c r="G134" t="s">
        <v>98</v>
      </c>
      <c r="H134" s="55">
        <v>2909.99</v>
      </c>
      <c r="I134" s="55">
        <v>4.9000000000000004</v>
      </c>
      <c r="J134" s="55">
        <v>0</v>
      </c>
      <c r="K134" s="55">
        <v>0.14258951</v>
      </c>
      <c r="L134" s="56">
        <v>1E-4</v>
      </c>
      <c r="M134" s="56">
        <v>0</v>
      </c>
      <c r="N134" s="56">
        <v>0</v>
      </c>
    </row>
    <row r="135" spans="1:14">
      <c r="A135" t="s">
        <v>1378</v>
      </c>
      <c r="B135" t="s">
        <v>1379</v>
      </c>
      <c r="C135" t="s">
        <v>96</v>
      </c>
      <c r="D135" t="s">
        <v>108</v>
      </c>
      <c r="E135" t="s">
        <v>1380</v>
      </c>
      <c r="F135" t="s">
        <v>1090</v>
      </c>
      <c r="G135" t="s">
        <v>98</v>
      </c>
      <c r="H135" s="55">
        <v>4317.92</v>
      </c>
      <c r="I135" s="55">
        <v>1336</v>
      </c>
      <c r="J135" s="55">
        <v>0</v>
      </c>
      <c r="K135" s="55">
        <v>57.6874112</v>
      </c>
      <c r="L135" s="56">
        <v>2.0000000000000001E-4</v>
      </c>
      <c r="M135" s="56">
        <v>5.0000000000000001E-4</v>
      </c>
      <c r="N135" s="56">
        <v>0</v>
      </c>
    </row>
    <row r="136" spans="1:14">
      <c r="A136" t="s">
        <v>1381</v>
      </c>
      <c r="B136" t="s">
        <v>1382</v>
      </c>
      <c r="C136" t="s">
        <v>96</v>
      </c>
      <c r="D136" t="s">
        <v>108</v>
      </c>
      <c r="E136" t="s">
        <v>1383</v>
      </c>
      <c r="F136" t="s">
        <v>1384</v>
      </c>
      <c r="G136" t="s">
        <v>98</v>
      </c>
      <c r="H136" s="55">
        <v>5937.44</v>
      </c>
      <c r="I136" s="55">
        <v>574</v>
      </c>
      <c r="J136" s="55">
        <v>0</v>
      </c>
      <c r="K136" s="55">
        <v>34.080905600000001</v>
      </c>
      <c r="L136" s="56">
        <v>2.9999999999999997E-4</v>
      </c>
      <c r="M136" s="56">
        <v>2.9999999999999997E-4</v>
      </c>
      <c r="N136" s="56">
        <v>0</v>
      </c>
    </row>
    <row r="137" spans="1:14">
      <c r="A137" t="s">
        <v>1385</v>
      </c>
      <c r="B137" t="s">
        <v>1386</v>
      </c>
      <c r="C137" t="s">
        <v>96</v>
      </c>
      <c r="D137" t="s">
        <v>108</v>
      </c>
      <c r="E137" t="s">
        <v>1387</v>
      </c>
      <c r="F137" t="s">
        <v>470</v>
      </c>
      <c r="G137" t="s">
        <v>98</v>
      </c>
      <c r="H137" s="55">
        <v>7348.16</v>
      </c>
      <c r="I137" s="55">
        <v>900</v>
      </c>
      <c r="J137" s="55">
        <v>0</v>
      </c>
      <c r="K137" s="55">
        <v>66.133439999999993</v>
      </c>
      <c r="L137" s="56">
        <v>2.0000000000000001E-4</v>
      </c>
      <c r="M137" s="56">
        <v>5.0000000000000001E-4</v>
      </c>
      <c r="N137" s="56">
        <v>0</v>
      </c>
    </row>
    <row r="138" spans="1:14">
      <c r="A138" t="s">
        <v>1388</v>
      </c>
      <c r="B138" t="s">
        <v>1389</v>
      </c>
      <c r="C138" t="s">
        <v>96</v>
      </c>
      <c r="D138" t="s">
        <v>108</v>
      </c>
      <c r="E138" t="s">
        <v>1390</v>
      </c>
      <c r="F138" t="s">
        <v>470</v>
      </c>
      <c r="G138" t="s">
        <v>98</v>
      </c>
      <c r="H138" s="55">
        <v>4587.63</v>
      </c>
      <c r="I138" s="55">
        <v>951.2</v>
      </c>
      <c r="J138" s="55">
        <v>0</v>
      </c>
      <c r="K138" s="55">
        <v>43.637536560000001</v>
      </c>
      <c r="L138" s="56">
        <v>2.9999999999999997E-4</v>
      </c>
      <c r="M138" s="56">
        <v>4.0000000000000002E-4</v>
      </c>
      <c r="N138" s="56">
        <v>0</v>
      </c>
    </row>
    <row r="139" spans="1:14">
      <c r="A139" t="s">
        <v>1391</v>
      </c>
      <c r="B139" t="s">
        <v>1392</v>
      </c>
      <c r="C139" t="s">
        <v>96</v>
      </c>
      <c r="D139" t="s">
        <v>108</v>
      </c>
      <c r="E139" t="s">
        <v>1393</v>
      </c>
      <c r="F139" t="s">
        <v>470</v>
      </c>
      <c r="G139" t="s">
        <v>98</v>
      </c>
      <c r="H139" s="55">
        <v>2004.37</v>
      </c>
      <c r="I139" s="55">
        <v>417.2</v>
      </c>
      <c r="J139" s="55">
        <v>0</v>
      </c>
      <c r="K139" s="55">
        <v>8.3622316399999992</v>
      </c>
      <c r="L139" s="56">
        <v>1E-4</v>
      </c>
      <c r="M139" s="56">
        <v>1E-4</v>
      </c>
      <c r="N139" s="56">
        <v>0</v>
      </c>
    </row>
    <row r="140" spans="1:14">
      <c r="A140" t="s">
        <v>1394</v>
      </c>
      <c r="B140" t="s">
        <v>1395</v>
      </c>
      <c r="C140" t="s">
        <v>96</v>
      </c>
      <c r="D140" t="s">
        <v>108</v>
      </c>
      <c r="E140" t="s">
        <v>1396</v>
      </c>
      <c r="F140" t="s">
        <v>470</v>
      </c>
      <c r="G140" t="s">
        <v>98</v>
      </c>
      <c r="H140" s="55">
        <v>34995.089999999997</v>
      </c>
      <c r="I140" s="55">
        <v>1100</v>
      </c>
      <c r="J140" s="55">
        <v>5.8945400000000001</v>
      </c>
      <c r="K140" s="55">
        <v>390.84053</v>
      </c>
      <c r="L140" s="56">
        <v>2.9999999999999997E-4</v>
      </c>
      <c r="M140" s="56">
        <v>3.2000000000000002E-3</v>
      </c>
      <c r="N140" s="56">
        <v>2.9999999999999997E-4</v>
      </c>
    </row>
    <row r="141" spans="1:14">
      <c r="A141" t="s">
        <v>1397</v>
      </c>
      <c r="B141" t="s">
        <v>1398</v>
      </c>
      <c r="C141" t="s">
        <v>96</v>
      </c>
      <c r="D141" t="s">
        <v>108</v>
      </c>
      <c r="E141" t="s">
        <v>1399</v>
      </c>
      <c r="F141" t="s">
        <v>470</v>
      </c>
      <c r="G141" t="s">
        <v>98</v>
      </c>
      <c r="H141" s="55">
        <v>4397.51</v>
      </c>
      <c r="I141" s="55">
        <v>3813</v>
      </c>
      <c r="J141" s="55">
        <v>0</v>
      </c>
      <c r="K141" s="55">
        <v>167.6770563</v>
      </c>
      <c r="L141" s="56">
        <v>2.0000000000000001E-4</v>
      </c>
      <c r="M141" s="56">
        <v>1.4E-3</v>
      </c>
      <c r="N141" s="56">
        <v>1E-4</v>
      </c>
    </row>
    <row r="142" spans="1:14">
      <c r="A142" t="s">
        <v>1400</v>
      </c>
      <c r="B142" t="s">
        <v>1401</v>
      </c>
      <c r="C142" t="s">
        <v>96</v>
      </c>
      <c r="D142" t="s">
        <v>108</v>
      </c>
      <c r="E142" t="s">
        <v>1402</v>
      </c>
      <c r="F142" t="s">
        <v>470</v>
      </c>
      <c r="G142" t="s">
        <v>98</v>
      </c>
      <c r="H142" s="55">
        <v>22478</v>
      </c>
      <c r="I142" s="55">
        <v>311.2</v>
      </c>
      <c r="J142" s="55">
        <v>0</v>
      </c>
      <c r="K142" s="55">
        <v>69.951536000000004</v>
      </c>
      <c r="L142" s="56">
        <v>2.9999999999999997E-4</v>
      </c>
      <c r="M142" s="56">
        <v>5.9999999999999995E-4</v>
      </c>
      <c r="N142" s="56">
        <v>0</v>
      </c>
    </row>
    <row r="143" spans="1:14">
      <c r="A143" t="s">
        <v>1403</v>
      </c>
      <c r="B143" t="s">
        <v>1404</v>
      </c>
      <c r="C143" t="s">
        <v>96</v>
      </c>
      <c r="D143" t="s">
        <v>108</v>
      </c>
      <c r="E143" t="s">
        <v>1405</v>
      </c>
      <c r="F143" t="s">
        <v>470</v>
      </c>
      <c r="G143" t="s">
        <v>98</v>
      </c>
      <c r="H143" s="55">
        <v>1357.41</v>
      </c>
      <c r="I143" s="55">
        <v>5397</v>
      </c>
      <c r="J143" s="55">
        <v>0</v>
      </c>
      <c r="K143" s="55">
        <v>73.2594177</v>
      </c>
      <c r="L143" s="56">
        <v>2.0000000000000001E-4</v>
      </c>
      <c r="M143" s="56">
        <v>5.9999999999999995E-4</v>
      </c>
      <c r="N143" s="56">
        <v>1E-4</v>
      </c>
    </row>
    <row r="144" spans="1:14">
      <c r="A144" t="s">
        <v>1406</v>
      </c>
      <c r="B144" t="s">
        <v>1407</v>
      </c>
      <c r="C144" t="s">
        <v>96</v>
      </c>
      <c r="D144" t="s">
        <v>108</v>
      </c>
      <c r="E144" t="s">
        <v>1408</v>
      </c>
      <c r="F144" t="s">
        <v>470</v>
      </c>
      <c r="G144" t="s">
        <v>98</v>
      </c>
      <c r="H144" s="55">
        <v>5322.65</v>
      </c>
      <c r="I144" s="55">
        <v>1035</v>
      </c>
      <c r="J144" s="55">
        <v>0</v>
      </c>
      <c r="K144" s="55">
        <v>55.089427499999999</v>
      </c>
      <c r="L144" s="56">
        <v>2.9999999999999997E-4</v>
      </c>
      <c r="M144" s="56">
        <v>5.0000000000000001E-4</v>
      </c>
      <c r="N144" s="56">
        <v>0</v>
      </c>
    </row>
    <row r="145" spans="1:14">
      <c r="A145" t="s">
        <v>1409</v>
      </c>
      <c r="B145" t="s">
        <v>1410</v>
      </c>
      <c r="C145" t="s">
        <v>96</v>
      </c>
      <c r="D145" t="s">
        <v>108</v>
      </c>
      <c r="E145" t="s">
        <v>1411</v>
      </c>
      <c r="F145" t="s">
        <v>1112</v>
      </c>
      <c r="G145" t="s">
        <v>98</v>
      </c>
      <c r="H145" s="55">
        <v>3182.43</v>
      </c>
      <c r="I145" s="55">
        <v>2373</v>
      </c>
      <c r="J145" s="55">
        <v>0</v>
      </c>
      <c r="K145" s="55">
        <v>75.519063900000006</v>
      </c>
      <c r="L145" s="56">
        <v>2.0000000000000001E-4</v>
      </c>
      <c r="M145" s="56">
        <v>5.9999999999999995E-4</v>
      </c>
      <c r="N145" s="56">
        <v>1E-4</v>
      </c>
    </row>
    <row r="146" spans="1:14">
      <c r="A146" t="s">
        <v>1412</v>
      </c>
      <c r="B146" t="s">
        <v>1413</v>
      </c>
      <c r="C146" t="s">
        <v>96</v>
      </c>
      <c r="D146" t="s">
        <v>108</v>
      </c>
      <c r="E146" t="s">
        <v>1414</v>
      </c>
      <c r="F146" t="s">
        <v>1112</v>
      </c>
      <c r="G146" t="s">
        <v>98</v>
      </c>
      <c r="H146" s="55">
        <v>134.21</v>
      </c>
      <c r="I146" s="55">
        <v>14000</v>
      </c>
      <c r="J146" s="55">
        <v>0</v>
      </c>
      <c r="K146" s="55">
        <v>18.789400000000001</v>
      </c>
      <c r="L146" s="56">
        <v>0</v>
      </c>
      <c r="M146" s="56">
        <v>2.0000000000000001E-4</v>
      </c>
      <c r="N146" s="56">
        <v>0</v>
      </c>
    </row>
    <row r="147" spans="1:14">
      <c r="A147" t="s">
        <v>1415</v>
      </c>
      <c r="B147" t="s">
        <v>1416</v>
      </c>
      <c r="C147" t="s">
        <v>96</v>
      </c>
      <c r="D147" t="s">
        <v>108</v>
      </c>
      <c r="E147" t="s">
        <v>1417</v>
      </c>
      <c r="F147" t="s">
        <v>1112</v>
      </c>
      <c r="G147" t="s">
        <v>98</v>
      </c>
      <c r="H147" s="55">
        <v>2316.9299999999998</v>
      </c>
      <c r="I147" s="55">
        <v>6480</v>
      </c>
      <c r="J147" s="55">
        <v>0</v>
      </c>
      <c r="K147" s="55">
        <v>150.13706400000001</v>
      </c>
      <c r="L147" s="56">
        <v>2.0000000000000001E-4</v>
      </c>
      <c r="M147" s="56">
        <v>1.1999999999999999E-3</v>
      </c>
      <c r="N147" s="56">
        <v>1E-4</v>
      </c>
    </row>
    <row r="148" spans="1:14">
      <c r="A148" t="s">
        <v>1418</v>
      </c>
      <c r="B148" t="s">
        <v>1419</v>
      </c>
      <c r="C148" t="s">
        <v>96</v>
      </c>
      <c r="D148" t="s">
        <v>108</v>
      </c>
      <c r="E148" t="s">
        <v>1420</v>
      </c>
      <c r="F148" t="s">
        <v>1112</v>
      </c>
      <c r="G148" t="s">
        <v>98</v>
      </c>
      <c r="H148" s="55">
        <v>14711.99</v>
      </c>
      <c r="I148" s="55">
        <v>1411</v>
      </c>
      <c r="J148" s="55">
        <v>0</v>
      </c>
      <c r="K148" s="55">
        <v>207.58617889999999</v>
      </c>
      <c r="L148" s="56">
        <v>1E-4</v>
      </c>
      <c r="M148" s="56">
        <v>1.6999999999999999E-3</v>
      </c>
      <c r="N148" s="56">
        <v>1E-4</v>
      </c>
    </row>
    <row r="149" spans="1:14">
      <c r="A149" t="s">
        <v>1421</v>
      </c>
      <c r="B149" t="s">
        <v>1422</v>
      </c>
      <c r="C149" t="s">
        <v>96</v>
      </c>
      <c r="D149" t="s">
        <v>108</v>
      </c>
      <c r="E149" t="s">
        <v>1423</v>
      </c>
      <c r="F149" t="s">
        <v>1424</v>
      </c>
      <c r="G149" t="s">
        <v>98</v>
      </c>
      <c r="H149" s="55">
        <v>4411.58</v>
      </c>
      <c r="I149" s="55">
        <v>710.8</v>
      </c>
      <c r="J149" s="55">
        <v>0</v>
      </c>
      <c r="K149" s="55">
        <v>31.357510640000001</v>
      </c>
      <c r="L149" s="56">
        <v>1E-4</v>
      </c>
      <c r="M149" s="56">
        <v>2.9999999999999997E-4</v>
      </c>
      <c r="N149" s="56">
        <v>0</v>
      </c>
    </row>
    <row r="150" spans="1:14">
      <c r="A150" t="s">
        <v>1425</v>
      </c>
      <c r="B150" t="s">
        <v>1426</v>
      </c>
      <c r="C150" t="s">
        <v>96</v>
      </c>
      <c r="D150" t="s">
        <v>108</v>
      </c>
      <c r="E150" t="s">
        <v>1427</v>
      </c>
      <c r="F150" t="s">
        <v>609</v>
      </c>
      <c r="G150" t="s">
        <v>98</v>
      </c>
      <c r="H150" s="55">
        <v>2189.37</v>
      </c>
      <c r="I150" s="55">
        <v>7000</v>
      </c>
      <c r="J150" s="55">
        <v>0</v>
      </c>
      <c r="K150" s="55">
        <v>153.2559</v>
      </c>
      <c r="L150" s="56">
        <v>0</v>
      </c>
      <c r="M150" s="56">
        <v>1.2999999999999999E-3</v>
      </c>
      <c r="N150" s="56">
        <v>1E-4</v>
      </c>
    </row>
    <row r="151" spans="1:14">
      <c r="A151" t="s">
        <v>1428</v>
      </c>
      <c r="B151" t="s">
        <v>1429</v>
      </c>
      <c r="C151" t="s">
        <v>96</v>
      </c>
      <c r="D151" t="s">
        <v>108</v>
      </c>
      <c r="E151" t="s">
        <v>1430</v>
      </c>
      <c r="F151" t="s">
        <v>728</v>
      </c>
      <c r="G151" t="s">
        <v>98</v>
      </c>
      <c r="H151" s="55">
        <v>6515.57</v>
      </c>
      <c r="I151" s="55">
        <v>468</v>
      </c>
      <c r="J151" s="55">
        <v>0</v>
      </c>
      <c r="K151" s="55">
        <v>30.4928676</v>
      </c>
      <c r="L151" s="56">
        <v>1E-4</v>
      </c>
      <c r="M151" s="56">
        <v>2.9999999999999997E-4</v>
      </c>
      <c r="N151" s="56">
        <v>0</v>
      </c>
    </row>
    <row r="152" spans="1:14">
      <c r="A152" t="s">
        <v>1431</v>
      </c>
      <c r="B152" t="s">
        <v>1432</v>
      </c>
      <c r="C152" t="s">
        <v>96</v>
      </c>
      <c r="D152" t="s">
        <v>108</v>
      </c>
      <c r="E152" t="s">
        <v>1433</v>
      </c>
      <c r="F152" t="s">
        <v>728</v>
      </c>
      <c r="G152" t="s">
        <v>98</v>
      </c>
      <c r="H152" s="55">
        <v>22478.7</v>
      </c>
      <c r="I152" s="55">
        <v>230.2</v>
      </c>
      <c r="J152" s="55">
        <v>0</v>
      </c>
      <c r="K152" s="55">
        <v>51.745967399999998</v>
      </c>
      <c r="L152" s="56">
        <v>2.0000000000000001E-4</v>
      </c>
      <c r="M152" s="56">
        <v>4.0000000000000002E-4</v>
      </c>
      <c r="N152" s="56">
        <v>0</v>
      </c>
    </row>
    <row r="153" spans="1:14">
      <c r="A153" t="s">
        <v>1434</v>
      </c>
      <c r="B153" t="s">
        <v>1435</v>
      </c>
      <c r="C153" t="s">
        <v>96</v>
      </c>
      <c r="D153" t="s">
        <v>108</v>
      </c>
      <c r="E153" t="s">
        <v>1436</v>
      </c>
      <c r="F153" t="s">
        <v>728</v>
      </c>
      <c r="G153" t="s">
        <v>98</v>
      </c>
      <c r="H153" s="55">
        <v>8631.1200000000008</v>
      </c>
      <c r="I153" s="55">
        <v>776.5</v>
      </c>
      <c r="J153" s="55">
        <v>0</v>
      </c>
      <c r="K153" s="55">
        <v>67.020646799999994</v>
      </c>
      <c r="L153" s="56">
        <v>2.0000000000000001E-4</v>
      </c>
      <c r="M153" s="56">
        <v>5.9999999999999995E-4</v>
      </c>
      <c r="N153" s="56">
        <v>0</v>
      </c>
    </row>
    <row r="154" spans="1:14">
      <c r="A154" t="s">
        <v>1437</v>
      </c>
      <c r="B154" t="s">
        <v>1438</v>
      </c>
      <c r="C154" t="s">
        <v>96</v>
      </c>
      <c r="D154" t="s">
        <v>108</v>
      </c>
      <c r="E154" t="s">
        <v>1439</v>
      </c>
      <c r="F154" t="s">
        <v>766</v>
      </c>
      <c r="G154" t="s">
        <v>98</v>
      </c>
      <c r="H154" s="55">
        <v>1811.14</v>
      </c>
      <c r="I154" s="55">
        <v>11590</v>
      </c>
      <c r="J154" s="55">
        <v>0</v>
      </c>
      <c r="K154" s="55">
        <v>209.911126</v>
      </c>
      <c r="L154" s="56">
        <v>2.0000000000000001E-4</v>
      </c>
      <c r="M154" s="56">
        <v>1.6999999999999999E-3</v>
      </c>
      <c r="N154" s="56">
        <v>1E-4</v>
      </c>
    </row>
    <row r="155" spans="1:14">
      <c r="A155" t="s">
        <v>1440</v>
      </c>
      <c r="B155" t="s">
        <v>1441</v>
      </c>
      <c r="C155" t="s">
        <v>96</v>
      </c>
      <c r="D155" t="s">
        <v>108</v>
      </c>
      <c r="E155" t="s">
        <v>1442</v>
      </c>
      <c r="F155" t="s">
        <v>766</v>
      </c>
      <c r="G155" t="s">
        <v>98</v>
      </c>
      <c r="H155" s="55">
        <v>381.15</v>
      </c>
      <c r="I155" s="55">
        <v>19800</v>
      </c>
      <c r="J155" s="55">
        <v>0</v>
      </c>
      <c r="K155" s="55">
        <v>75.467699999999994</v>
      </c>
      <c r="L155" s="56">
        <v>2.0000000000000001E-4</v>
      </c>
      <c r="M155" s="56">
        <v>5.9999999999999995E-4</v>
      </c>
      <c r="N155" s="56">
        <v>1E-4</v>
      </c>
    </row>
    <row r="156" spans="1:14">
      <c r="A156" t="s">
        <v>1443</v>
      </c>
      <c r="B156" t="s">
        <v>1444</v>
      </c>
      <c r="C156" t="s">
        <v>96</v>
      </c>
      <c r="D156" t="s">
        <v>108</v>
      </c>
      <c r="E156" t="s">
        <v>1445</v>
      </c>
      <c r="F156" t="s">
        <v>766</v>
      </c>
      <c r="G156" t="s">
        <v>98</v>
      </c>
      <c r="H156" s="55">
        <v>2751.05</v>
      </c>
      <c r="I156" s="55">
        <v>233.7</v>
      </c>
      <c r="J156" s="55">
        <v>0</v>
      </c>
      <c r="K156" s="55">
        <v>6.4292038500000004</v>
      </c>
      <c r="L156" s="56">
        <v>0</v>
      </c>
      <c r="M156" s="56">
        <v>1E-4</v>
      </c>
      <c r="N156" s="56">
        <v>0</v>
      </c>
    </row>
    <row r="157" spans="1:14">
      <c r="A157" t="s">
        <v>1446</v>
      </c>
      <c r="B157" t="s">
        <v>1447</v>
      </c>
      <c r="C157" t="s">
        <v>96</v>
      </c>
      <c r="D157" t="s">
        <v>108</v>
      </c>
      <c r="E157" t="s">
        <v>1448</v>
      </c>
      <c r="F157" t="s">
        <v>614</v>
      </c>
      <c r="G157" t="s">
        <v>98</v>
      </c>
      <c r="H157" s="55">
        <v>26602.63</v>
      </c>
      <c r="I157" s="55">
        <v>512</v>
      </c>
      <c r="J157" s="55">
        <v>0</v>
      </c>
      <c r="K157" s="55">
        <v>136.2054656</v>
      </c>
      <c r="L157" s="56">
        <v>2.0000000000000001E-4</v>
      </c>
      <c r="M157" s="56">
        <v>1.1000000000000001E-3</v>
      </c>
      <c r="N157" s="56">
        <v>1E-4</v>
      </c>
    </row>
    <row r="158" spans="1:14">
      <c r="A158" t="s">
        <v>1449</v>
      </c>
      <c r="B158" t="s">
        <v>1450</v>
      </c>
      <c r="C158" t="s">
        <v>96</v>
      </c>
      <c r="D158" t="s">
        <v>108</v>
      </c>
      <c r="E158" t="s">
        <v>1451</v>
      </c>
      <c r="F158" t="s">
        <v>614</v>
      </c>
      <c r="G158" t="s">
        <v>98</v>
      </c>
      <c r="H158" s="55">
        <v>487.61</v>
      </c>
      <c r="I158" s="55">
        <v>6898</v>
      </c>
      <c r="J158" s="55">
        <v>0</v>
      </c>
      <c r="K158" s="55">
        <v>33.635337800000002</v>
      </c>
      <c r="L158" s="56">
        <v>0</v>
      </c>
      <c r="M158" s="56">
        <v>2.9999999999999997E-4</v>
      </c>
      <c r="N158" s="56">
        <v>0</v>
      </c>
    </row>
    <row r="159" spans="1:14">
      <c r="A159" t="s">
        <v>1452</v>
      </c>
      <c r="B159" t="s">
        <v>1453</v>
      </c>
      <c r="C159" t="s">
        <v>96</v>
      </c>
      <c r="D159" t="s">
        <v>108</v>
      </c>
      <c r="E159" t="s">
        <v>818</v>
      </c>
      <c r="F159" t="s">
        <v>332</v>
      </c>
      <c r="G159" t="s">
        <v>98</v>
      </c>
      <c r="H159" s="55">
        <v>41295.410000000003</v>
      </c>
      <c r="I159" s="55">
        <v>394</v>
      </c>
      <c r="J159" s="55">
        <v>0</v>
      </c>
      <c r="K159" s="55">
        <v>162.7039154</v>
      </c>
      <c r="L159" s="56">
        <v>5.9999999999999995E-4</v>
      </c>
      <c r="M159" s="56">
        <v>1.2999999999999999E-3</v>
      </c>
      <c r="N159" s="56">
        <v>1E-4</v>
      </c>
    </row>
    <row r="160" spans="1:14">
      <c r="A160" t="s">
        <v>1454</v>
      </c>
      <c r="B160" t="s">
        <v>1455</v>
      </c>
      <c r="C160" t="s">
        <v>96</v>
      </c>
      <c r="D160" t="s">
        <v>108</v>
      </c>
      <c r="E160" t="s">
        <v>1456</v>
      </c>
      <c r="F160" t="s">
        <v>1457</v>
      </c>
      <c r="G160" t="s">
        <v>98</v>
      </c>
      <c r="H160" s="55">
        <v>65669.279999999999</v>
      </c>
      <c r="I160" s="55">
        <v>160.30000000000001</v>
      </c>
      <c r="J160" s="55">
        <v>0</v>
      </c>
      <c r="K160" s="55">
        <v>105.26785584</v>
      </c>
      <c r="L160" s="56">
        <v>2.0000000000000001E-4</v>
      </c>
      <c r="M160" s="56">
        <v>8.9999999999999998E-4</v>
      </c>
      <c r="N160" s="56">
        <v>1E-4</v>
      </c>
    </row>
    <row r="161" spans="1:14">
      <c r="A161" t="s">
        <v>1458</v>
      </c>
      <c r="B161" t="s">
        <v>1459</v>
      </c>
      <c r="C161" t="s">
        <v>96</v>
      </c>
      <c r="D161" t="s">
        <v>108</v>
      </c>
      <c r="E161" t="s">
        <v>1460</v>
      </c>
      <c r="F161" t="s">
        <v>1461</v>
      </c>
      <c r="G161" t="s">
        <v>98</v>
      </c>
      <c r="H161" s="55">
        <v>26768.93</v>
      </c>
      <c r="I161" s="55">
        <v>592.4</v>
      </c>
      <c r="J161" s="55">
        <v>0</v>
      </c>
      <c r="K161" s="55">
        <v>158.57914131999999</v>
      </c>
      <c r="L161" s="56">
        <v>2.9999999999999997E-4</v>
      </c>
      <c r="M161" s="56">
        <v>1.2999999999999999E-3</v>
      </c>
      <c r="N161" s="56">
        <v>1E-4</v>
      </c>
    </row>
    <row r="162" spans="1:14">
      <c r="A162" t="s">
        <v>1462</v>
      </c>
      <c r="B162" t="s">
        <v>1463</v>
      </c>
      <c r="C162" t="s">
        <v>96</v>
      </c>
      <c r="D162" t="s">
        <v>108</v>
      </c>
      <c r="E162" t="s">
        <v>1464</v>
      </c>
      <c r="F162" t="s">
        <v>109</v>
      </c>
      <c r="G162" t="s">
        <v>98</v>
      </c>
      <c r="H162" s="55">
        <v>126.89</v>
      </c>
      <c r="I162" s="55">
        <v>7941</v>
      </c>
      <c r="J162" s="55">
        <v>0</v>
      </c>
      <c r="K162" s="55">
        <v>10.076334900000001</v>
      </c>
      <c r="L162" s="56">
        <v>0</v>
      </c>
      <c r="M162" s="56">
        <v>1E-4</v>
      </c>
      <c r="N162" s="56">
        <v>0</v>
      </c>
    </row>
    <row r="163" spans="1:14">
      <c r="A163" t="s">
        <v>1465</v>
      </c>
      <c r="B163" t="s">
        <v>1466</v>
      </c>
      <c r="C163" t="s">
        <v>96</v>
      </c>
      <c r="D163" t="s">
        <v>108</v>
      </c>
      <c r="E163" t="s">
        <v>1467</v>
      </c>
      <c r="F163" t="s">
        <v>109</v>
      </c>
      <c r="G163" t="s">
        <v>98</v>
      </c>
      <c r="H163" s="55">
        <v>21910.27</v>
      </c>
      <c r="I163" s="55">
        <v>130.1</v>
      </c>
      <c r="J163" s="55">
        <v>0</v>
      </c>
      <c r="K163" s="55">
        <v>28.505261269999998</v>
      </c>
      <c r="L163" s="56">
        <v>2.0000000000000001E-4</v>
      </c>
      <c r="M163" s="56">
        <v>2.0000000000000001E-4</v>
      </c>
      <c r="N163" s="56">
        <v>0</v>
      </c>
    </row>
    <row r="164" spans="1:14">
      <c r="A164" t="s">
        <v>1468</v>
      </c>
      <c r="B164" t="s">
        <v>1469</v>
      </c>
      <c r="C164" t="s">
        <v>96</v>
      </c>
      <c r="D164" t="s">
        <v>108</v>
      </c>
      <c r="E164" t="s">
        <v>1470</v>
      </c>
      <c r="F164" t="s">
        <v>109</v>
      </c>
      <c r="G164" t="s">
        <v>98</v>
      </c>
      <c r="H164" s="55">
        <v>5518.14</v>
      </c>
      <c r="I164" s="55">
        <v>392.7</v>
      </c>
      <c r="J164" s="55">
        <v>0</v>
      </c>
      <c r="K164" s="55">
        <v>21.66973578</v>
      </c>
      <c r="L164" s="56">
        <v>2.0000000000000001E-4</v>
      </c>
      <c r="M164" s="56">
        <v>2.0000000000000001E-4</v>
      </c>
      <c r="N164" s="56">
        <v>0</v>
      </c>
    </row>
    <row r="165" spans="1:14">
      <c r="A165" t="s">
        <v>1471</v>
      </c>
      <c r="B165" t="s">
        <v>1472</v>
      </c>
      <c r="C165" t="s">
        <v>96</v>
      </c>
      <c r="D165" t="s">
        <v>108</v>
      </c>
      <c r="E165" t="s">
        <v>1473</v>
      </c>
      <c r="F165" t="s">
        <v>109</v>
      </c>
      <c r="G165" t="s">
        <v>98</v>
      </c>
      <c r="H165" s="55">
        <v>1791.78</v>
      </c>
      <c r="I165" s="55">
        <v>243.2</v>
      </c>
      <c r="J165" s="55">
        <v>0</v>
      </c>
      <c r="K165" s="55">
        <v>4.3576089600000003</v>
      </c>
      <c r="L165" s="56">
        <v>2.0000000000000001E-4</v>
      </c>
      <c r="M165" s="56">
        <v>0</v>
      </c>
      <c r="N165" s="56">
        <v>0</v>
      </c>
    </row>
    <row r="166" spans="1:14">
      <c r="A166" t="s">
        <v>1474</v>
      </c>
      <c r="B166" t="s">
        <v>1475</v>
      </c>
      <c r="C166" t="s">
        <v>96</v>
      </c>
      <c r="D166" t="s">
        <v>108</v>
      </c>
      <c r="E166" t="s">
        <v>1476</v>
      </c>
      <c r="F166" t="s">
        <v>109</v>
      </c>
      <c r="G166" t="s">
        <v>98</v>
      </c>
      <c r="H166" s="55">
        <v>14606</v>
      </c>
      <c r="I166" s="55">
        <v>460.1</v>
      </c>
      <c r="J166" s="55">
        <v>0</v>
      </c>
      <c r="K166" s="55">
        <v>67.202206000000004</v>
      </c>
      <c r="L166" s="56">
        <v>2.0000000000000001E-4</v>
      </c>
      <c r="M166" s="56">
        <v>5.9999999999999995E-4</v>
      </c>
      <c r="N166" s="56">
        <v>0</v>
      </c>
    </row>
    <row r="167" spans="1:14">
      <c r="A167" t="s">
        <v>1477</v>
      </c>
      <c r="B167" t="s">
        <v>1478</v>
      </c>
      <c r="C167" t="s">
        <v>96</v>
      </c>
      <c r="D167" t="s">
        <v>108</v>
      </c>
      <c r="E167" t="s">
        <v>1479</v>
      </c>
      <c r="F167" t="s">
        <v>1270</v>
      </c>
      <c r="G167" t="s">
        <v>98</v>
      </c>
      <c r="H167" s="55">
        <v>5501.63</v>
      </c>
      <c r="I167" s="55">
        <v>160.1</v>
      </c>
      <c r="J167" s="55">
        <v>0</v>
      </c>
      <c r="K167" s="55">
        <v>8.8081096300000006</v>
      </c>
      <c r="L167" s="56">
        <v>1E-4</v>
      </c>
      <c r="M167" s="56">
        <v>1E-4</v>
      </c>
      <c r="N167" s="56">
        <v>0</v>
      </c>
    </row>
    <row r="168" spans="1:14">
      <c r="A168" t="s">
        <v>1480</v>
      </c>
      <c r="B168" t="s">
        <v>1481</v>
      </c>
      <c r="C168" t="s">
        <v>96</v>
      </c>
      <c r="D168" t="s">
        <v>108</v>
      </c>
      <c r="E168" t="s">
        <v>1482</v>
      </c>
      <c r="F168" t="s">
        <v>1270</v>
      </c>
      <c r="G168" t="s">
        <v>98</v>
      </c>
      <c r="H168" s="55">
        <v>2284.33</v>
      </c>
      <c r="I168" s="55">
        <v>108.4</v>
      </c>
      <c r="J168" s="55">
        <v>0</v>
      </c>
      <c r="K168" s="55">
        <v>2.4762137200000001</v>
      </c>
      <c r="L168" s="56">
        <v>1E-4</v>
      </c>
      <c r="M168" s="56">
        <v>0</v>
      </c>
      <c r="N168" s="56">
        <v>0</v>
      </c>
    </row>
    <row r="169" spans="1:14">
      <c r="A169" t="s">
        <v>1483</v>
      </c>
      <c r="B169" t="s">
        <v>1484</v>
      </c>
      <c r="C169" t="s">
        <v>96</v>
      </c>
      <c r="D169" t="s">
        <v>108</v>
      </c>
      <c r="E169" t="s">
        <v>1485</v>
      </c>
      <c r="F169" t="s">
        <v>1270</v>
      </c>
      <c r="G169" t="s">
        <v>98</v>
      </c>
      <c r="H169" s="55">
        <v>3661.04</v>
      </c>
      <c r="I169" s="55">
        <v>565.20000000000005</v>
      </c>
      <c r="J169" s="55">
        <v>0</v>
      </c>
      <c r="K169" s="55">
        <v>20.692198080000001</v>
      </c>
      <c r="L169" s="56">
        <v>2.0000000000000001E-4</v>
      </c>
      <c r="M169" s="56">
        <v>2.0000000000000001E-4</v>
      </c>
      <c r="N169" s="56">
        <v>0</v>
      </c>
    </row>
    <row r="170" spans="1:14">
      <c r="A170" t="s">
        <v>1486</v>
      </c>
      <c r="B170" t="s">
        <v>1487</v>
      </c>
      <c r="C170" t="s">
        <v>96</v>
      </c>
      <c r="D170" t="s">
        <v>108</v>
      </c>
      <c r="E170" t="s">
        <v>1488</v>
      </c>
      <c r="F170" t="s">
        <v>1274</v>
      </c>
      <c r="G170" t="s">
        <v>98</v>
      </c>
      <c r="H170" s="55">
        <v>13723.93</v>
      </c>
      <c r="I170" s="55">
        <v>101.4</v>
      </c>
      <c r="J170" s="55">
        <v>0</v>
      </c>
      <c r="K170" s="55">
        <v>13.91606502</v>
      </c>
      <c r="L170" s="56">
        <v>1E-4</v>
      </c>
      <c r="M170" s="56">
        <v>1E-4</v>
      </c>
      <c r="N170" s="56">
        <v>0</v>
      </c>
    </row>
    <row r="171" spans="1:14">
      <c r="A171" t="s">
        <v>1489</v>
      </c>
      <c r="B171" t="s">
        <v>1490</v>
      </c>
      <c r="C171" t="s">
        <v>96</v>
      </c>
      <c r="D171" t="s">
        <v>108</v>
      </c>
      <c r="E171" t="s">
        <v>1491</v>
      </c>
      <c r="F171" t="s">
        <v>1274</v>
      </c>
      <c r="G171" t="s">
        <v>98</v>
      </c>
      <c r="H171" s="55">
        <v>9126.2199999999993</v>
      </c>
      <c r="I171" s="55">
        <v>293.60000000000002</v>
      </c>
      <c r="J171" s="55">
        <v>0</v>
      </c>
      <c r="K171" s="55">
        <v>26.794581919999999</v>
      </c>
      <c r="L171" s="56">
        <v>1E-4</v>
      </c>
      <c r="M171" s="56">
        <v>2.0000000000000001E-4</v>
      </c>
      <c r="N171" s="56">
        <v>0</v>
      </c>
    </row>
    <row r="172" spans="1:14">
      <c r="A172" t="s">
        <v>1492</v>
      </c>
      <c r="B172" t="s">
        <v>1493</v>
      </c>
      <c r="C172" t="s">
        <v>96</v>
      </c>
      <c r="D172" t="s">
        <v>108</v>
      </c>
      <c r="E172" t="s">
        <v>1494</v>
      </c>
      <c r="F172" t="s">
        <v>1274</v>
      </c>
      <c r="G172" t="s">
        <v>98</v>
      </c>
      <c r="H172" s="55">
        <v>12139.52</v>
      </c>
      <c r="I172" s="55">
        <v>705</v>
      </c>
      <c r="J172" s="55">
        <v>0</v>
      </c>
      <c r="K172" s="55">
        <v>85.583616000000006</v>
      </c>
      <c r="L172" s="56">
        <v>1E-4</v>
      </c>
      <c r="M172" s="56">
        <v>6.9999999999999999E-4</v>
      </c>
      <c r="N172" s="56">
        <v>1E-4</v>
      </c>
    </row>
    <row r="173" spans="1:14">
      <c r="A173" t="s">
        <v>1495</v>
      </c>
      <c r="B173" t="s">
        <v>1496</v>
      </c>
      <c r="C173" t="s">
        <v>96</v>
      </c>
      <c r="D173" t="s">
        <v>108</v>
      </c>
      <c r="E173" t="s">
        <v>1497</v>
      </c>
      <c r="F173" t="s">
        <v>110</v>
      </c>
      <c r="G173" t="s">
        <v>98</v>
      </c>
      <c r="H173" s="55">
        <v>11850.41</v>
      </c>
      <c r="I173" s="55">
        <v>433</v>
      </c>
      <c r="J173" s="55">
        <v>0</v>
      </c>
      <c r="K173" s="55">
        <v>51.312275300000003</v>
      </c>
      <c r="L173" s="56">
        <v>2.0000000000000001E-4</v>
      </c>
      <c r="M173" s="56">
        <v>4.0000000000000002E-4</v>
      </c>
      <c r="N173" s="56">
        <v>0</v>
      </c>
    </row>
    <row r="174" spans="1:14">
      <c r="A174" t="s">
        <v>1498</v>
      </c>
      <c r="B174" t="s">
        <v>1499</v>
      </c>
      <c r="C174" t="s">
        <v>96</v>
      </c>
      <c r="D174" t="s">
        <v>108</v>
      </c>
      <c r="E174" t="s">
        <v>1500</v>
      </c>
      <c r="F174" t="s">
        <v>110</v>
      </c>
      <c r="G174" t="s">
        <v>98</v>
      </c>
      <c r="H174" s="55">
        <v>5210.99</v>
      </c>
      <c r="I174" s="55">
        <v>1999</v>
      </c>
      <c r="J174" s="55">
        <v>0</v>
      </c>
      <c r="K174" s="55">
        <v>104.1676901</v>
      </c>
      <c r="L174" s="56">
        <v>2.9999999999999997E-4</v>
      </c>
      <c r="M174" s="56">
        <v>8.9999999999999998E-4</v>
      </c>
      <c r="N174" s="56">
        <v>1E-4</v>
      </c>
    </row>
    <row r="175" spans="1:14">
      <c r="A175" t="s">
        <v>1501</v>
      </c>
      <c r="B175" t="s">
        <v>1502</v>
      </c>
      <c r="C175" t="s">
        <v>96</v>
      </c>
      <c r="D175" t="s">
        <v>108</v>
      </c>
      <c r="E175" t="s">
        <v>1503</v>
      </c>
      <c r="F175" t="s">
        <v>110</v>
      </c>
      <c r="G175" t="s">
        <v>98</v>
      </c>
      <c r="H175" s="55">
        <v>1994.3</v>
      </c>
      <c r="I175" s="55">
        <v>1762</v>
      </c>
      <c r="J175" s="55">
        <v>0</v>
      </c>
      <c r="K175" s="55">
        <v>35.139566000000002</v>
      </c>
      <c r="L175" s="56">
        <v>2.9999999999999997E-4</v>
      </c>
      <c r="M175" s="56">
        <v>2.9999999999999997E-4</v>
      </c>
      <c r="N175" s="56">
        <v>0</v>
      </c>
    </row>
    <row r="176" spans="1:14">
      <c r="A176" t="s">
        <v>1504</v>
      </c>
      <c r="B176" t="s">
        <v>1505</v>
      </c>
      <c r="C176" t="s">
        <v>96</v>
      </c>
      <c r="D176" t="s">
        <v>108</v>
      </c>
      <c r="E176" t="s">
        <v>1506</v>
      </c>
      <c r="F176" t="s">
        <v>110</v>
      </c>
      <c r="G176" t="s">
        <v>98</v>
      </c>
      <c r="H176" s="55">
        <v>21175.59</v>
      </c>
      <c r="I176" s="55">
        <v>397.9</v>
      </c>
      <c r="J176" s="55">
        <v>0</v>
      </c>
      <c r="K176" s="55">
        <v>84.25767261</v>
      </c>
      <c r="L176" s="56">
        <v>2.9999999999999997E-4</v>
      </c>
      <c r="M176" s="56">
        <v>6.9999999999999999E-4</v>
      </c>
      <c r="N176" s="56">
        <v>1E-4</v>
      </c>
    </row>
    <row r="177" spans="1:14">
      <c r="A177" t="s">
        <v>1507</v>
      </c>
      <c r="B177" t="s">
        <v>1508</v>
      </c>
      <c r="C177" t="s">
        <v>96</v>
      </c>
      <c r="D177" t="s">
        <v>108</v>
      </c>
      <c r="E177" t="s">
        <v>1509</v>
      </c>
      <c r="F177" t="s">
        <v>110</v>
      </c>
      <c r="G177" t="s">
        <v>98</v>
      </c>
      <c r="H177" s="55">
        <v>30978.13</v>
      </c>
      <c r="I177" s="55">
        <v>449.6</v>
      </c>
      <c r="J177" s="55">
        <v>0</v>
      </c>
      <c r="K177" s="55">
        <v>139.27767248000001</v>
      </c>
      <c r="L177" s="56">
        <v>2.9999999999999997E-4</v>
      </c>
      <c r="M177" s="56">
        <v>1.1000000000000001E-3</v>
      </c>
      <c r="N177" s="56">
        <v>1E-4</v>
      </c>
    </row>
    <row r="178" spans="1:14">
      <c r="A178" t="s">
        <v>1510</v>
      </c>
      <c r="B178" t="s">
        <v>1511</v>
      </c>
      <c r="C178" t="s">
        <v>96</v>
      </c>
      <c r="D178" t="s">
        <v>108</v>
      </c>
      <c r="E178" t="s">
        <v>1512</v>
      </c>
      <c r="F178" t="s">
        <v>110</v>
      </c>
      <c r="G178" t="s">
        <v>98</v>
      </c>
      <c r="H178" s="55">
        <v>3185.07</v>
      </c>
      <c r="I178" s="55">
        <v>1518</v>
      </c>
      <c r="J178" s="55">
        <v>2.3887999999999998</v>
      </c>
      <c r="K178" s="55">
        <v>50.738162600000003</v>
      </c>
      <c r="L178" s="56">
        <v>2.9999999999999997E-4</v>
      </c>
      <c r="M178" s="56">
        <v>4.0000000000000002E-4</v>
      </c>
      <c r="N178" s="56">
        <v>0</v>
      </c>
    </row>
    <row r="179" spans="1:14">
      <c r="A179" t="s">
        <v>1513</v>
      </c>
      <c r="B179" t="s">
        <v>1514</v>
      </c>
      <c r="C179" t="s">
        <v>96</v>
      </c>
      <c r="D179" t="s">
        <v>108</v>
      </c>
      <c r="E179" t="s">
        <v>1515</v>
      </c>
      <c r="F179" t="s">
        <v>110</v>
      </c>
      <c r="G179" t="s">
        <v>98</v>
      </c>
      <c r="H179" s="55">
        <v>202152.68</v>
      </c>
      <c r="I179" s="55">
        <v>142.1</v>
      </c>
      <c r="J179" s="55">
        <v>0</v>
      </c>
      <c r="K179" s="55">
        <v>287.25895828</v>
      </c>
      <c r="L179" s="56">
        <v>4.0000000000000002E-4</v>
      </c>
      <c r="M179" s="56">
        <v>2.3999999999999998E-3</v>
      </c>
      <c r="N179" s="56">
        <v>2.0000000000000001E-4</v>
      </c>
    </row>
    <row r="180" spans="1:14">
      <c r="A180" t="s">
        <v>1516</v>
      </c>
      <c r="B180" t="s">
        <v>1517</v>
      </c>
      <c r="C180" t="s">
        <v>96</v>
      </c>
      <c r="D180" t="s">
        <v>108</v>
      </c>
      <c r="E180" t="s">
        <v>1518</v>
      </c>
      <c r="F180" t="s">
        <v>112</v>
      </c>
      <c r="G180" t="s">
        <v>98</v>
      </c>
      <c r="H180" s="55">
        <v>1822.97</v>
      </c>
      <c r="I180" s="55">
        <v>2290</v>
      </c>
      <c r="J180" s="55">
        <v>0</v>
      </c>
      <c r="K180" s="55">
        <v>41.746012999999998</v>
      </c>
      <c r="L180" s="56">
        <v>2.0000000000000001E-4</v>
      </c>
      <c r="M180" s="56">
        <v>2.9999999999999997E-4</v>
      </c>
      <c r="N180" s="56">
        <v>0</v>
      </c>
    </row>
    <row r="181" spans="1:14">
      <c r="A181" t="s">
        <v>1519</v>
      </c>
      <c r="B181" t="s">
        <v>1520</v>
      </c>
      <c r="C181" t="s">
        <v>96</v>
      </c>
      <c r="D181" t="s">
        <v>108</v>
      </c>
      <c r="E181" t="s">
        <v>1521</v>
      </c>
      <c r="F181" t="s">
        <v>112</v>
      </c>
      <c r="G181" t="s">
        <v>98</v>
      </c>
      <c r="H181" s="55">
        <v>35816.629999999997</v>
      </c>
      <c r="I181" s="55">
        <v>61.7</v>
      </c>
      <c r="J181" s="55">
        <v>0</v>
      </c>
      <c r="K181" s="55">
        <v>22.09886071</v>
      </c>
      <c r="L181" s="56">
        <v>2.9999999999999997E-4</v>
      </c>
      <c r="M181" s="56">
        <v>2.0000000000000001E-4</v>
      </c>
      <c r="N181" s="56">
        <v>0</v>
      </c>
    </row>
    <row r="182" spans="1:14">
      <c r="A182" t="s">
        <v>1522</v>
      </c>
      <c r="B182" t="s">
        <v>1523</v>
      </c>
      <c r="C182" t="s">
        <v>96</v>
      </c>
      <c r="D182" t="s">
        <v>108</v>
      </c>
      <c r="E182" t="s">
        <v>1524</v>
      </c>
      <c r="F182" t="s">
        <v>112</v>
      </c>
      <c r="G182" t="s">
        <v>98</v>
      </c>
      <c r="H182" s="55">
        <v>5106.57</v>
      </c>
      <c r="I182" s="55">
        <v>163.5</v>
      </c>
      <c r="J182" s="55">
        <v>0</v>
      </c>
      <c r="K182" s="55">
        <v>8.3492419499999997</v>
      </c>
      <c r="L182" s="56">
        <v>1E-4</v>
      </c>
      <c r="M182" s="56">
        <v>1E-4</v>
      </c>
      <c r="N182" s="56">
        <v>0</v>
      </c>
    </row>
    <row r="183" spans="1:14">
      <c r="A183" s="57" t="s">
        <v>1525</v>
      </c>
      <c r="B183" s="106" t="s">
        <v>4234</v>
      </c>
      <c r="C183" s="106" t="s">
        <v>4234</v>
      </c>
      <c r="D183" s="107" t="s">
        <v>4234</v>
      </c>
      <c r="E183" s="107" t="s">
        <v>4234</v>
      </c>
      <c r="F183" s="107" t="s">
        <v>4234</v>
      </c>
      <c r="G183" s="107" t="s">
        <v>4234</v>
      </c>
      <c r="H183" s="59">
        <v>0</v>
      </c>
      <c r="I183" s="107" t="s">
        <v>4234</v>
      </c>
      <c r="J183" s="59">
        <v>0</v>
      </c>
      <c r="K183" s="59">
        <v>0</v>
      </c>
      <c r="L183" s="107" t="s">
        <v>4234</v>
      </c>
      <c r="M183" s="58">
        <v>0</v>
      </c>
      <c r="N183" s="58">
        <v>0</v>
      </c>
    </row>
    <row r="184" spans="1:14">
      <c r="A184" t="s">
        <v>178</v>
      </c>
      <c r="B184" t="s">
        <v>178</v>
      </c>
      <c r="C184" s="106" t="s">
        <v>4234</v>
      </c>
      <c r="D184" s="107" t="s">
        <v>4234</v>
      </c>
      <c r="E184" s="107" t="s">
        <v>4234</v>
      </c>
      <c r="F184" t="s">
        <v>178</v>
      </c>
      <c r="G184" t="s">
        <v>178</v>
      </c>
      <c r="H184" s="55">
        <v>0</v>
      </c>
      <c r="I184" s="55">
        <v>0</v>
      </c>
      <c r="J184" s="107" t="s">
        <v>4234</v>
      </c>
      <c r="K184" s="55">
        <v>0</v>
      </c>
      <c r="L184" s="56">
        <v>0</v>
      </c>
      <c r="M184" s="56">
        <v>0</v>
      </c>
      <c r="N184" s="56">
        <v>0</v>
      </c>
    </row>
    <row r="185" spans="1:14">
      <c r="A185" s="57" t="s">
        <v>186</v>
      </c>
      <c r="B185" s="106" t="s">
        <v>4234</v>
      </c>
      <c r="C185" s="106" t="s">
        <v>4234</v>
      </c>
      <c r="D185" s="107" t="s">
        <v>4234</v>
      </c>
      <c r="E185" s="107" t="s">
        <v>4234</v>
      </c>
      <c r="F185" s="107" t="s">
        <v>4234</v>
      </c>
      <c r="G185" s="107" t="s">
        <v>4234</v>
      </c>
      <c r="H185" s="59">
        <v>282725.67</v>
      </c>
      <c r="I185" s="107" t="s">
        <v>4234</v>
      </c>
      <c r="J185" s="59">
        <v>8.9635099999999994</v>
      </c>
      <c r="K185" s="59">
        <v>31516.343373946307</v>
      </c>
      <c r="L185" s="107" t="s">
        <v>4234</v>
      </c>
      <c r="M185" s="58">
        <v>0.2601</v>
      </c>
      <c r="N185" s="58">
        <v>2.1899999999999999E-2</v>
      </c>
    </row>
    <row r="186" spans="1:14">
      <c r="A186" s="57" t="s">
        <v>298</v>
      </c>
      <c r="B186" s="106" t="s">
        <v>4234</v>
      </c>
      <c r="C186" s="106" t="s">
        <v>4234</v>
      </c>
      <c r="D186" s="107" t="s">
        <v>4234</v>
      </c>
      <c r="E186" s="107" t="s">
        <v>4234</v>
      </c>
      <c r="F186" s="107" t="s">
        <v>4234</v>
      </c>
      <c r="G186" s="107" t="s">
        <v>4234</v>
      </c>
      <c r="H186" s="59">
        <v>155663</v>
      </c>
      <c r="I186" s="107" t="s">
        <v>4234</v>
      </c>
      <c r="J186" s="59">
        <v>3.4380000000000001E-2</v>
      </c>
      <c r="K186" s="59">
        <v>12444.931290706651</v>
      </c>
      <c r="L186" s="107" t="s">
        <v>4234</v>
      </c>
      <c r="M186" s="58">
        <v>0.1027</v>
      </c>
      <c r="N186" s="58">
        <v>8.6999999999999994E-3</v>
      </c>
    </row>
    <row r="187" spans="1:14">
      <c r="A187" t="s">
        <v>1526</v>
      </c>
      <c r="B187" t="s">
        <v>1527</v>
      </c>
      <c r="C187" t="s">
        <v>1528</v>
      </c>
      <c r="D187" t="s">
        <v>825</v>
      </c>
      <c r="E187" t="s">
        <v>1529</v>
      </c>
      <c r="F187" t="s">
        <v>899</v>
      </c>
      <c r="G187" t="s">
        <v>100</v>
      </c>
      <c r="H187" s="55">
        <v>1037.5999999999999</v>
      </c>
      <c r="I187" s="55">
        <v>4332</v>
      </c>
      <c r="J187" s="55">
        <v>0</v>
      </c>
      <c r="K187" s="55">
        <v>163.029413664</v>
      </c>
      <c r="L187" s="56">
        <v>0</v>
      </c>
      <c r="M187" s="56">
        <v>1.2999999999999999E-3</v>
      </c>
      <c r="N187" s="56">
        <v>1E-4</v>
      </c>
    </row>
    <row r="188" spans="1:14">
      <c r="A188" t="s">
        <v>1530</v>
      </c>
      <c r="B188" t="s">
        <v>1531</v>
      </c>
      <c r="C188" t="s">
        <v>1532</v>
      </c>
      <c r="D188" t="s">
        <v>825</v>
      </c>
      <c r="E188" t="s">
        <v>1533</v>
      </c>
      <c r="F188" t="s">
        <v>891</v>
      </c>
      <c r="G188" t="s">
        <v>100</v>
      </c>
      <c r="H188" s="55">
        <v>262.45</v>
      </c>
      <c r="I188" s="55">
        <v>585</v>
      </c>
      <c r="J188" s="55">
        <v>0</v>
      </c>
      <c r="K188" s="55">
        <v>5.5686509774999999</v>
      </c>
      <c r="L188" s="56">
        <v>0</v>
      </c>
      <c r="M188" s="56">
        <v>0</v>
      </c>
      <c r="N188" s="56">
        <v>0</v>
      </c>
    </row>
    <row r="189" spans="1:14">
      <c r="A189" t="s">
        <v>1534</v>
      </c>
      <c r="B189" t="s">
        <v>1535</v>
      </c>
      <c r="C189" t="s">
        <v>1532</v>
      </c>
      <c r="D189" t="s">
        <v>825</v>
      </c>
      <c r="E189" t="s">
        <v>1536</v>
      </c>
      <c r="F189" t="s">
        <v>891</v>
      </c>
      <c r="G189" t="s">
        <v>100</v>
      </c>
      <c r="H189" s="55">
        <v>2589.0700000000002</v>
      </c>
      <c r="I189" s="55">
        <v>1916</v>
      </c>
      <c r="J189" s="55">
        <v>0</v>
      </c>
      <c r="K189" s="55">
        <v>179.92307001239999</v>
      </c>
      <c r="L189" s="56">
        <v>1E-4</v>
      </c>
      <c r="M189" s="56">
        <v>1.5E-3</v>
      </c>
      <c r="N189" s="56">
        <v>1E-4</v>
      </c>
    </row>
    <row r="190" spans="1:14">
      <c r="A190" t="s">
        <v>1537</v>
      </c>
      <c r="B190" t="s">
        <v>1538</v>
      </c>
      <c r="C190" t="s">
        <v>1528</v>
      </c>
      <c r="D190" t="s">
        <v>825</v>
      </c>
      <c r="E190" t="s">
        <v>1539</v>
      </c>
      <c r="F190" t="s">
        <v>933</v>
      </c>
      <c r="G190" t="s">
        <v>100</v>
      </c>
      <c r="H190" s="55">
        <v>2342.77</v>
      </c>
      <c r="I190" s="55">
        <v>2722</v>
      </c>
      <c r="J190" s="55">
        <v>0</v>
      </c>
      <c r="K190" s="55">
        <v>231.29451322380001</v>
      </c>
      <c r="L190" s="56">
        <v>1E-4</v>
      </c>
      <c r="M190" s="56">
        <v>1.9E-3</v>
      </c>
      <c r="N190" s="56">
        <v>2.0000000000000001E-4</v>
      </c>
    </row>
    <row r="191" spans="1:14">
      <c r="A191" t="s">
        <v>1540</v>
      </c>
      <c r="B191" t="s">
        <v>1541</v>
      </c>
      <c r="C191" t="s">
        <v>1532</v>
      </c>
      <c r="D191" t="s">
        <v>825</v>
      </c>
      <c r="E191" t="s">
        <v>1542</v>
      </c>
      <c r="F191" t="s">
        <v>904</v>
      </c>
      <c r="G191" t="s">
        <v>100</v>
      </c>
      <c r="H191" s="55">
        <v>6515.57</v>
      </c>
      <c r="I191" s="55">
        <v>521</v>
      </c>
      <c r="J191" s="55">
        <v>0</v>
      </c>
      <c r="K191" s="55">
        <v>123.12257615190001</v>
      </c>
      <c r="L191" s="56">
        <v>0</v>
      </c>
      <c r="M191" s="56">
        <v>1E-3</v>
      </c>
      <c r="N191" s="56">
        <v>1E-4</v>
      </c>
    </row>
    <row r="192" spans="1:14">
      <c r="A192" t="s">
        <v>1543</v>
      </c>
      <c r="B192" t="s">
        <v>1544</v>
      </c>
      <c r="C192" t="s">
        <v>1532</v>
      </c>
      <c r="D192" t="s">
        <v>825</v>
      </c>
      <c r="E192" t="s">
        <v>1545</v>
      </c>
      <c r="F192" t="s">
        <v>973</v>
      </c>
      <c r="G192" t="s">
        <v>100</v>
      </c>
      <c r="H192" s="55">
        <v>2441.0700000000002</v>
      </c>
      <c r="I192" s="55">
        <v>2224</v>
      </c>
      <c r="J192" s="55">
        <v>0</v>
      </c>
      <c r="K192" s="55">
        <v>196.9076421936</v>
      </c>
      <c r="L192" s="56">
        <v>0</v>
      </c>
      <c r="M192" s="56">
        <v>1.6000000000000001E-3</v>
      </c>
      <c r="N192" s="56">
        <v>1E-4</v>
      </c>
    </row>
    <row r="193" spans="1:14">
      <c r="A193" t="s">
        <v>1546</v>
      </c>
      <c r="B193" t="s">
        <v>1547</v>
      </c>
      <c r="C193" t="s">
        <v>1532</v>
      </c>
      <c r="D193" t="s">
        <v>825</v>
      </c>
      <c r="E193" t="s">
        <v>1548</v>
      </c>
      <c r="F193" t="s">
        <v>1014</v>
      </c>
      <c r="G193" t="s">
        <v>100</v>
      </c>
      <c r="H193" s="55">
        <v>3332.57</v>
      </c>
      <c r="I193" s="55">
        <v>110.5</v>
      </c>
      <c r="J193" s="55">
        <v>0</v>
      </c>
      <c r="K193" s="55">
        <v>13.35639068595</v>
      </c>
      <c r="L193" s="56">
        <v>2.0000000000000001E-4</v>
      </c>
      <c r="M193" s="56">
        <v>1E-4</v>
      </c>
      <c r="N193" s="56">
        <v>0</v>
      </c>
    </row>
    <row r="194" spans="1:14">
      <c r="A194" t="s">
        <v>1549</v>
      </c>
      <c r="B194" t="s">
        <v>1550</v>
      </c>
      <c r="C194" t="s">
        <v>1532</v>
      </c>
      <c r="D194" t="s">
        <v>825</v>
      </c>
      <c r="E194" t="s">
        <v>1551</v>
      </c>
      <c r="F194" t="s">
        <v>1014</v>
      </c>
      <c r="G194" t="s">
        <v>100</v>
      </c>
      <c r="H194" s="55">
        <v>1760.02</v>
      </c>
      <c r="I194" s="55">
        <v>1500</v>
      </c>
      <c r="J194" s="55">
        <v>0</v>
      </c>
      <c r="K194" s="55">
        <v>95.753888099999998</v>
      </c>
      <c r="L194" s="56">
        <v>1E-4</v>
      </c>
      <c r="M194" s="56">
        <v>8.0000000000000004E-4</v>
      </c>
      <c r="N194" s="56">
        <v>1E-4</v>
      </c>
    </row>
    <row r="195" spans="1:14">
      <c r="A195" t="s">
        <v>1552</v>
      </c>
      <c r="B195" t="s">
        <v>1553</v>
      </c>
      <c r="C195" t="s">
        <v>1532</v>
      </c>
      <c r="D195" t="s">
        <v>825</v>
      </c>
      <c r="E195" t="s">
        <v>1554</v>
      </c>
      <c r="F195" t="s">
        <v>1555</v>
      </c>
      <c r="G195" t="s">
        <v>100</v>
      </c>
      <c r="H195" s="55">
        <v>1422.57</v>
      </c>
      <c r="I195" s="55">
        <v>3963</v>
      </c>
      <c r="J195" s="55">
        <v>0</v>
      </c>
      <c r="K195" s="55">
        <v>204.4773808857</v>
      </c>
      <c r="L195" s="56">
        <v>0</v>
      </c>
      <c r="M195" s="56">
        <v>1.6999999999999999E-3</v>
      </c>
      <c r="N195" s="56">
        <v>1E-4</v>
      </c>
    </row>
    <row r="196" spans="1:14">
      <c r="A196" t="s">
        <v>1556</v>
      </c>
      <c r="B196" t="s">
        <v>1557</v>
      </c>
      <c r="C196" t="s">
        <v>1532</v>
      </c>
      <c r="D196" t="s">
        <v>825</v>
      </c>
      <c r="E196" t="s">
        <v>1558</v>
      </c>
      <c r="F196" t="s">
        <v>1559</v>
      </c>
      <c r="G196" t="s">
        <v>100</v>
      </c>
      <c r="H196" s="55">
        <v>1369.81</v>
      </c>
      <c r="I196" s="55">
        <v>9360</v>
      </c>
      <c r="J196" s="55">
        <v>0</v>
      </c>
      <c r="K196" s="55">
        <v>465.03296143199998</v>
      </c>
      <c r="L196" s="56">
        <v>0</v>
      </c>
      <c r="M196" s="56">
        <v>3.8E-3</v>
      </c>
      <c r="N196" s="56">
        <v>2.9999999999999997E-4</v>
      </c>
    </row>
    <row r="197" spans="1:14">
      <c r="A197" t="s">
        <v>1560</v>
      </c>
      <c r="B197" t="s">
        <v>1561</v>
      </c>
      <c r="C197" t="s">
        <v>1532</v>
      </c>
      <c r="D197" t="s">
        <v>825</v>
      </c>
      <c r="E197" t="s">
        <v>1562</v>
      </c>
      <c r="F197" t="s">
        <v>936</v>
      </c>
      <c r="G197" t="s">
        <v>100</v>
      </c>
      <c r="H197" s="55">
        <v>1232.6600000000001</v>
      </c>
      <c r="I197" s="55">
        <v>3461</v>
      </c>
      <c r="J197" s="55">
        <v>0</v>
      </c>
      <c r="K197" s="55">
        <v>154.73638915020001</v>
      </c>
      <c r="L197" s="56">
        <v>0</v>
      </c>
      <c r="M197" s="56">
        <v>1.2999999999999999E-3</v>
      </c>
      <c r="N197" s="56">
        <v>1E-4</v>
      </c>
    </row>
    <row r="198" spans="1:14">
      <c r="A198" t="s">
        <v>1563</v>
      </c>
      <c r="B198" t="s">
        <v>1564</v>
      </c>
      <c r="C198" t="s">
        <v>1532</v>
      </c>
      <c r="D198" t="s">
        <v>825</v>
      </c>
      <c r="E198" t="s">
        <v>1565</v>
      </c>
      <c r="F198" t="s">
        <v>936</v>
      </c>
      <c r="G198" t="s">
        <v>100</v>
      </c>
      <c r="H198" s="55">
        <v>425.17</v>
      </c>
      <c r="I198" s="55">
        <v>18781</v>
      </c>
      <c r="J198" s="55">
        <v>0</v>
      </c>
      <c r="K198" s="55">
        <v>289.62022151790001</v>
      </c>
      <c r="L198" s="56">
        <v>0</v>
      </c>
      <c r="M198" s="56">
        <v>2.3999999999999998E-3</v>
      </c>
      <c r="N198" s="56">
        <v>2.0000000000000001E-4</v>
      </c>
    </row>
    <row r="199" spans="1:14">
      <c r="A199" t="s">
        <v>1566</v>
      </c>
      <c r="B199" t="s">
        <v>1567</v>
      </c>
      <c r="C199" t="s">
        <v>1528</v>
      </c>
      <c r="D199" t="s">
        <v>825</v>
      </c>
      <c r="E199" t="s">
        <v>1568</v>
      </c>
      <c r="F199" t="s">
        <v>936</v>
      </c>
      <c r="G199" t="s">
        <v>100</v>
      </c>
      <c r="H199" s="55">
        <v>2005.03</v>
      </c>
      <c r="I199" s="55">
        <v>468</v>
      </c>
      <c r="J199" s="55">
        <v>0</v>
      </c>
      <c r="K199" s="55">
        <v>34.034101030800002</v>
      </c>
      <c r="L199" s="56">
        <v>0</v>
      </c>
      <c r="M199" s="56">
        <v>2.9999999999999997E-4</v>
      </c>
      <c r="N199" s="56">
        <v>0</v>
      </c>
    </row>
    <row r="200" spans="1:14">
      <c r="A200" t="s">
        <v>1569</v>
      </c>
      <c r="B200" t="s">
        <v>1570</v>
      </c>
      <c r="C200" t="s">
        <v>1528</v>
      </c>
      <c r="D200" t="s">
        <v>825</v>
      </c>
      <c r="E200" t="s">
        <v>1571</v>
      </c>
      <c r="F200" t="s">
        <v>936</v>
      </c>
      <c r="G200" t="s">
        <v>100</v>
      </c>
      <c r="H200" s="55">
        <v>4308.28</v>
      </c>
      <c r="I200" s="55">
        <v>533</v>
      </c>
      <c r="J200" s="55">
        <v>0</v>
      </c>
      <c r="K200" s="55">
        <v>83.287281214800004</v>
      </c>
      <c r="L200" s="56">
        <v>1E-4</v>
      </c>
      <c r="M200" s="56">
        <v>6.9999999999999999E-4</v>
      </c>
      <c r="N200" s="56">
        <v>1E-4</v>
      </c>
    </row>
    <row r="201" spans="1:14">
      <c r="A201" t="s">
        <v>1572</v>
      </c>
      <c r="B201" t="s">
        <v>1573</v>
      </c>
      <c r="C201" t="s">
        <v>1532</v>
      </c>
      <c r="D201" t="s">
        <v>825</v>
      </c>
      <c r="E201" t="s">
        <v>1574</v>
      </c>
      <c r="F201" t="s">
        <v>936</v>
      </c>
      <c r="G201" t="s">
        <v>100</v>
      </c>
      <c r="H201" s="55">
        <v>724.95</v>
      </c>
      <c r="I201" s="55">
        <v>12302</v>
      </c>
      <c r="J201" s="55">
        <v>0</v>
      </c>
      <c r="K201" s="55">
        <v>323.468006823</v>
      </c>
      <c r="L201" s="56">
        <v>0</v>
      </c>
      <c r="M201" s="56">
        <v>2.7000000000000001E-3</v>
      </c>
      <c r="N201" s="56">
        <v>2.0000000000000001E-4</v>
      </c>
    </row>
    <row r="202" spans="1:14">
      <c r="A202" t="s">
        <v>1575</v>
      </c>
      <c r="B202" t="s">
        <v>1576</v>
      </c>
      <c r="C202" t="s">
        <v>1532</v>
      </c>
      <c r="D202" t="s">
        <v>825</v>
      </c>
      <c r="E202" t="s">
        <v>1577</v>
      </c>
      <c r="F202" t="s">
        <v>936</v>
      </c>
      <c r="G202" t="s">
        <v>100</v>
      </c>
      <c r="H202" s="55">
        <v>238.9</v>
      </c>
      <c r="I202" s="55">
        <v>21905</v>
      </c>
      <c r="J202" s="55">
        <v>0</v>
      </c>
      <c r="K202" s="55">
        <v>189.804700215</v>
      </c>
      <c r="L202" s="56">
        <v>0</v>
      </c>
      <c r="M202" s="56">
        <v>1.6000000000000001E-3</v>
      </c>
      <c r="N202" s="56">
        <v>1E-4</v>
      </c>
    </row>
    <row r="203" spans="1:14">
      <c r="A203" t="s">
        <v>1578</v>
      </c>
      <c r="B203" t="s">
        <v>1579</v>
      </c>
      <c r="C203" t="s">
        <v>1532</v>
      </c>
      <c r="D203" t="s">
        <v>825</v>
      </c>
      <c r="E203" t="s">
        <v>1580</v>
      </c>
      <c r="F203" t="s">
        <v>1581</v>
      </c>
      <c r="G203" t="s">
        <v>100</v>
      </c>
      <c r="H203" s="55">
        <v>3800.75</v>
      </c>
      <c r="I203" s="55">
        <v>218</v>
      </c>
      <c r="J203" s="55">
        <v>0</v>
      </c>
      <c r="K203" s="55">
        <v>30.051998144999999</v>
      </c>
      <c r="L203" s="56">
        <v>1E-4</v>
      </c>
      <c r="M203" s="56">
        <v>2.0000000000000001E-4</v>
      </c>
      <c r="N203" s="56">
        <v>0</v>
      </c>
    </row>
    <row r="204" spans="1:14">
      <c r="A204" t="s">
        <v>1582</v>
      </c>
      <c r="B204" t="s">
        <v>1583</v>
      </c>
      <c r="C204" t="s">
        <v>1532</v>
      </c>
      <c r="D204" t="s">
        <v>825</v>
      </c>
      <c r="E204" t="s">
        <v>1584</v>
      </c>
      <c r="F204" t="s">
        <v>1581</v>
      </c>
      <c r="G204" t="s">
        <v>100</v>
      </c>
      <c r="H204" s="55">
        <v>15732.38</v>
      </c>
      <c r="I204" s="55">
        <v>253</v>
      </c>
      <c r="J204" s="55">
        <v>0</v>
      </c>
      <c r="K204" s="55">
        <v>144.36519591780001</v>
      </c>
      <c r="L204" s="56">
        <v>1E-4</v>
      </c>
      <c r="M204" s="56">
        <v>1.1999999999999999E-3</v>
      </c>
      <c r="N204" s="56">
        <v>1E-4</v>
      </c>
    </row>
    <row r="205" spans="1:14">
      <c r="A205" t="s">
        <v>1585</v>
      </c>
      <c r="B205" t="s">
        <v>1586</v>
      </c>
      <c r="C205" t="s">
        <v>1532</v>
      </c>
      <c r="D205" t="s">
        <v>825</v>
      </c>
      <c r="E205" t="s">
        <v>1587</v>
      </c>
      <c r="F205" t="s">
        <v>1581</v>
      </c>
      <c r="G205" t="s">
        <v>100</v>
      </c>
      <c r="H205" s="55">
        <v>2792.41</v>
      </c>
      <c r="I205" s="55">
        <v>1428</v>
      </c>
      <c r="J205" s="55">
        <v>0</v>
      </c>
      <c r="K205" s="55">
        <v>144.6288548796</v>
      </c>
      <c r="L205" s="56">
        <v>0</v>
      </c>
      <c r="M205" s="56">
        <v>1.1999999999999999E-3</v>
      </c>
      <c r="N205" s="56">
        <v>1E-4</v>
      </c>
    </row>
    <row r="206" spans="1:14">
      <c r="A206" t="s">
        <v>1588</v>
      </c>
      <c r="B206" t="s">
        <v>1589</v>
      </c>
      <c r="C206" t="s">
        <v>1528</v>
      </c>
      <c r="D206" t="s">
        <v>825</v>
      </c>
      <c r="E206" t="s">
        <v>1590</v>
      </c>
      <c r="F206" t="s">
        <v>1591</v>
      </c>
      <c r="G206" t="s">
        <v>100</v>
      </c>
      <c r="H206" s="55">
        <v>461.52</v>
      </c>
      <c r="I206" s="55">
        <v>987</v>
      </c>
      <c r="J206" s="55">
        <v>0</v>
      </c>
      <c r="K206" s="55">
        <v>16.521719104799999</v>
      </c>
      <c r="L206" s="56">
        <v>0</v>
      </c>
      <c r="M206" s="56">
        <v>1E-4</v>
      </c>
      <c r="N206" s="56">
        <v>0</v>
      </c>
    </row>
    <row r="207" spans="1:14">
      <c r="A207" t="s">
        <v>1592</v>
      </c>
      <c r="B207" t="s">
        <v>1593</v>
      </c>
      <c r="C207" t="s">
        <v>1528</v>
      </c>
      <c r="D207" t="s">
        <v>825</v>
      </c>
      <c r="E207" t="s">
        <v>1053</v>
      </c>
      <c r="F207" t="s">
        <v>669</v>
      </c>
      <c r="G207" t="s">
        <v>100</v>
      </c>
      <c r="H207" s="55">
        <v>2838.41</v>
      </c>
      <c r="I207" s="55">
        <v>7579</v>
      </c>
      <c r="J207" s="55">
        <v>0</v>
      </c>
      <c r="K207" s="55">
        <v>780.25146157530003</v>
      </c>
      <c r="L207" s="56">
        <v>0</v>
      </c>
      <c r="M207" s="56">
        <v>6.4000000000000003E-3</v>
      </c>
      <c r="N207" s="56">
        <v>5.0000000000000001E-4</v>
      </c>
    </row>
    <row r="208" spans="1:14">
      <c r="A208" t="s">
        <v>1594</v>
      </c>
      <c r="B208" t="s">
        <v>1595</v>
      </c>
      <c r="C208" t="s">
        <v>1532</v>
      </c>
      <c r="D208" t="s">
        <v>825</v>
      </c>
      <c r="E208" t="s">
        <v>821</v>
      </c>
      <c r="F208" t="s">
        <v>682</v>
      </c>
      <c r="G208" t="s">
        <v>100</v>
      </c>
      <c r="H208" s="55">
        <v>19</v>
      </c>
      <c r="I208" s="55">
        <v>21325</v>
      </c>
      <c r="J208" s="55">
        <v>3.4380000000000001E-2</v>
      </c>
      <c r="K208" s="55">
        <v>14.730077250000001</v>
      </c>
      <c r="L208" s="56">
        <v>0</v>
      </c>
      <c r="M208" s="56">
        <v>1E-4</v>
      </c>
      <c r="N208" s="56">
        <v>0</v>
      </c>
    </row>
    <row r="209" spans="1:14">
      <c r="A209" t="s">
        <v>1596</v>
      </c>
      <c r="B209" t="s">
        <v>1597</v>
      </c>
      <c r="C209" t="s">
        <v>1532</v>
      </c>
      <c r="D209" t="s">
        <v>825</v>
      </c>
      <c r="E209" t="s">
        <v>1101</v>
      </c>
      <c r="F209" t="s">
        <v>1102</v>
      </c>
      <c r="G209" t="s">
        <v>100</v>
      </c>
      <c r="H209" s="55">
        <v>4734.12</v>
      </c>
      <c r="I209" s="55">
        <v>3052</v>
      </c>
      <c r="J209" s="55">
        <v>0</v>
      </c>
      <c r="K209" s="55">
        <v>524.04833688480005</v>
      </c>
      <c r="L209" s="56">
        <v>0</v>
      </c>
      <c r="M209" s="56">
        <v>4.3E-3</v>
      </c>
      <c r="N209" s="56">
        <v>4.0000000000000002E-4</v>
      </c>
    </row>
    <row r="210" spans="1:14">
      <c r="A210" t="s">
        <v>1598</v>
      </c>
      <c r="B210" t="s">
        <v>1599</v>
      </c>
      <c r="C210" t="s">
        <v>1532</v>
      </c>
      <c r="D210" t="s">
        <v>825</v>
      </c>
      <c r="E210" t="s">
        <v>1105</v>
      </c>
      <c r="F210" t="s">
        <v>1102</v>
      </c>
      <c r="G210" t="s">
        <v>100</v>
      </c>
      <c r="H210" s="55">
        <v>2906.17</v>
      </c>
      <c r="I210" s="55">
        <v>13739</v>
      </c>
      <c r="J210" s="55">
        <v>0</v>
      </c>
      <c r="K210" s="55">
        <v>1448.1838314801</v>
      </c>
      <c r="L210" s="56">
        <v>1E-4</v>
      </c>
      <c r="M210" s="56">
        <v>1.2E-2</v>
      </c>
      <c r="N210" s="56">
        <v>1E-3</v>
      </c>
    </row>
    <row r="211" spans="1:14">
      <c r="A211" t="s">
        <v>1600</v>
      </c>
      <c r="B211" t="s">
        <v>1601</v>
      </c>
      <c r="C211" t="s">
        <v>1532</v>
      </c>
      <c r="D211" t="s">
        <v>825</v>
      </c>
      <c r="E211" t="s">
        <v>1108</v>
      </c>
      <c r="F211" t="s">
        <v>1102</v>
      </c>
      <c r="G211" t="s">
        <v>100</v>
      </c>
      <c r="H211" s="55">
        <v>2576.29</v>
      </c>
      <c r="I211" s="55">
        <v>6938</v>
      </c>
      <c r="J211" s="55">
        <v>0</v>
      </c>
      <c r="K211" s="55">
        <v>648.30086172539995</v>
      </c>
      <c r="L211" s="56">
        <v>1E-4</v>
      </c>
      <c r="M211" s="56">
        <v>5.4000000000000003E-3</v>
      </c>
      <c r="N211" s="56">
        <v>5.0000000000000001E-4</v>
      </c>
    </row>
    <row r="212" spans="1:14">
      <c r="A212" t="s">
        <v>1602</v>
      </c>
      <c r="B212" t="s">
        <v>1603</v>
      </c>
      <c r="C212" t="s">
        <v>1528</v>
      </c>
      <c r="D212" t="s">
        <v>825</v>
      </c>
      <c r="E212" t="s">
        <v>849</v>
      </c>
      <c r="F212" t="s">
        <v>850</v>
      </c>
      <c r="G212" t="s">
        <v>100</v>
      </c>
      <c r="H212" s="55">
        <v>78411.570000000007</v>
      </c>
      <c r="I212" s="55">
        <v>1044</v>
      </c>
      <c r="J212" s="55">
        <v>0</v>
      </c>
      <c r="K212" s="55">
        <v>2969.1231002315999</v>
      </c>
      <c r="L212" s="56">
        <v>1E-4</v>
      </c>
      <c r="M212" s="56">
        <v>2.4500000000000001E-2</v>
      </c>
      <c r="N212" s="56">
        <v>2.0999999999999999E-3</v>
      </c>
    </row>
    <row r="213" spans="1:14">
      <c r="A213" t="s">
        <v>1604</v>
      </c>
      <c r="B213" t="s">
        <v>1605</v>
      </c>
      <c r="C213" t="s">
        <v>1532</v>
      </c>
      <c r="D213" t="s">
        <v>825</v>
      </c>
      <c r="E213" t="s">
        <v>1133</v>
      </c>
      <c r="F213" t="s">
        <v>112</v>
      </c>
      <c r="G213" t="s">
        <v>100</v>
      </c>
      <c r="H213" s="55">
        <v>3140.42</v>
      </c>
      <c r="I213" s="55">
        <v>19951</v>
      </c>
      <c r="J213" s="55">
        <v>0</v>
      </c>
      <c r="K213" s="55">
        <v>2272.4794193634002</v>
      </c>
      <c r="L213" s="56">
        <v>0</v>
      </c>
      <c r="M213" s="56">
        <v>1.8800000000000001E-2</v>
      </c>
      <c r="N213" s="56">
        <v>1.6000000000000001E-3</v>
      </c>
    </row>
    <row r="214" spans="1:14">
      <c r="A214" t="s">
        <v>1606</v>
      </c>
      <c r="B214" t="s">
        <v>1607</v>
      </c>
      <c r="C214" t="s">
        <v>1532</v>
      </c>
      <c r="D214" t="s">
        <v>825</v>
      </c>
      <c r="E214" t="s">
        <v>1314</v>
      </c>
      <c r="F214" t="s">
        <v>112</v>
      </c>
      <c r="G214" t="s">
        <v>100</v>
      </c>
      <c r="H214" s="55">
        <v>6241.47</v>
      </c>
      <c r="I214" s="55">
        <v>3087</v>
      </c>
      <c r="J214" s="55">
        <v>0</v>
      </c>
      <c r="K214" s="55">
        <v>698.82924687030004</v>
      </c>
      <c r="L214" s="56">
        <v>1E-4</v>
      </c>
      <c r="M214" s="56">
        <v>5.7999999999999996E-3</v>
      </c>
      <c r="N214" s="56">
        <v>5.0000000000000001E-4</v>
      </c>
    </row>
    <row r="215" spans="1:14">
      <c r="A215" s="57" t="s">
        <v>299</v>
      </c>
      <c r="B215" s="106" t="s">
        <v>4234</v>
      </c>
      <c r="C215" s="106" t="s">
        <v>4234</v>
      </c>
      <c r="D215" s="107" t="s">
        <v>4234</v>
      </c>
      <c r="E215" s="107" t="s">
        <v>4234</v>
      </c>
      <c r="F215" s="107" t="s">
        <v>4234</v>
      </c>
      <c r="G215" s="107" t="s">
        <v>4234</v>
      </c>
      <c r="H215" s="59">
        <v>127062.67</v>
      </c>
      <c r="I215" s="107" t="s">
        <v>4234</v>
      </c>
      <c r="J215" s="59">
        <v>8.9291300000000007</v>
      </c>
      <c r="K215" s="59">
        <v>19071.412083239655</v>
      </c>
      <c r="L215" s="107" t="s">
        <v>4234</v>
      </c>
      <c r="M215" s="58">
        <v>0.15740000000000001</v>
      </c>
      <c r="N215" s="58">
        <v>1.3299999999999999E-2</v>
      </c>
    </row>
    <row r="216" spans="1:14">
      <c r="A216" t="s">
        <v>1608</v>
      </c>
      <c r="B216" t="s">
        <v>1609</v>
      </c>
      <c r="C216" t="s">
        <v>1528</v>
      </c>
      <c r="D216" t="s">
        <v>825</v>
      </c>
      <c r="E216" s="105" t="s">
        <v>4234</v>
      </c>
      <c r="F216" t="s">
        <v>879</v>
      </c>
      <c r="G216" t="s">
        <v>100</v>
      </c>
      <c r="H216" s="55">
        <v>3118.43</v>
      </c>
      <c r="I216" s="55">
        <v>3367</v>
      </c>
      <c r="J216" s="55">
        <v>0</v>
      </c>
      <c r="K216" s="55">
        <v>380.82607068869999</v>
      </c>
      <c r="L216" s="56">
        <v>0</v>
      </c>
      <c r="M216" s="56">
        <v>3.0999999999999999E-3</v>
      </c>
      <c r="N216" s="56">
        <v>2.9999999999999997E-4</v>
      </c>
    </row>
    <row r="217" spans="1:14">
      <c r="A217" t="s">
        <v>1610</v>
      </c>
      <c r="B217" t="s">
        <v>1611</v>
      </c>
      <c r="C217" t="s">
        <v>1528</v>
      </c>
      <c r="D217" t="s">
        <v>825</v>
      </c>
      <c r="E217" s="105" t="s">
        <v>4234</v>
      </c>
      <c r="F217" t="s">
        <v>879</v>
      </c>
      <c r="G217" t="s">
        <v>100</v>
      </c>
      <c r="H217" s="55">
        <v>752.83</v>
      </c>
      <c r="I217" s="55">
        <v>17010</v>
      </c>
      <c r="J217" s="55">
        <v>0</v>
      </c>
      <c r="K217" s="55">
        <v>464.46050114100001</v>
      </c>
      <c r="L217" s="56">
        <v>0</v>
      </c>
      <c r="M217" s="56">
        <v>3.8E-3</v>
      </c>
      <c r="N217" s="56">
        <v>2.9999999999999997E-4</v>
      </c>
    </row>
    <row r="218" spans="1:14">
      <c r="A218" t="s">
        <v>1612</v>
      </c>
      <c r="B218" t="s">
        <v>1613</v>
      </c>
      <c r="C218" t="s">
        <v>1528</v>
      </c>
      <c r="D218" t="s">
        <v>825</v>
      </c>
      <c r="E218" s="105" t="s">
        <v>4234</v>
      </c>
      <c r="F218" t="s">
        <v>891</v>
      </c>
      <c r="G218" t="s">
        <v>100</v>
      </c>
      <c r="H218" s="55">
        <v>1001.68</v>
      </c>
      <c r="I218" s="55">
        <v>12141</v>
      </c>
      <c r="J218" s="55">
        <v>0</v>
      </c>
      <c r="K218" s="55">
        <v>441.09386483759999</v>
      </c>
      <c r="L218" s="56">
        <v>0</v>
      </c>
      <c r="M218" s="56">
        <v>3.5999999999999999E-3</v>
      </c>
      <c r="N218" s="56">
        <v>2.9999999999999997E-4</v>
      </c>
    </row>
    <row r="219" spans="1:14">
      <c r="A219" t="s">
        <v>1614</v>
      </c>
      <c r="B219" t="s">
        <v>1615</v>
      </c>
      <c r="C219" t="s">
        <v>108</v>
      </c>
      <c r="D219" t="s">
        <v>825</v>
      </c>
      <c r="E219" s="105" t="s">
        <v>4234</v>
      </c>
      <c r="F219" t="s">
        <v>891</v>
      </c>
      <c r="G219" t="s">
        <v>102</v>
      </c>
      <c r="H219" s="55">
        <v>960.73</v>
      </c>
      <c r="I219" s="55">
        <v>9702</v>
      </c>
      <c r="J219" s="55">
        <v>0</v>
      </c>
      <c r="K219" s="55">
        <v>373.92133468536002</v>
      </c>
      <c r="L219" s="56">
        <v>0</v>
      </c>
      <c r="M219" s="56">
        <v>3.0999999999999999E-3</v>
      </c>
      <c r="N219" s="56">
        <v>2.9999999999999997E-4</v>
      </c>
    </row>
    <row r="220" spans="1:14">
      <c r="A220" t="s">
        <v>1616</v>
      </c>
      <c r="B220" t="s">
        <v>1617</v>
      </c>
      <c r="C220" t="s">
        <v>108</v>
      </c>
      <c r="D220" t="s">
        <v>825</v>
      </c>
      <c r="E220" s="105" t="s">
        <v>4234</v>
      </c>
      <c r="F220" t="s">
        <v>911</v>
      </c>
      <c r="G220" t="s">
        <v>102</v>
      </c>
      <c r="H220" s="55">
        <v>129.15</v>
      </c>
      <c r="I220" s="55">
        <v>73360</v>
      </c>
      <c r="J220" s="55">
        <v>0</v>
      </c>
      <c r="K220" s="55">
        <v>380.07679550400002</v>
      </c>
      <c r="L220" s="56">
        <v>0</v>
      </c>
      <c r="M220" s="56">
        <v>3.0999999999999999E-3</v>
      </c>
      <c r="N220" s="56">
        <v>2.9999999999999997E-4</v>
      </c>
    </row>
    <row r="221" spans="1:14">
      <c r="A221" t="s">
        <v>1618</v>
      </c>
      <c r="B221" t="s">
        <v>1619</v>
      </c>
      <c r="C221" t="s">
        <v>108</v>
      </c>
      <c r="D221" t="s">
        <v>825</v>
      </c>
      <c r="E221" s="105" t="s">
        <v>4234</v>
      </c>
      <c r="F221" t="s">
        <v>911</v>
      </c>
      <c r="G221" t="s">
        <v>102</v>
      </c>
      <c r="H221" s="55">
        <v>1039.48</v>
      </c>
      <c r="I221" s="55">
        <v>5052</v>
      </c>
      <c r="J221" s="55">
        <v>0</v>
      </c>
      <c r="K221" s="55">
        <v>210.66728694336001</v>
      </c>
      <c r="L221" s="56">
        <v>0</v>
      </c>
      <c r="M221" s="56">
        <v>1.6999999999999999E-3</v>
      </c>
      <c r="N221" s="56">
        <v>1E-4</v>
      </c>
    </row>
    <row r="222" spans="1:14">
      <c r="A222" t="s">
        <v>1620</v>
      </c>
      <c r="B222" t="s">
        <v>1621</v>
      </c>
      <c r="C222" t="s">
        <v>1532</v>
      </c>
      <c r="D222" t="s">
        <v>825</v>
      </c>
      <c r="E222" s="105" t="s">
        <v>4234</v>
      </c>
      <c r="F222" t="s">
        <v>911</v>
      </c>
      <c r="G222" t="s">
        <v>100</v>
      </c>
      <c r="H222" s="55">
        <v>3</v>
      </c>
      <c r="I222" s="55">
        <v>1473</v>
      </c>
      <c r="J222" s="55">
        <v>0</v>
      </c>
      <c r="K222" s="55">
        <v>0.16027712999999999</v>
      </c>
      <c r="L222" s="56">
        <v>0</v>
      </c>
      <c r="M222" s="56">
        <v>0</v>
      </c>
      <c r="N222" s="56">
        <v>0</v>
      </c>
    </row>
    <row r="223" spans="1:14">
      <c r="A223" t="s">
        <v>1622</v>
      </c>
      <c r="B223" t="s">
        <v>1623</v>
      </c>
      <c r="C223" t="s">
        <v>1528</v>
      </c>
      <c r="D223" t="s">
        <v>825</v>
      </c>
      <c r="E223" s="105" t="s">
        <v>4234</v>
      </c>
      <c r="F223" t="s">
        <v>904</v>
      </c>
      <c r="G223" t="s">
        <v>100</v>
      </c>
      <c r="H223" s="55">
        <v>0.22</v>
      </c>
      <c r="I223" s="55">
        <v>54262500</v>
      </c>
      <c r="J223" s="55">
        <v>0</v>
      </c>
      <c r="K223" s="55">
        <v>432.9821925</v>
      </c>
      <c r="L223" s="56">
        <v>0</v>
      </c>
      <c r="M223" s="56">
        <v>3.5999999999999999E-3</v>
      </c>
      <c r="N223" s="56">
        <v>2.9999999999999997E-4</v>
      </c>
    </row>
    <row r="224" spans="1:14">
      <c r="A224" t="s">
        <v>1624</v>
      </c>
      <c r="B224" t="s">
        <v>1625</v>
      </c>
      <c r="C224" t="s">
        <v>1532</v>
      </c>
      <c r="D224" t="s">
        <v>825</v>
      </c>
      <c r="E224" s="105" t="s">
        <v>4234</v>
      </c>
      <c r="F224" t="s">
        <v>904</v>
      </c>
      <c r="G224" t="s">
        <v>100</v>
      </c>
      <c r="H224" s="55">
        <v>251.61</v>
      </c>
      <c r="I224" s="55">
        <v>170</v>
      </c>
      <c r="J224" s="55">
        <v>0</v>
      </c>
      <c r="K224" s="55">
        <v>1.5514020989999999</v>
      </c>
      <c r="L224" s="56">
        <v>0</v>
      </c>
      <c r="M224" s="56">
        <v>0</v>
      </c>
      <c r="N224" s="56">
        <v>0</v>
      </c>
    </row>
    <row r="225" spans="1:14">
      <c r="A225" t="s">
        <v>1626</v>
      </c>
      <c r="B225" t="s">
        <v>1627</v>
      </c>
      <c r="C225" t="s">
        <v>1528</v>
      </c>
      <c r="D225" t="s">
        <v>825</v>
      </c>
      <c r="E225" s="105" t="s">
        <v>4234</v>
      </c>
      <c r="F225" t="s">
        <v>904</v>
      </c>
      <c r="G225" t="s">
        <v>100</v>
      </c>
      <c r="H225" s="55">
        <v>524.46</v>
      </c>
      <c r="I225" s="55">
        <v>38577</v>
      </c>
      <c r="J225" s="55">
        <v>0</v>
      </c>
      <c r="K225" s="55">
        <v>733.81802834339999</v>
      </c>
      <c r="L225" s="56">
        <v>0</v>
      </c>
      <c r="M225" s="56">
        <v>6.1000000000000004E-3</v>
      </c>
      <c r="N225" s="56">
        <v>5.0000000000000001E-4</v>
      </c>
    </row>
    <row r="226" spans="1:14">
      <c r="A226" t="s">
        <v>1628</v>
      </c>
      <c r="B226" t="s">
        <v>1629</v>
      </c>
      <c r="C226" t="s">
        <v>1528</v>
      </c>
      <c r="D226" t="s">
        <v>825</v>
      </c>
      <c r="E226" s="105" t="s">
        <v>4234</v>
      </c>
      <c r="F226" t="s">
        <v>904</v>
      </c>
      <c r="G226" t="s">
        <v>100</v>
      </c>
      <c r="H226" s="55">
        <v>1389.66</v>
      </c>
      <c r="I226" s="55">
        <v>9325</v>
      </c>
      <c r="J226" s="55">
        <v>0</v>
      </c>
      <c r="K226" s="55">
        <v>470.00767846500003</v>
      </c>
      <c r="L226" s="56">
        <v>0</v>
      </c>
      <c r="M226" s="56">
        <v>3.8999999999999998E-3</v>
      </c>
      <c r="N226" s="56">
        <v>2.9999999999999997E-4</v>
      </c>
    </row>
    <row r="227" spans="1:14">
      <c r="A227" t="s">
        <v>1630</v>
      </c>
      <c r="B227" t="s">
        <v>1631</v>
      </c>
      <c r="C227" t="s">
        <v>1528</v>
      </c>
      <c r="D227" t="s">
        <v>825</v>
      </c>
      <c r="E227" s="105" t="s">
        <v>4234</v>
      </c>
      <c r="F227" t="s">
        <v>1632</v>
      </c>
      <c r="G227" t="s">
        <v>100</v>
      </c>
      <c r="H227" s="55">
        <v>141.75</v>
      </c>
      <c r="I227" s="55">
        <v>41223</v>
      </c>
      <c r="J227" s="55">
        <v>0</v>
      </c>
      <c r="K227" s="55">
        <v>211.9386762675</v>
      </c>
      <c r="L227" s="56">
        <v>0</v>
      </c>
      <c r="M227" s="56">
        <v>1.6999999999999999E-3</v>
      </c>
      <c r="N227" s="56">
        <v>1E-4</v>
      </c>
    </row>
    <row r="228" spans="1:14">
      <c r="A228" t="s">
        <v>1633</v>
      </c>
      <c r="B228" t="s">
        <v>1634</v>
      </c>
      <c r="C228" t="s">
        <v>1532</v>
      </c>
      <c r="D228" t="s">
        <v>825</v>
      </c>
      <c r="E228" s="105" t="s">
        <v>4234</v>
      </c>
      <c r="F228" t="s">
        <v>973</v>
      </c>
      <c r="G228" t="s">
        <v>100</v>
      </c>
      <c r="H228" s="55">
        <v>3393.52</v>
      </c>
      <c r="I228" s="55">
        <v>254</v>
      </c>
      <c r="J228" s="55">
        <v>0</v>
      </c>
      <c r="K228" s="55">
        <v>31.2630744816</v>
      </c>
      <c r="L228" s="56">
        <v>0</v>
      </c>
      <c r="M228" s="56">
        <v>2.9999999999999997E-4</v>
      </c>
      <c r="N228" s="56">
        <v>0</v>
      </c>
    </row>
    <row r="229" spans="1:14">
      <c r="A229" t="s">
        <v>1635</v>
      </c>
      <c r="B229" t="s">
        <v>1636</v>
      </c>
      <c r="C229" t="s">
        <v>1532</v>
      </c>
      <c r="D229" t="s">
        <v>825</v>
      </c>
      <c r="E229" s="105" t="s">
        <v>4234</v>
      </c>
      <c r="F229" t="s">
        <v>965</v>
      </c>
      <c r="G229" t="s">
        <v>100</v>
      </c>
      <c r="H229" s="55">
        <v>2858.17</v>
      </c>
      <c r="I229" s="55">
        <v>14093</v>
      </c>
      <c r="J229" s="55">
        <v>0</v>
      </c>
      <c r="K229" s="55">
        <v>1460.9624844087</v>
      </c>
      <c r="L229" s="56">
        <v>0</v>
      </c>
      <c r="M229" s="56">
        <v>1.21E-2</v>
      </c>
      <c r="N229" s="56">
        <v>1E-3</v>
      </c>
    </row>
    <row r="230" spans="1:14">
      <c r="A230" t="s">
        <v>1637</v>
      </c>
      <c r="B230" t="s">
        <v>1638</v>
      </c>
      <c r="C230" t="s">
        <v>1532</v>
      </c>
      <c r="D230" t="s">
        <v>825</v>
      </c>
      <c r="E230" s="105" t="s">
        <v>4234</v>
      </c>
      <c r="F230" t="s">
        <v>965</v>
      </c>
      <c r="G230" t="s">
        <v>100</v>
      </c>
      <c r="H230" s="55">
        <v>882.32</v>
      </c>
      <c r="I230" s="55">
        <v>35396</v>
      </c>
      <c r="J230" s="55">
        <v>0</v>
      </c>
      <c r="K230" s="55">
        <v>1132.7338155744001</v>
      </c>
      <c r="L230" s="56">
        <v>0</v>
      </c>
      <c r="M230" s="56">
        <v>9.2999999999999992E-3</v>
      </c>
      <c r="N230" s="56">
        <v>8.0000000000000004E-4</v>
      </c>
    </row>
    <row r="231" spans="1:14">
      <c r="A231" t="s">
        <v>1639</v>
      </c>
      <c r="B231" t="s">
        <v>1640</v>
      </c>
      <c r="C231" t="s">
        <v>1532</v>
      </c>
      <c r="D231" t="s">
        <v>825</v>
      </c>
      <c r="E231" s="105" t="s">
        <v>4234</v>
      </c>
      <c r="F231" t="s">
        <v>965</v>
      </c>
      <c r="G231" t="s">
        <v>100</v>
      </c>
      <c r="H231" s="55">
        <v>182.7</v>
      </c>
      <c r="I231" s="55">
        <v>48688</v>
      </c>
      <c r="J231" s="55">
        <v>0</v>
      </c>
      <c r="K231" s="55">
        <v>322.63244395200002</v>
      </c>
      <c r="L231" s="56">
        <v>0</v>
      </c>
      <c r="M231" s="56">
        <v>2.7000000000000001E-3</v>
      </c>
      <c r="N231" s="56">
        <v>2.0000000000000001E-4</v>
      </c>
    </row>
    <row r="232" spans="1:14">
      <c r="A232" t="s">
        <v>1641</v>
      </c>
      <c r="B232" t="s">
        <v>1642</v>
      </c>
      <c r="C232" t="s">
        <v>1532</v>
      </c>
      <c r="D232" t="s">
        <v>825</v>
      </c>
      <c r="E232" s="105" t="s">
        <v>4234</v>
      </c>
      <c r="F232" t="s">
        <v>965</v>
      </c>
      <c r="G232" t="s">
        <v>100</v>
      </c>
      <c r="H232" s="55">
        <v>10976.65</v>
      </c>
      <c r="I232" s="55">
        <v>433</v>
      </c>
      <c r="J232" s="55">
        <v>0</v>
      </c>
      <c r="K232" s="55">
        <v>172.38730035149999</v>
      </c>
      <c r="L232" s="56">
        <v>1E-4</v>
      </c>
      <c r="M232" s="56">
        <v>1.4E-3</v>
      </c>
      <c r="N232" s="56">
        <v>1E-4</v>
      </c>
    </row>
    <row r="233" spans="1:14">
      <c r="A233" t="s">
        <v>1643</v>
      </c>
      <c r="B233" t="s">
        <v>1644</v>
      </c>
      <c r="C233" t="s">
        <v>1528</v>
      </c>
      <c r="D233" t="s">
        <v>825</v>
      </c>
      <c r="E233" s="105" t="s">
        <v>4234</v>
      </c>
      <c r="F233" t="s">
        <v>886</v>
      </c>
      <c r="G233" t="s">
        <v>100</v>
      </c>
      <c r="H233" s="55">
        <v>409.49</v>
      </c>
      <c r="I233" s="55">
        <v>21588</v>
      </c>
      <c r="J233" s="55">
        <v>2.5186199999999999</v>
      </c>
      <c r="K233" s="55">
        <v>323.14796325240002</v>
      </c>
      <c r="L233" s="56">
        <v>0</v>
      </c>
      <c r="M233" s="56">
        <v>2.7000000000000001E-3</v>
      </c>
      <c r="N233" s="56">
        <v>2.0000000000000001E-4</v>
      </c>
    </row>
    <row r="234" spans="1:14">
      <c r="A234" t="s">
        <v>1645</v>
      </c>
      <c r="B234" t="s">
        <v>1646</v>
      </c>
      <c r="C234" t="s">
        <v>108</v>
      </c>
      <c r="D234" t="s">
        <v>825</v>
      </c>
      <c r="E234" s="105" t="s">
        <v>4234</v>
      </c>
      <c r="F234" t="s">
        <v>886</v>
      </c>
      <c r="G234" t="s">
        <v>102</v>
      </c>
      <c r="H234" s="55">
        <v>61810.720000000001</v>
      </c>
      <c r="I234" s="55">
        <v>247.5</v>
      </c>
      <c r="J234" s="55">
        <v>0</v>
      </c>
      <c r="K234" s="55">
        <v>613.70071377119996</v>
      </c>
      <c r="L234" s="56">
        <v>1E-4</v>
      </c>
      <c r="M234" s="56">
        <v>5.1000000000000004E-3</v>
      </c>
      <c r="N234" s="56">
        <v>4.0000000000000002E-4</v>
      </c>
    </row>
    <row r="235" spans="1:14">
      <c r="A235" t="s">
        <v>1647</v>
      </c>
      <c r="B235" t="s">
        <v>1648</v>
      </c>
      <c r="C235" t="s">
        <v>1528</v>
      </c>
      <c r="D235" t="s">
        <v>825</v>
      </c>
      <c r="E235" s="105" t="s">
        <v>4234</v>
      </c>
      <c r="F235" t="s">
        <v>886</v>
      </c>
      <c r="G235" t="s">
        <v>100</v>
      </c>
      <c r="H235" s="55">
        <v>393.74</v>
      </c>
      <c r="I235" s="55">
        <v>13458</v>
      </c>
      <c r="J235" s="55">
        <v>1.7379599999999999</v>
      </c>
      <c r="K235" s="55">
        <v>193.93098240840001</v>
      </c>
      <c r="L235" s="56">
        <v>0</v>
      </c>
      <c r="M235" s="56">
        <v>1.6000000000000001E-3</v>
      </c>
      <c r="N235" s="56">
        <v>1E-4</v>
      </c>
    </row>
    <row r="236" spans="1:14">
      <c r="A236" t="s">
        <v>1649</v>
      </c>
      <c r="B236" t="s">
        <v>1650</v>
      </c>
      <c r="C236" t="s">
        <v>1532</v>
      </c>
      <c r="D236" t="s">
        <v>825</v>
      </c>
      <c r="E236" s="105" t="s">
        <v>4234</v>
      </c>
      <c r="F236" t="s">
        <v>886</v>
      </c>
      <c r="G236" t="s">
        <v>100</v>
      </c>
      <c r="H236" s="55">
        <v>67.72</v>
      </c>
      <c r="I236" s="55">
        <v>80539</v>
      </c>
      <c r="J236" s="55">
        <v>0</v>
      </c>
      <c r="K236" s="55">
        <v>197.82024617159999</v>
      </c>
      <c r="L236" s="56">
        <v>0</v>
      </c>
      <c r="M236" s="56">
        <v>1.6000000000000001E-3</v>
      </c>
      <c r="N236" s="56">
        <v>1E-4</v>
      </c>
    </row>
    <row r="237" spans="1:14">
      <c r="A237" t="s">
        <v>1651</v>
      </c>
      <c r="B237" t="s">
        <v>1652</v>
      </c>
      <c r="C237" t="s">
        <v>1528</v>
      </c>
      <c r="D237" t="s">
        <v>825</v>
      </c>
      <c r="E237" s="105" t="s">
        <v>4234</v>
      </c>
      <c r="F237" t="s">
        <v>886</v>
      </c>
      <c r="G237" t="s">
        <v>100</v>
      </c>
      <c r="H237" s="55">
        <v>970.18</v>
      </c>
      <c r="I237" s="55">
        <v>13330</v>
      </c>
      <c r="J237" s="55">
        <v>0</v>
      </c>
      <c r="K237" s="55">
        <v>469.06175323799999</v>
      </c>
      <c r="L237" s="56">
        <v>0</v>
      </c>
      <c r="M237" s="56">
        <v>3.8999999999999998E-3</v>
      </c>
      <c r="N237" s="56">
        <v>2.9999999999999997E-4</v>
      </c>
    </row>
    <row r="238" spans="1:14">
      <c r="A238" t="s">
        <v>1653</v>
      </c>
      <c r="B238" t="s">
        <v>1654</v>
      </c>
      <c r="C238" t="s">
        <v>1528</v>
      </c>
      <c r="D238" t="s">
        <v>825</v>
      </c>
      <c r="E238" s="105" t="s">
        <v>4234</v>
      </c>
      <c r="F238" t="s">
        <v>1555</v>
      </c>
      <c r="G238" t="s">
        <v>100</v>
      </c>
      <c r="H238" s="55">
        <v>1291.47</v>
      </c>
      <c r="I238" s="55">
        <v>7751</v>
      </c>
      <c r="J238" s="55">
        <v>4.6725500000000002</v>
      </c>
      <c r="K238" s="55">
        <v>367.74192259189999</v>
      </c>
      <c r="L238" s="56">
        <v>0</v>
      </c>
      <c r="M238" s="56">
        <v>3.0000000000000001E-3</v>
      </c>
      <c r="N238" s="56">
        <v>2.9999999999999997E-4</v>
      </c>
    </row>
    <row r="239" spans="1:14">
      <c r="A239" t="s">
        <v>1655</v>
      </c>
      <c r="B239" t="s">
        <v>1656</v>
      </c>
      <c r="C239" t="s">
        <v>1532</v>
      </c>
      <c r="D239" t="s">
        <v>825</v>
      </c>
      <c r="E239" s="105" t="s">
        <v>4234</v>
      </c>
      <c r="F239" t="s">
        <v>1555</v>
      </c>
      <c r="G239" t="s">
        <v>100</v>
      </c>
      <c r="H239" s="55">
        <v>3754.72</v>
      </c>
      <c r="I239" s="55">
        <v>15194</v>
      </c>
      <c r="J239" s="55">
        <v>0</v>
      </c>
      <c r="K239" s="55">
        <v>2069.1750527136001</v>
      </c>
      <c r="L239" s="56">
        <v>0</v>
      </c>
      <c r="M239" s="56">
        <v>1.7100000000000001E-2</v>
      </c>
      <c r="N239" s="56">
        <v>1.4E-3</v>
      </c>
    </row>
    <row r="240" spans="1:14">
      <c r="A240" t="s">
        <v>1657</v>
      </c>
      <c r="B240" t="s">
        <v>1658</v>
      </c>
      <c r="C240" t="s">
        <v>1528</v>
      </c>
      <c r="D240" t="s">
        <v>825</v>
      </c>
      <c r="E240" s="105" t="s">
        <v>4234</v>
      </c>
      <c r="F240" t="s">
        <v>1555</v>
      </c>
      <c r="G240" t="s">
        <v>100</v>
      </c>
      <c r="H240" s="55">
        <v>256.72000000000003</v>
      </c>
      <c r="I240" s="55">
        <v>34655</v>
      </c>
      <c r="J240" s="55">
        <v>0</v>
      </c>
      <c r="K240" s="55">
        <v>322.68082813199999</v>
      </c>
      <c r="L240" s="56">
        <v>0</v>
      </c>
      <c r="M240" s="56">
        <v>2.7000000000000001E-3</v>
      </c>
      <c r="N240" s="56">
        <v>2.0000000000000001E-4</v>
      </c>
    </row>
    <row r="241" spans="1:14">
      <c r="A241" t="s">
        <v>1659</v>
      </c>
      <c r="B241" t="s">
        <v>1660</v>
      </c>
      <c r="C241" t="s">
        <v>1532</v>
      </c>
      <c r="D241" t="s">
        <v>825</v>
      </c>
      <c r="E241" s="105" t="s">
        <v>4234</v>
      </c>
      <c r="F241" t="s">
        <v>1559</v>
      </c>
      <c r="G241" t="s">
        <v>100</v>
      </c>
      <c r="H241" s="55">
        <v>387.44</v>
      </c>
      <c r="I241" s="55">
        <v>16207</v>
      </c>
      <c r="J241" s="55">
        <v>0</v>
      </c>
      <c r="K241" s="55">
        <v>227.7480377016</v>
      </c>
      <c r="L241" s="56">
        <v>0</v>
      </c>
      <c r="M241" s="56">
        <v>1.9E-3</v>
      </c>
      <c r="N241" s="56">
        <v>2.0000000000000001E-4</v>
      </c>
    </row>
    <row r="242" spans="1:14">
      <c r="A242" t="s">
        <v>1661</v>
      </c>
      <c r="B242" t="s">
        <v>1662</v>
      </c>
      <c r="C242" t="s">
        <v>108</v>
      </c>
      <c r="D242" t="s">
        <v>825</v>
      </c>
      <c r="E242" s="105" t="s">
        <v>4234</v>
      </c>
      <c r="F242" t="s">
        <v>1559</v>
      </c>
      <c r="G242" t="s">
        <v>102</v>
      </c>
      <c r="H242" s="55">
        <v>239.39</v>
      </c>
      <c r="I242" s="55">
        <v>68170</v>
      </c>
      <c r="J242" s="55">
        <v>0</v>
      </c>
      <c r="K242" s="55">
        <v>654.66168109080002</v>
      </c>
      <c r="L242" s="56">
        <v>0</v>
      </c>
      <c r="M242" s="56">
        <v>5.4000000000000003E-3</v>
      </c>
      <c r="N242" s="56">
        <v>5.0000000000000001E-4</v>
      </c>
    </row>
    <row r="243" spans="1:14">
      <c r="A243" t="s">
        <v>1663</v>
      </c>
      <c r="B243" t="s">
        <v>1664</v>
      </c>
      <c r="C243" t="s">
        <v>1532</v>
      </c>
      <c r="D243" t="s">
        <v>825</v>
      </c>
      <c r="E243" s="105" t="s">
        <v>4234</v>
      </c>
      <c r="F243" t="s">
        <v>1559</v>
      </c>
      <c r="G243" t="s">
        <v>100</v>
      </c>
      <c r="H243" s="55">
        <v>488.15</v>
      </c>
      <c r="I243" s="55">
        <v>2271</v>
      </c>
      <c r="J243" s="55">
        <v>0</v>
      </c>
      <c r="K243" s="55">
        <v>40.208510335500002</v>
      </c>
      <c r="L243" s="56">
        <v>0</v>
      </c>
      <c r="M243" s="56">
        <v>2.9999999999999997E-4</v>
      </c>
      <c r="N243" s="56">
        <v>0</v>
      </c>
    </row>
    <row r="244" spans="1:14">
      <c r="A244" t="s">
        <v>1665</v>
      </c>
      <c r="B244" t="s">
        <v>1666</v>
      </c>
      <c r="C244" t="s">
        <v>1532</v>
      </c>
      <c r="D244" t="s">
        <v>825</v>
      </c>
      <c r="E244" s="105" t="s">
        <v>4234</v>
      </c>
      <c r="F244" t="s">
        <v>1559</v>
      </c>
      <c r="G244" t="s">
        <v>100</v>
      </c>
      <c r="H244" s="55">
        <v>166.95</v>
      </c>
      <c r="I244" s="55">
        <v>49522</v>
      </c>
      <c r="J244" s="55">
        <v>0</v>
      </c>
      <c r="K244" s="55">
        <v>299.86940283299998</v>
      </c>
      <c r="L244" s="56">
        <v>0</v>
      </c>
      <c r="M244" s="56">
        <v>2.5000000000000001E-3</v>
      </c>
      <c r="N244" s="56">
        <v>2.0000000000000001E-4</v>
      </c>
    </row>
    <row r="245" spans="1:14">
      <c r="A245" t="s">
        <v>1667</v>
      </c>
      <c r="B245" t="s">
        <v>1668</v>
      </c>
      <c r="C245" t="s">
        <v>1528</v>
      </c>
      <c r="D245" t="s">
        <v>825</v>
      </c>
      <c r="E245" s="105" t="s">
        <v>4234</v>
      </c>
      <c r="F245" t="s">
        <v>1559</v>
      </c>
      <c r="G245" t="s">
        <v>100</v>
      </c>
      <c r="H245" s="55">
        <v>2252.1999999999998</v>
      </c>
      <c r="I245" s="55">
        <v>10437.815700000003</v>
      </c>
      <c r="J245" s="55">
        <v>0</v>
      </c>
      <c r="K245" s="55">
        <v>852.63691980371595</v>
      </c>
      <c r="L245" s="56">
        <v>0</v>
      </c>
      <c r="M245" s="56">
        <v>7.0000000000000001E-3</v>
      </c>
      <c r="N245" s="56">
        <v>5.9999999999999995E-4</v>
      </c>
    </row>
    <row r="246" spans="1:14">
      <c r="A246" t="s">
        <v>1669</v>
      </c>
      <c r="B246" t="s">
        <v>1670</v>
      </c>
      <c r="C246" t="s">
        <v>1532</v>
      </c>
      <c r="D246" t="s">
        <v>825</v>
      </c>
      <c r="E246" s="105" t="s">
        <v>4234</v>
      </c>
      <c r="F246" t="s">
        <v>936</v>
      </c>
      <c r="G246" t="s">
        <v>100</v>
      </c>
      <c r="H246" s="55">
        <v>207.9</v>
      </c>
      <c r="I246" s="55">
        <v>59660</v>
      </c>
      <c r="J246" s="55">
        <v>0</v>
      </c>
      <c r="K246" s="55">
        <v>449.86819878</v>
      </c>
      <c r="L246" s="56">
        <v>0</v>
      </c>
      <c r="M246" s="56">
        <v>3.7000000000000002E-3</v>
      </c>
      <c r="N246" s="56">
        <v>2.9999999999999997E-4</v>
      </c>
    </row>
    <row r="247" spans="1:14">
      <c r="A247" t="s">
        <v>1671</v>
      </c>
      <c r="B247" t="s">
        <v>1672</v>
      </c>
      <c r="C247" t="s">
        <v>1532</v>
      </c>
      <c r="D247" t="s">
        <v>825</v>
      </c>
      <c r="E247" s="105" t="s">
        <v>4234</v>
      </c>
      <c r="F247" t="s">
        <v>936</v>
      </c>
      <c r="G247" t="s">
        <v>100</v>
      </c>
      <c r="H247" s="55">
        <v>585.89</v>
      </c>
      <c r="I247" s="55">
        <v>12138</v>
      </c>
      <c r="J247" s="55">
        <v>0</v>
      </c>
      <c r="K247" s="55">
        <v>257.93529538140001</v>
      </c>
      <c r="L247" s="56">
        <v>0</v>
      </c>
      <c r="M247" s="56">
        <v>2.0999999999999999E-3</v>
      </c>
      <c r="N247" s="56">
        <v>2.0000000000000001E-4</v>
      </c>
    </row>
    <row r="248" spans="1:14">
      <c r="A248" t="s">
        <v>1673</v>
      </c>
      <c r="B248" t="s">
        <v>1674</v>
      </c>
      <c r="C248" t="s">
        <v>1528</v>
      </c>
      <c r="D248" t="s">
        <v>825</v>
      </c>
      <c r="E248" s="105" t="s">
        <v>4234</v>
      </c>
      <c r="F248" t="s">
        <v>936</v>
      </c>
      <c r="G248" t="s">
        <v>100</v>
      </c>
      <c r="H248" s="55">
        <v>1055.23</v>
      </c>
      <c r="I248" s="55">
        <v>5469</v>
      </c>
      <c r="J248" s="55">
        <v>0</v>
      </c>
      <c r="K248" s="55">
        <v>209.31608759490001</v>
      </c>
      <c r="L248" s="56">
        <v>0</v>
      </c>
      <c r="M248" s="56">
        <v>1.6999999999999999E-3</v>
      </c>
      <c r="N248" s="56">
        <v>1E-4</v>
      </c>
    </row>
    <row r="249" spans="1:14">
      <c r="A249" t="s">
        <v>1675</v>
      </c>
      <c r="B249" t="s">
        <v>1676</v>
      </c>
      <c r="C249" t="s">
        <v>1528</v>
      </c>
      <c r="D249" t="s">
        <v>825</v>
      </c>
      <c r="E249" s="105" t="s">
        <v>4234</v>
      </c>
      <c r="F249" t="s">
        <v>936</v>
      </c>
      <c r="G249" t="s">
        <v>100</v>
      </c>
      <c r="H249" s="55">
        <v>299.24</v>
      </c>
      <c r="I249" s="55">
        <v>42651</v>
      </c>
      <c r="J249" s="55">
        <v>0</v>
      </c>
      <c r="K249" s="55">
        <v>462.90984765479999</v>
      </c>
      <c r="L249" s="56">
        <v>0</v>
      </c>
      <c r="M249" s="56">
        <v>3.8E-3</v>
      </c>
      <c r="N249" s="56">
        <v>2.9999999999999997E-4</v>
      </c>
    </row>
    <row r="250" spans="1:14">
      <c r="A250" t="s">
        <v>1677</v>
      </c>
      <c r="B250" t="s">
        <v>1678</v>
      </c>
      <c r="C250" t="s">
        <v>1532</v>
      </c>
      <c r="D250" t="s">
        <v>825</v>
      </c>
      <c r="E250" s="105" t="s">
        <v>4234</v>
      </c>
      <c r="F250" t="s">
        <v>936</v>
      </c>
      <c r="G250" t="s">
        <v>100</v>
      </c>
      <c r="H250" s="55">
        <v>472.49</v>
      </c>
      <c r="I250" s="55">
        <v>37604</v>
      </c>
      <c r="J250" s="55">
        <v>0</v>
      </c>
      <c r="K250" s="55">
        <v>644.42773132920001</v>
      </c>
      <c r="L250" s="56">
        <v>0</v>
      </c>
      <c r="M250" s="56">
        <v>5.3E-3</v>
      </c>
      <c r="N250" s="56">
        <v>4.0000000000000002E-4</v>
      </c>
    </row>
    <row r="251" spans="1:14">
      <c r="A251" t="s">
        <v>1679</v>
      </c>
      <c r="B251" t="s">
        <v>1680</v>
      </c>
      <c r="C251" t="s">
        <v>1532</v>
      </c>
      <c r="D251" t="s">
        <v>825</v>
      </c>
      <c r="E251" s="105" t="s">
        <v>4234</v>
      </c>
      <c r="F251" t="s">
        <v>936</v>
      </c>
      <c r="G251" t="s">
        <v>100</v>
      </c>
      <c r="H251" s="55">
        <v>586.4</v>
      </c>
      <c r="I251" s="55">
        <v>29488</v>
      </c>
      <c r="J251" s="55">
        <v>0</v>
      </c>
      <c r="K251" s="55">
        <v>627.17225126400001</v>
      </c>
      <c r="L251" s="56">
        <v>0</v>
      </c>
      <c r="M251" s="56">
        <v>5.1999999999999998E-3</v>
      </c>
      <c r="N251" s="56">
        <v>4.0000000000000002E-4</v>
      </c>
    </row>
    <row r="252" spans="1:14">
      <c r="A252" t="s">
        <v>1681</v>
      </c>
      <c r="B252" t="s">
        <v>1682</v>
      </c>
      <c r="C252" t="s">
        <v>1528</v>
      </c>
      <c r="D252" t="s">
        <v>825</v>
      </c>
      <c r="E252" s="105" t="s">
        <v>4234</v>
      </c>
      <c r="F252" t="s">
        <v>936</v>
      </c>
      <c r="G252" t="s">
        <v>100</v>
      </c>
      <c r="H252" s="55">
        <v>1357.41</v>
      </c>
      <c r="I252" s="55">
        <v>2744</v>
      </c>
      <c r="J252" s="55">
        <v>0</v>
      </c>
      <c r="K252" s="55">
        <v>135.09606736079999</v>
      </c>
      <c r="L252" s="56">
        <v>0</v>
      </c>
      <c r="M252" s="56">
        <v>1.1000000000000001E-3</v>
      </c>
      <c r="N252" s="56">
        <v>1E-4</v>
      </c>
    </row>
    <row r="253" spans="1:14">
      <c r="A253" t="s">
        <v>1683</v>
      </c>
      <c r="B253" t="s">
        <v>1684</v>
      </c>
      <c r="C253" t="s">
        <v>1528</v>
      </c>
      <c r="D253" t="s">
        <v>825</v>
      </c>
      <c r="E253" s="105" t="s">
        <v>4234</v>
      </c>
      <c r="F253" t="s">
        <v>936</v>
      </c>
      <c r="G253" t="s">
        <v>100</v>
      </c>
      <c r="H253" s="55">
        <v>488.24</v>
      </c>
      <c r="I253" s="55">
        <v>26035</v>
      </c>
      <c r="J253" s="55">
        <v>0</v>
      </c>
      <c r="K253" s="55">
        <v>461.039881068</v>
      </c>
      <c r="L253" s="56">
        <v>0</v>
      </c>
      <c r="M253" s="56">
        <v>3.8E-3</v>
      </c>
      <c r="N253" s="56">
        <v>2.9999999999999997E-4</v>
      </c>
    </row>
    <row r="254" spans="1:14">
      <c r="A254" t="s">
        <v>1685</v>
      </c>
      <c r="B254" t="s">
        <v>1686</v>
      </c>
      <c r="C254" t="s">
        <v>1528</v>
      </c>
      <c r="D254" t="s">
        <v>825</v>
      </c>
      <c r="E254" s="105" t="s">
        <v>4234</v>
      </c>
      <c r="F254" t="s">
        <v>1581</v>
      </c>
      <c r="G254" t="s">
        <v>100</v>
      </c>
      <c r="H254" s="55">
        <v>2441.1999999999998</v>
      </c>
      <c r="I254" s="55">
        <v>3566</v>
      </c>
      <c r="J254" s="55">
        <v>0</v>
      </c>
      <c r="K254" s="55">
        <v>315.74192738400001</v>
      </c>
      <c r="L254" s="56">
        <v>0</v>
      </c>
      <c r="M254" s="56">
        <v>2.5999999999999999E-3</v>
      </c>
      <c r="N254" s="56">
        <v>2.0000000000000001E-4</v>
      </c>
    </row>
    <row r="255" spans="1:14">
      <c r="A255" t="s">
        <v>1687</v>
      </c>
      <c r="B255" t="s">
        <v>1688</v>
      </c>
      <c r="C255" t="s">
        <v>108</v>
      </c>
      <c r="D255" t="s">
        <v>825</v>
      </c>
      <c r="E255" s="105" t="s">
        <v>4234</v>
      </c>
      <c r="F255" t="s">
        <v>1581</v>
      </c>
      <c r="G255" t="s">
        <v>100</v>
      </c>
      <c r="H255" s="55">
        <v>115.29</v>
      </c>
      <c r="I255" s="55">
        <v>149800</v>
      </c>
      <c r="J255" s="55">
        <v>0</v>
      </c>
      <c r="K255" s="55">
        <v>626.39893133999999</v>
      </c>
      <c r="L255" s="56">
        <v>0</v>
      </c>
      <c r="M255" s="56">
        <v>5.1999999999999998E-3</v>
      </c>
      <c r="N255" s="56">
        <v>4.0000000000000002E-4</v>
      </c>
    </row>
    <row r="256" spans="1:14">
      <c r="A256" t="s">
        <v>1689</v>
      </c>
      <c r="B256" t="s">
        <v>1690</v>
      </c>
      <c r="C256" t="s">
        <v>1532</v>
      </c>
      <c r="D256" t="s">
        <v>825</v>
      </c>
      <c r="E256" s="105" t="s">
        <v>4234</v>
      </c>
      <c r="F256" t="s">
        <v>669</v>
      </c>
      <c r="G256" t="s">
        <v>100</v>
      </c>
      <c r="H256" s="55">
        <v>4427.1099999999997</v>
      </c>
      <c r="I256" s="55">
        <v>1914</v>
      </c>
      <c r="J256" s="55">
        <v>0</v>
      </c>
      <c r="K256" s="55">
        <v>307.33342934580003</v>
      </c>
      <c r="L256" s="56">
        <v>0</v>
      </c>
      <c r="M256" s="56">
        <v>2.5000000000000001E-3</v>
      </c>
      <c r="N256" s="56">
        <v>2.0000000000000001E-4</v>
      </c>
    </row>
    <row r="257" spans="1:14">
      <c r="A257" t="s">
        <v>1691</v>
      </c>
      <c r="B257" t="s">
        <v>1692</v>
      </c>
      <c r="C257" t="s">
        <v>1693</v>
      </c>
      <c r="D257" t="s">
        <v>825</v>
      </c>
      <c r="E257" s="105" t="s">
        <v>4234</v>
      </c>
      <c r="F257" t="s">
        <v>1090</v>
      </c>
      <c r="G257" t="s">
        <v>104</v>
      </c>
      <c r="H257" s="55">
        <v>14931.02</v>
      </c>
      <c r="I257" s="55">
        <v>1044</v>
      </c>
      <c r="J257" s="55">
        <v>0</v>
      </c>
      <c r="K257" s="55">
        <v>720.30519331992002</v>
      </c>
      <c r="L257" s="56">
        <v>1E-4</v>
      </c>
      <c r="M257" s="56">
        <v>5.8999999999999999E-3</v>
      </c>
      <c r="N257" s="56">
        <v>5.0000000000000001E-4</v>
      </c>
    </row>
    <row r="258" spans="1:14">
      <c r="A258" t="s">
        <v>188</v>
      </c>
      <c r="B258" s="106" t="s">
        <v>4234</v>
      </c>
      <c r="C258" s="106" t="s">
        <v>4234</v>
      </c>
      <c r="D258" s="107" t="s">
        <v>4234</v>
      </c>
      <c r="E258" s="107" t="s">
        <v>4234</v>
      </c>
      <c r="F258" s="107" t="s">
        <v>4234</v>
      </c>
      <c r="G258" s="107" t="s">
        <v>4234</v>
      </c>
      <c r="H258" s="107" t="s">
        <v>4234</v>
      </c>
      <c r="I258" s="107" t="s">
        <v>4234</v>
      </c>
      <c r="J258" s="107" t="s">
        <v>4234</v>
      </c>
      <c r="K258" s="107" t="s">
        <v>4234</v>
      </c>
      <c r="L258" s="107" t="s">
        <v>4234</v>
      </c>
      <c r="M258" s="107" t="s">
        <v>4234</v>
      </c>
      <c r="N258" s="107" t="s">
        <v>4234</v>
      </c>
    </row>
    <row r="259" spans="1:14">
      <c r="A259" t="s">
        <v>292</v>
      </c>
      <c r="B259" s="106" t="s">
        <v>4234</v>
      </c>
      <c r="C259" s="106" t="s">
        <v>4234</v>
      </c>
      <c r="D259" s="107" t="s">
        <v>4234</v>
      </c>
      <c r="E259" s="107" t="s">
        <v>4234</v>
      </c>
      <c r="F259" s="107" t="s">
        <v>4234</v>
      </c>
      <c r="G259" s="107" t="s">
        <v>4234</v>
      </c>
      <c r="H259" s="107" t="s">
        <v>4234</v>
      </c>
      <c r="I259" s="107" t="s">
        <v>4234</v>
      </c>
      <c r="J259" s="107" t="s">
        <v>4234</v>
      </c>
      <c r="K259" s="107" t="s">
        <v>4234</v>
      </c>
      <c r="L259" s="107" t="s">
        <v>4234</v>
      </c>
      <c r="M259" s="107" t="s">
        <v>4234</v>
      </c>
      <c r="N259" s="107" t="s">
        <v>4234</v>
      </c>
    </row>
    <row r="260" spans="1:14">
      <c r="A260" t="s">
        <v>293</v>
      </c>
      <c r="B260" s="106" t="s">
        <v>4234</v>
      </c>
      <c r="C260" s="106" t="s">
        <v>4234</v>
      </c>
      <c r="D260" s="107" t="s">
        <v>4234</v>
      </c>
      <c r="E260" s="107" t="s">
        <v>4234</v>
      </c>
      <c r="F260" s="107" t="s">
        <v>4234</v>
      </c>
      <c r="G260" s="107" t="s">
        <v>4234</v>
      </c>
      <c r="H260" s="107" t="s">
        <v>4234</v>
      </c>
      <c r="I260" s="107" t="s">
        <v>4234</v>
      </c>
      <c r="J260" s="107" t="s">
        <v>4234</v>
      </c>
      <c r="K260" s="107" t="s">
        <v>4234</v>
      </c>
      <c r="L260" s="107" t="s">
        <v>4234</v>
      </c>
      <c r="M260" s="107" t="s">
        <v>4234</v>
      </c>
      <c r="N260" s="107" t="s">
        <v>4234</v>
      </c>
    </row>
    <row r="261" spans="1:14">
      <c r="A261" t="s">
        <v>294</v>
      </c>
      <c r="B261" s="106" t="s">
        <v>4234</v>
      </c>
      <c r="C261" s="106" t="s">
        <v>4234</v>
      </c>
      <c r="D261" s="107" t="s">
        <v>4234</v>
      </c>
      <c r="E261" s="107" t="s">
        <v>4234</v>
      </c>
      <c r="F261" s="107" t="s">
        <v>4234</v>
      </c>
      <c r="G261" s="107" t="s">
        <v>4234</v>
      </c>
      <c r="H261" s="107" t="s">
        <v>4234</v>
      </c>
      <c r="I261" s="107" t="s">
        <v>4234</v>
      </c>
      <c r="J261" s="107" t="s">
        <v>4234</v>
      </c>
      <c r="K261" s="107" t="s">
        <v>4234</v>
      </c>
      <c r="L261" s="107" t="s">
        <v>4234</v>
      </c>
      <c r="M261" s="107" t="s">
        <v>4234</v>
      </c>
      <c r="N261" s="107" t="s">
        <v>4234</v>
      </c>
    </row>
    <row r="262" spans="1:14">
      <c r="A262" t="s">
        <v>295</v>
      </c>
      <c r="B262" s="106" t="s">
        <v>4234</v>
      </c>
      <c r="C262" s="106" t="s">
        <v>4234</v>
      </c>
      <c r="D262" s="107" t="s">
        <v>4234</v>
      </c>
      <c r="E262" s="107" t="s">
        <v>4234</v>
      </c>
      <c r="F262" s="107" t="s">
        <v>4234</v>
      </c>
      <c r="G262" s="107" t="s">
        <v>4234</v>
      </c>
      <c r="H262" s="107" t="s">
        <v>4234</v>
      </c>
      <c r="I262" s="107" t="s">
        <v>4234</v>
      </c>
      <c r="J262" s="107" t="s">
        <v>4234</v>
      </c>
      <c r="K262" s="107" t="s">
        <v>4234</v>
      </c>
      <c r="L262" s="107" t="s">
        <v>4234</v>
      </c>
      <c r="M262" s="107" t="s">
        <v>4234</v>
      </c>
      <c r="N262" s="107" t="s">
        <v>4234</v>
      </c>
    </row>
    <row r="263" spans="1:14" hidden="1">
      <c r="D263" s="13"/>
      <c r="E263" s="13"/>
      <c r="F263" s="13"/>
    </row>
    <row r="264" spans="1:14" hidden="1">
      <c r="D264" s="13"/>
      <c r="E264" s="13"/>
      <c r="F264" s="13"/>
    </row>
    <row r="265" spans="1:14" hidden="1">
      <c r="D265" s="13"/>
      <c r="E265" s="13"/>
      <c r="F265" s="13"/>
    </row>
    <row r="266" spans="1:14" hidden="1">
      <c r="D266" s="13"/>
      <c r="E266" s="13"/>
      <c r="F266" s="13"/>
    </row>
    <row r="267" spans="1:14" hidden="1">
      <c r="D267" s="13"/>
      <c r="E267" s="13"/>
      <c r="F267" s="13"/>
    </row>
    <row r="268" spans="1:14" hidden="1">
      <c r="D268" s="13"/>
      <c r="E268" s="13"/>
      <c r="F268" s="13"/>
    </row>
    <row r="269" spans="1:14" hidden="1">
      <c r="A269" s="13"/>
      <c r="D269" s="13"/>
      <c r="E269" s="13"/>
      <c r="F269" s="13"/>
    </row>
    <row r="270" spans="1:14" hidden="1">
      <c r="A270" s="13"/>
      <c r="D270" s="13"/>
      <c r="E270" s="13"/>
      <c r="F270" s="13"/>
    </row>
    <row r="271" spans="1:14" hidden="1">
      <c r="A271" s="15"/>
      <c r="D271" s="13"/>
      <c r="E271" s="13"/>
      <c r="F271" s="13"/>
    </row>
    <row r="272" spans="1:14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61" t="s">
        <v>4233</v>
      </c>
    </row>
    <row r="2" spans="1:15" s="1" customFormat="1">
      <c r="A2" s="2" t="s">
        <v>1</v>
      </c>
      <c r="B2" s="9" t="s">
        <v>3299</v>
      </c>
    </row>
    <row r="3" spans="1:15" s="1" customFormat="1">
      <c r="A3" s="2" t="s">
        <v>2</v>
      </c>
      <c r="B3" s="20" t="s">
        <v>3300</v>
      </c>
    </row>
    <row r="4" spans="1:15" s="1" customFormat="1">
      <c r="A4" s="2" t="s">
        <v>3</v>
      </c>
      <c r="B4" s="62" t="s">
        <v>165</v>
      </c>
    </row>
    <row r="5" spans="1:15" ht="18.75">
      <c r="A5" s="82" t="s">
        <v>162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</row>
    <row r="6" spans="1:15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50</v>
      </c>
      <c r="G6" s="33" t="s">
        <v>155</v>
      </c>
      <c r="H6" s="33" t="s">
        <v>156</v>
      </c>
      <c r="I6" s="108" t="s">
        <v>160</v>
      </c>
      <c r="J6" s="33" t="s">
        <v>53</v>
      </c>
      <c r="K6" s="33" t="s">
        <v>69</v>
      </c>
      <c r="L6" s="33" t="s">
        <v>54</v>
      </c>
      <c r="M6" s="33" t="s">
        <v>151</v>
      </c>
      <c r="O6" s="13"/>
    </row>
    <row r="7" spans="1:15" s="15" customFormat="1">
      <c r="A7" s="99" t="s">
        <v>4234</v>
      </c>
      <c r="B7" s="100" t="s">
        <v>4234</v>
      </c>
      <c r="C7" s="100" t="s">
        <v>4234</v>
      </c>
      <c r="D7" s="100" t="s">
        <v>4234</v>
      </c>
      <c r="E7" s="100" t="s">
        <v>4234</v>
      </c>
      <c r="F7" s="100" t="s">
        <v>4234</v>
      </c>
      <c r="G7" s="21" t="s">
        <v>152</v>
      </c>
      <c r="H7" s="100" t="s">
        <v>4234</v>
      </c>
      <c r="I7" s="16" t="s">
        <v>153</v>
      </c>
      <c r="J7" s="21" t="s">
        <v>6</v>
      </c>
      <c r="K7" s="21" t="s">
        <v>7</v>
      </c>
      <c r="L7" s="29" t="s">
        <v>7</v>
      </c>
      <c r="M7" s="29" t="s">
        <v>7</v>
      </c>
    </row>
    <row r="8" spans="1:15" s="17" customFormat="1" ht="20.25">
      <c r="A8" s="101" t="s">
        <v>4234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24" t="s">
        <v>73</v>
      </c>
      <c r="N8" s="25"/>
    </row>
    <row r="9" spans="1:15" s="17" customFormat="1" ht="20.25">
      <c r="A9" s="18" t="s">
        <v>161</v>
      </c>
      <c r="B9" s="102" t="s">
        <v>4234</v>
      </c>
      <c r="C9" s="102" t="s">
        <v>4234</v>
      </c>
      <c r="D9" s="102" t="s">
        <v>4234</v>
      </c>
      <c r="E9" s="102" t="s">
        <v>4234</v>
      </c>
      <c r="F9" s="102" t="s">
        <v>4234</v>
      </c>
      <c r="G9" s="53">
        <v>8927381.8699999992</v>
      </c>
      <c r="H9" s="102" t="s">
        <v>4234</v>
      </c>
      <c r="I9" s="53">
        <v>0.14659</v>
      </c>
      <c r="J9" s="53">
        <v>171252.60255006928</v>
      </c>
      <c r="K9" s="102" t="s">
        <v>4234</v>
      </c>
      <c r="L9" s="54">
        <v>1</v>
      </c>
      <c r="M9" s="54">
        <v>0.1192</v>
      </c>
      <c r="N9" s="25"/>
    </row>
    <row r="10" spans="1:15">
      <c r="A10" s="57" t="s">
        <v>173</v>
      </c>
      <c r="B10" s="106" t="s">
        <v>4234</v>
      </c>
      <c r="C10" s="107" t="s">
        <v>4234</v>
      </c>
      <c r="D10" s="107" t="s">
        <v>4234</v>
      </c>
      <c r="E10" s="107" t="s">
        <v>4234</v>
      </c>
      <c r="F10" s="107" t="s">
        <v>4234</v>
      </c>
      <c r="G10" s="59">
        <v>8184259.4100000001</v>
      </c>
      <c r="H10" s="107" t="s">
        <v>4234</v>
      </c>
      <c r="I10" s="59">
        <v>0</v>
      </c>
      <c r="J10" s="59">
        <v>89777.214202882999</v>
      </c>
      <c r="K10" s="107" t="s">
        <v>4234</v>
      </c>
      <c r="L10" s="58">
        <v>0.5242</v>
      </c>
      <c r="M10" s="58">
        <v>6.25E-2</v>
      </c>
    </row>
    <row r="11" spans="1:15">
      <c r="A11" s="57" t="s">
        <v>1694</v>
      </c>
      <c r="B11" s="106" t="s">
        <v>4234</v>
      </c>
      <c r="C11" s="107" t="s">
        <v>4234</v>
      </c>
      <c r="D11" s="107" t="s">
        <v>4234</v>
      </c>
      <c r="E11" s="107" t="s">
        <v>4234</v>
      </c>
      <c r="F11" s="107" t="s">
        <v>4234</v>
      </c>
      <c r="G11" s="59">
        <v>708964.35</v>
      </c>
      <c r="H11" s="107" t="s">
        <v>4234</v>
      </c>
      <c r="I11" s="59">
        <v>0</v>
      </c>
      <c r="J11" s="59">
        <v>23057.752820500002</v>
      </c>
      <c r="K11" s="107" t="s">
        <v>4234</v>
      </c>
      <c r="L11" s="58">
        <v>0.1346</v>
      </c>
      <c r="M11" s="58">
        <v>1.61E-2</v>
      </c>
    </row>
    <row r="12" spans="1:15">
      <c r="A12" t="s">
        <v>1695</v>
      </c>
      <c r="B12" t="s">
        <v>1696</v>
      </c>
      <c r="C12" t="s">
        <v>96</v>
      </c>
      <c r="D12" t="s">
        <v>1697</v>
      </c>
      <c r="E12" t="s">
        <v>1698</v>
      </c>
      <c r="F12" t="s">
        <v>98</v>
      </c>
      <c r="G12" s="55">
        <v>138767</v>
      </c>
      <c r="H12" s="55">
        <v>1850</v>
      </c>
      <c r="I12" s="55">
        <v>0</v>
      </c>
      <c r="J12" s="55">
        <v>2567.1895</v>
      </c>
      <c r="K12" s="56">
        <v>2.8E-3</v>
      </c>
      <c r="L12" s="56">
        <v>1.4999999999999999E-2</v>
      </c>
      <c r="M12" s="56">
        <v>1.8E-3</v>
      </c>
    </row>
    <row r="13" spans="1:15">
      <c r="A13" t="s">
        <v>1699</v>
      </c>
      <c r="B13" t="s">
        <v>1700</v>
      </c>
      <c r="C13" t="s">
        <v>96</v>
      </c>
      <c r="D13" t="s">
        <v>1697</v>
      </c>
      <c r="E13" t="s">
        <v>1698</v>
      </c>
      <c r="F13" t="s">
        <v>98</v>
      </c>
      <c r="G13" s="55">
        <v>49664.29</v>
      </c>
      <c r="H13" s="55">
        <v>3429</v>
      </c>
      <c r="I13" s="55">
        <v>0</v>
      </c>
      <c r="J13" s="55">
        <v>1702.9885041</v>
      </c>
      <c r="K13" s="56">
        <v>6.9999999999999999E-4</v>
      </c>
      <c r="L13" s="56">
        <v>9.9000000000000008E-3</v>
      </c>
      <c r="M13" s="56">
        <v>1.1999999999999999E-3</v>
      </c>
    </row>
    <row r="14" spans="1:15">
      <c r="A14" t="s">
        <v>1701</v>
      </c>
      <c r="B14" t="s">
        <v>1702</v>
      </c>
      <c r="C14" t="s">
        <v>96</v>
      </c>
      <c r="D14" t="s">
        <v>1697</v>
      </c>
      <c r="E14" t="s">
        <v>1698</v>
      </c>
      <c r="F14" t="s">
        <v>98</v>
      </c>
      <c r="G14" s="55">
        <v>110259.66</v>
      </c>
      <c r="H14" s="55">
        <v>1855</v>
      </c>
      <c r="I14" s="55">
        <v>0</v>
      </c>
      <c r="J14" s="55">
        <v>2045.316693</v>
      </c>
      <c r="K14" s="56">
        <v>1.9E-3</v>
      </c>
      <c r="L14" s="56">
        <v>1.1900000000000001E-2</v>
      </c>
      <c r="M14" s="56">
        <v>1.4E-3</v>
      </c>
    </row>
    <row r="15" spans="1:15">
      <c r="A15" t="s">
        <v>1703</v>
      </c>
      <c r="B15" t="s">
        <v>1704</v>
      </c>
      <c r="C15" t="s">
        <v>96</v>
      </c>
      <c r="D15" t="s">
        <v>1705</v>
      </c>
      <c r="E15" t="s">
        <v>1698</v>
      </c>
      <c r="F15" t="s">
        <v>98</v>
      </c>
      <c r="G15" s="55">
        <v>10901.36</v>
      </c>
      <c r="H15" s="55">
        <v>2759</v>
      </c>
      <c r="I15" s="55">
        <v>0</v>
      </c>
      <c r="J15" s="55">
        <v>300.76852239999999</v>
      </c>
      <c r="K15" s="56">
        <v>1.6000000000000001E-3</v>
      </c>
      <c r="L15" s="56">
        <v>1.8E-3</v>
      </c>
      <c r="M15" s="56">
        <v>2.0000000000000001E-4</v>
      </c>
    </row>
    <row r="16" spans="1:15">
      <c r="A16" t="s">
        <v>1706</v>
      </c>
      <c r="B16" t="s">
        <v>1707</v>
      </c>
      <c r="C16" t="s">
        <v>96</v>
      </c>
      <c r="D16" t="s">
        <v>1705</v>
      </c>
      <c r="E16" t="s">
        <v>1698</v>
      </c>
      <c r="F16" t="s">
        <v>98</v>
      </c>
      <c r="G16" s="55">
        <v>67275</v>
      </c>
      <c r="H16" s="55">
        <v>1833</v>
      </c>
      <c r="I16" s="55">
        <v>0</v>
      </c>
      <c r="J16" s="55">
        <v>1233.15075</v>
      </c>
      <c r="K16" s="56">
        <v>1.1999999999999999E-3</v>
      </c>
      <c r="L16" s="56">
        <v>7.1999999999999998E-3</v>
      </c>
      <c r="M16" s="56">
        <v>8.9999999999999998E-4</v>
      </c>
    </row>
    <row r="17" spans="1:13">
      <c r="A17" t="s">
        <v>1708</v>
      </c>
      <c r="B17" t="s">
        <v>1709</v>
      </c>
      <c r="C17" t="s">
        <v>96</v>
      </c>
      <c r="D17" t="s">
        <v>1705</v>
      </c>
      <c r="E17" t="s">
        <v>1698</v>
      </c>
      <c r="F17" t="s">
        <v>98</v>
      </c>
      <c r="G17" s="55">
        <v>89613.46</v>
      </c>
      <c r="H17" s="55">
        <v>3381</v>
      </c>
      <c r="I17" s="55">
        <v>0</v>
      </c>
      <c r="J17" s="55">
        <v>3029.8310826000002</v>
      </c>
      <c r="K17" s="56">
        <v>6.9999999999999999E-4</v>
      </c>
      <c r="L17" s="56">
        <v>1.77E-2</v>
      </c>
      <c r="M17" s="56">
        <v>2.0999999999999999E-3</v>
      </c>
    </row>
    <row r="18" spans="1:13">
      <c r="A18" t="s">
        <v>1710</v>
      </c>
      <c r="B18" t="s">
        <v>1711</v>
      </c>
      <c r="C18" t="s">
        <v>96</v>
      </c>
      <c r="D18" t="s">
        <v>1705</v>
      </c>
      <c r="E18" t="s">
        <v>1698</v>
      </c>
      <c r="F18" t="s">
        <v>98</v>
      </c>
      <c r="G18" s="55">
        <v>106553.93</v>
      </c>
      <c r="H18" s="55">
        <v>1860</v>
      </c>
      <c r="I18" s="55">
        <v>0</v>
      </c>
      <c r="J18" s="55">
        <v>1981.903098</v>
      </c>
      <c r="K18" s="56">
        <v>6.9999999999999999E-4</v>
      </c>
      <c r="L18" s="56">
        <v>1.1599999999999999E-2</v>
      </c>
      <c r="M18" s="56">
        <v>1.4E-3</v>
      </c>
    </row>
    <row r="19" spans="1:13">
      <c r="A19" t="s">
        <v>1712</v>
      </c>
      <c r="B19" t="s">
        <v>1713</v>
      </c>
      <c r="C19" t="s">
        <v>96</v>
      </c>
      <c r="D19" t="s">
        <v>1705</v>
      </c>
      <c r="E19" t="s">
        <v>1698</v>
      </c>
      <c r="F19" t="s">
        <v>98</v>
      </c>
      <c r="G19" s="55">
        <v>22444.77</v>
      </c>
      <c r="H19" s="55">
        <v>1841</v>
      </c>
      <c r="I19" s="55">
        <v>0</v>
      </c>
      <c r="J19" s="55">
        <v>413.20821569999998</v>
      </c>
      <c r="K19" s="56">
        <v>2.0000000000000001E-4</v>
      </c>
      <c r="L19" s="56">
        <v>2.3999999999999998E-3</v>
      </c>
      <c r="M19" s="56">
        <v>2.9999999999999997E-4</v>
      </c>
    </row>
    <row r="20" spans="1:13">
      <c r="A20" t="s">
        <v>1714</v>
      </c>
      <c r="B20" t="s">
        <v>1715</v>
      </c>
      <c r="C20" t="s">
        <v>96</v>
      </c>
      <c r="D20" t="s">
        <v>1716</v>
      </c>
      <c r="E20" t="s">
        <v>1698</v>
      </c>
      <c r="F20" t="s">
        <v>98</v>
      </c>
      <c r="G20" s="55">
        <v>25356.41</v>
      </c>
      <c r="H20" s="55">
        <v>1848</v>
      </c>
      <c r="I20" s="55">
        <v>0</v>
      </c>
      <c r="J20" s="55">
        <v>468.58645680000001</v>
      </c>
      <c r="K20" s="56">
        <v>5.0000000000000001E-4</v>
      </c>
      <c r="L20" s="56">
        <v>2.7000000000000001E-3</v>
      </c>
      <c r="M20" s="56">
        <v>2.9999999999999997E-4</v>
      </c>
    </row>
    <row r="21" spans="1:13">
      <c r="A21" t="s">
        <v>1717</v>
      </c>
      <c r="B21" t="s">
        <v>1718</v>
      </c>
      <c r="C21" t="s">
        <v>96</v>
      </c>
      <c r="D21" t="s">
        <v>1716</v>
      </c>
      <c r="E21" t="s">
        <v>1698</v>
      </c>
      <c r="F21" t="s">
        <v>98</v>
      </c>
      <c r="G21" s="55">
        <v>48436.83</v>
      </c>
      <c r="H21" s="55">
        <v>3393</v>
      </c>
      <c r="I21" s="55">
        <v>0</v>
      </c>
      <c r="J21" s="55">
        <v>1643.4616418999999</v>
      </c>
      <c r="K21" s="56">
        <v>6.9999999999999999E-4</v>
      </c>
      <c r="L21" s="56">
        <v>9.5999999999999992E-3</v>
      </c>
      <c r="M21" s="56">
        <v>1.1000000000000001E-3</v>
      </c>
    </row>
    <row r="22" spans="1:13">
      <c r="A22" t="s">
        <v>1719</v>
      </c>
      <c r="B22" t="s">
        <v>1720</v>
      </c>
      <c r="C22" t="s">
        <v>96</v>
      </c>
      <c r="D22" t="s">
        <v>1721</v>
      </c>
      <c r="E22" t="s">
        <v>1698</v>
      </c>
      <c r="F22" t="s">
        <v>98</v>
      </c>
      <c r="G22" s="55">
        <v>3450.07</v>
      </c>
      <c r="H22" s="55">
        <v>33260</v>
      </c>
      <c r="I22" s="55">
        <v>0</v>
      </c>
      <c r="J22" s="55">
        <v>1147.4932819999999</v>
      </c>
      <c r="K22" s="56">
        <v>5.0000000000000001E-4</v>
      </c>
      <c r="L22" s="56">
        <v>6.7000000000000002E-3</v>
      </c>
      <c r="M22" s="56">
        <v>8.0000000000000004E-4</v>
      </c>
    </row>
    <row r="23" spans="1:13">
      <c r="A23" t="s">
        <v>1722</v>
      </c>
      <c r="B23" t="s">
        <v>1723</v>
      </c>
      <c r="C23" t="s">
        <v>96</v>
      </c>
      <c r="D23" t="s">
        <v>1721</v>
      </c>
      <c r="E23" t="s">
        <v>1698</v>
      </c>
      <c r="F23" t="s">
        <v>98</v>
      </c>
      <c r="G23" s="55">
        <v>10545.71</v>
      </c>
      <c r="H23" s="55">
        <v>18500</v>
      </c>
      <c r="I23" s="55">
        <v>0</v>
      </c>
      <c r="J23" s="55">
        <v>1950.9563499999999</v>
      </c>
      <c r="K23" s="56">
        <v>2.9999999999999997E-4</v>
      </c>
      <c r="L23" s="56">
        <v>1.14E-2</v>
      </c>
      <c r="M23" s="56">
        <v>1.4E-3</v>
      </c>
    </row>
    <row r="24" spans="1:13">
      <c r="A24" t="s">
        <v>1724</v>
      </c>
      <c r="B24" t="s">
        <v>1725</v>
      </c>
      <c r="C24" t="s">
        <v>96</v>
      </c>
      <c r="D24" t="s">
        <v>1721</v>
      </c>
      <c r="E24" t="s">
        <v>1698</v>
      </c>
      <c r="F24" t="s">
        <v>98</v>
      </c>
      <c r="G24" s="55">
        <v>2408.86</v>
      </c>
      <c r="H24" s="55">
        <v>18340</v>
      </c>
      <c r="I24" s="55">
        <v>0</v>
      </c>
      <c r="J24" s="55">
        <v>441.78492399999999</v>
      </c>
      <c r="K24" s="56">
        <v>2.9999999999999997E-4</v>
      </c>
      <c r="L24" s="56">
        <v>2.5999999999999999E-3</v>
      </c>
      <c r="M24" s="56">
        <v>2.9999999999999997E-4</v>
      </c>
    </row>
    <row r="25" spans="1:13">
      <c r="A25" t="s">
        <v>1726</v>
      </c>
      <c r="B25" t="s">
        <v>1727</v>
      </c>
      <c r="C25" t="s">
        <v>96</v>
      </c>
      <c r="D25" t="s">
        <v>1721</v>
      </c>
      <c r="E25" t="s">
        <v>1698</v>
      </c>
      <c r="F25" t="s">
        <v>98</v>
      </c>
      <c r="G25" s="55">
        <v>23287</v>
      </c>
      <c r="H25" s="55">
        <v>17740</v>
      </c>
      <c r="I25" s="55">
        <v>0</v>
      </c>
      <c r="J25" s="55">
        <v>4131.1138000000001</v>
      </c>
      <c r="K25" s="56">
        <v>2.2000000000000001E-3</v>
      </c>
      <c r="L25" s="56">
        <v>2.41E-2</v>
      </c>
      <c r="M25" s="56">
        <v>2.8999999999999998E-3</v>
      </c>
    </row>
    <row r="26" spans="1:13">
      <c r="A26" s="57" t="s">
        <v>1728</v>
      </c>
      <c r="B26" s="106" t="s">
        <v>4234</v>
      </c>
      <c r="C26" s="107" t="s">
        <v>4234</v>
      </c>
      <c r="D26" s="107" t="s">
        <v>4234</v>
      </c>
      <c r="E26" s="107" t="s">
        <v>4234</v>
      </c>
      <c r="F26" s="107" t="s">
        <v>4234</v>
      </c>
      <c r="G26" s="59">
        <v>0</v>
      </c>
      <c r="H26" s="107" t="s">
        <v>4234</v>
      </c>
      <c r="I26" s="59">
        <v>0</v>
      </c>
      <c r="J26" s="59">
        <v>0</v>
      </c>
      <c r="K26" s="107" t="s">
        <v>4234</v>
      </c>
      <c r="L26" s="58">
        <v>0</v>
      </c>
      <c r="M26" s="58">
        <v>0</v>
      </c>
    </row>
    <row r="27" spans="1:13">
      <c r="A27" t="s">
        <v>178</v>
      </c>
      <c r="B27" t="s">
        <v>178</v>
      </c>
      <c r="C27" s="107" t="s">
        <v>4234</v>
      </c>
      <c r="D27" s="107" t="s">
        <v>4234</v>
      </c>
      <c r="E27" t="s">
        <v>178</v>
      </c>
      <c r="F27" t="s">
        <v>178</v>
      </c>
      <c r="G27" s="55">
        <v>0</v>
      </c>
      <c r="H27" s="55">
        <v>0</v>
      </c>
      <c r="I27" s="107" t="s">
        <v>4234</v>
      </c>
      <c r="J27" s="55">
        <v>0</v>
      </c>
      <c r="K27" s="56">
        <v>0</v>
      </c>
      <c r="L27" s="56">
        <v>0</v>
      </c>
      <c r="M27" s="56">
        <v>0</v>
      </c>
    </row>
    <row r="28" spans="1:13">
      <c r="A28" s="57" t="s">
        <v>1729</v>
      </c>
      <c r="B28" s="106" t="s">
        <v>4234</v>
      </c>
      <c r="C28" s="107" t="s">
        <v>4234</v>
      </c>
      <c r="D28" s="107" t="s">
        <v>4234</v>
      </c>
      <c r="E28" s="107" t="s">
        <v>4234</v>
      </c>
      <c r="F28" s="107" t="s">
        <v>4234</v>
      </c>
      <c r="G28" s="59">
        <v>7475295.0599999996</v>
      </c>
      <c r="H28" s="107" t="s">
        <v>4234</v>
      </c>
      <c r="I28" s="59">
        <v>0</v>
      </c>
      <c r="J28" s="59">
        <v>66719.461382383</v>
      </c>
      <c r="K28" s="107" t="s">
        <v>4234</v>
      </c>
      <c r="L28" s="58">
        <v>0.3896</v>
      </c>
      <c r="M28" s="58">
        <v>4.65E-2</v>
      </c>
    </row>
    <row r="29" spans="1:13">
      <c r="A29" t="s">
        <v>1730</v>
      </c>
      <c r="B29" t="s">
        <v>1731</v>
      </c>
      <c r="C29" t="s">
        <v>96</v>
      </c>
      <c r="D29" t="s">
        <v>1697</v>
      </c>
      <c r="E29" t="s">
        <v>1732</v>
      </c>
      <c r="F29" t="s">
        <v>98</v>
      </c>
      <c r="G29" s="55">
        <v>1315531.1399999999</v>
      </c>
      <c r="H29" s="55">
        <v>381.09</v>
      </c>
      <c r="I29" s="55">
        <v>0</v>
      </c>
      <c r="J29" s="55">
        <v>5013.3576214260002</v>
      </c>
      <c r="K29" s="56">
        <v>1.5599999999999999E-2</v>
      </c>
      <c r="L29" s="56">
        <v>2.93E-2</v>
      </c>
      <c r="M29" s="56">
        <v>3.5000000000000001E-3</v>
      </c>
    </row>
    <row r="30" spans="1:13">
      <c r="A30" t="s">
        <v>1733</v>
      </c>
      <c r="B30" t="s">
        <v>1734</v>
      </c>
      <c r="C30" t="s">
        <v>96</v>
      </c>
      <c r="D30" t="s">
        <v>1697</v>
      </c>
      <c r="E30" t="s">
        <v>1732</v>
      </c>
      <c r="F30" t="s">
        <v>98</v>
      </c>
      <c r="G30" s="55">
        <v>2163969.7200000002</v>
      </c>
      <c r="H30" s="55">
        <v>352.49</v>
      </c>
      <c r="I30" s="55">
        <v>0</v>
      </c>
      <c r="J30" s="55">
        <v>7627.7768660279999</v>
      </c>
      <c r="K30" s="56">
        <v>7.0000000000000001E-3</v>
      </c>
      <c r="L30" s="56">
        <v>4.4499999999999998E-2</v>
      </c>
      <c r="M30" s="56">
        <v>5.3E-3</v>
      </c>
    </row>
    <row r="31" spans="1:13">
      <c r="A31" t="s">
        <v>1735</v>
      </c>
      <c r="B31" t="s">
        <v>1736</v>
      </c>
      <c r="C31" t="s">
        <v>96</v>
      </c>
      <c r="D31" t="s">
        <v>1705</v>
      </c>
      <c r="E31" t="s">
        <v>1732</v>
      </c>
      <c r="F31" t="s">
        <v>98</v>
      </c>
      <c r="G31" s="55">
        <v>597153.51</v>
      </c>
      <c r="H31" s="55">
        <v>3826</v>
      </c>
      <c r="I31" s="55">
        <v>0</v>
      </c>
      <c r="J31" s="55">
        <v>22847.093292599999</v>
      </c>
      <c r="K31" s="56">
        <v>3.5200000000000002E-2</v>
      </c>
      <c r="L31" s="56">
        <v>0.13339999999999999</v>
      </c>
      <c r="M31" s="56">
        <v>1.5900000000000001E-2</v>
      </c>
    </row>
    <row r="32" spans="1:13">
      <c r="A32" t="s">
        <v>1737</v>
      </c>
      <c r="B32" t="s">
        <v>1738</v>
      </c>
      <c r="C32" t="s">
        <v>96</v>
      </c>
      <c r="D32" t="s">
        <v>1716</v>
      </c>
      <c r="E32" t="s">
        <v>1732</v>
      </c>
      <c r="F32" t="s">
        <v>98</v>
      </c>
      <c r="G32" s="55">
        <v>2818076</v>
      </c>
      <c r="H32" s="55">
        <v>353.96</v>
      </c>
      <c r="I32" s="55">
        <v>0</v>
      </c>
      <c r="J32" s="55">
        <v>9974.8618095999991</v>
      </c>
      <c r="K32" s="56">
        <v>1.03E-2</v>
      </c>
      <c r="L32" s="56">
        <v>5.8200000000000002E-2</v>
      </c>
      <c r="M32" s="56">
        <v>6.8999999999999999E-3</v>
      </c>
    </row>
    <row r="33" spans="1:13">
      <c r="A33" t="s">
        <v>1739</v>
      </c>
      <c r="B33" t="s">
        <v>1740</v>
      </c>
      <c r="C33" t="s">
        <v>96</v>
      </c>
      <c r="D33" t="s">
        <v>1721</v>
      </c>
      <c r="E33" t="s">
        <v>1732</v>
      </c>
      <c r="F33" t="s">
        <v>98</v>
      </c>
      <c r="G33" s="55">
        <v>293522</v>
      </c>
      <c r="H33" s="55">
        <v>3518.37</v>
      </c>
      <c r="I33" s="55">
        <v>0</v>
      </c>
      <c r="J33" s="55">
        <v>10327.189991400001</v>
      </c>
      <c r="K33" s="56">
        <v>1.21E-2</v>
      </c>
      <c r="L33" s="56">
        <v>6.0299999999999999E-2</v>
      </c>
      <c r="M33" s="56">
        <v>7.1999999999999998E-3</v>
      </c>
    </row>
    <row r="34" spans="1:13">
      <c r="A34" t="s">
        <v>1741</v>
      </c>
      <c r="B34" t="s">
        <v>1742</v>
      </c>
      <c r="C34" t="s">
        <v>96</v>
      </c>
      <c r="D34" t="s">
        <v>1721</v>
      </c>
      <c r="E34" t="s">
        <v>1732</v>
      </c>
      <c r="F34" t="s">
        <v>98</v>
      </c>
      <c r="G34" s="55">
        <v>36211.69</v>
      </c>
      <c r="H34" s="55">
        <v>3822.41</v>
      </c>
      <c r="I34" s="55">
        <v>0</v>
      </c>
      <c r="J34" s="55">
        <v>1384.159259729</v>
      </c>
      <c r="K34" s="56">
        <v>3.3999999999999998E-3</v>
      </c>
      <c r="L34" s="56">
        <v>8.0999999999999996E-3</v>
      </c>
      <c r="M34" s="56">
        <v>1E-3</v>
      </c>
    </row>
    <row r="35" spans="1:13">
      <c r="A35" t="s">
        <v>1743</v>
      </c>
      <c r="B35" t="s">
        <v>1744</v>
      </c>
      <c r="C35" t="s">
        <v>96</v>
      </c>
      <c r="D35" t="s">
        <v>1721</v>
      </c>
      <c r="E35" t="s">
        <v>1732</v>
      </c>
      <c r="F35" t="s">
        <v>98</v>
      </c>
      <c r="G35" s="55">
        <v>250831</v>
      </c>
      <c r="H35" s="55">
        <v>3805.36</v>
      </c>
      <c r="I35" s="55">
        <v>0</v>
      </c>
      <c r="J35" s="55">
        <v>9545.0225415999994</v>
      </c>
      <c r="K35" s="56">
        <v>7.1999999999999998E-3</v>
      </c>
      <c r="L35" s="56">
        <v>5.57E-2</v>
      </c>
      <c r="M35" s="56">
        <v>6.6E-3</v>
      </c>
    </row>
    <row r="36" spans="1:13">
      <c r="A36" s="57" t="s">
        <v>1745</v>
      </c>
      <c r="B36" s="106" t="s">
        <v>4234</v>
      </c>
      <c r="C36" s="107" t="s">
        <v>4234</v>
      </c>
      <c r="D36" s="107" t="s">
        <v>4234</v>
      </c>
      <c r="E36" s="107" t="s">
        <v>4234</v>
      </c>
      <c r="F36" s="107" t="s">
        <v>4234</v>
      </c>
      <c r="G36" s="59">
        <v>0</v>
      </c>
      <c r="H36" s="107" t="s">
        <v>4234</v>
      </c>
      <c r="I36" s="59">
        <v>0</v>
      </c>
      <c r="J36" s="59">
        <v>0</v>
      </c>
      <c r="K36" s="107" t="s">
        <v>4234</v>
      </c>
      <c r="L36" s="58">
        <v>0</v>
      </c>
      <c r="M36" s="58">
        <v>0</v>
      </c>
    </row>
    <row r="37" spans="1:13">
      <c r="A37" t="s">
        <v>178</v>
      </c>
      <c r="B37" t="s">
        <v>178</v>
      </c>
      <c r="C37" s="107" t="s">
        <v>4234</v>
      </c>
      <c r="D37" s="107" t="s">
        <v>4234</v>
      </c>
      <c r="E37" t="s">
        <v>178</v>
      </c>
      <c r="F37" t="s">
        <v>178</v>
      </c>
      <c r="G37" s="55">
        <v>0</v>
      </c>
      <c r="H37" s="55">
        <v>0</v>
      </c>
      <c r="I37" s="107" t="s">
        <v>4234</v>
      </c>
      <c r="J37" s="55">
        <v>0</v>
      </c>
      <c r="K37" s="56">
        <v>0</v>
      </c>
      <c r="L37" s="56">
        <v>0</v>
      </c>
      <c r="M37" s="56">
        <v>0</v>
      </c>
    </row>
    <row r="38" spans="1:13">
      <c r="A38" s="57" t="s">
        <v>822</v>
      </c>
      <c r="B38" s="106" t="s">
        <v>4234</v>
      </c>
      <c r="C38" s="107" t="s">
        <v>4234</v>
      </c>
      <c r="D38" s="107" t="s">
        <v>4234</v>
      </c>
      <c r="E38" s="107" t="s">
        <v>4234</v>
      </c>
      <c r="F38" s="107" t="s">
        <v>4234</v>
      </c>
      <c r="G38" s="59">
        <v>0</v>
      </c>
      <c r="H38" s="107" t="s">
        <v>4234</v>
      </c>
      <c r="I38" s="59">
        <v>0</v>
      </c>
      <c r="J38" s="59">
        <v>0</v>
      </c>
      <c r="K38" s="107" t="s">
        <v>4234</v>
      </c>
      <c r="L38" s="58">
        <v>0</v>
      </c>
      <c r="M38" s="58">
        <v>0</v>
      </c>
    </row>
    <row r="39" spans="1:13">
      <c r="A39" t="s">
        <v>178</v>
      </c>
      <c r="B39" t="s">
        <v>178</v>
      </c>
      <c r="C39" s="107" t="s">
        <v>4234</v>
      </c>
      <c r="D39" s="107" t="s">
        <v>4234</v>
      </c>
      <c r="E39" t="s">
        <v>178</v>
      </c>
      <c r="F39" t="s">
        <v>178</v>
      </c>
      <c r="G39" s="55">
        <v>0</v>
      </c>
      <c r="H39" s="55">
        <v>0</v>
      </c>
      <c r="I39" s="107" t="s">
        <v>4234</v>
      </c>
      <c r="J39" s="55">
        <v>0</v>
      </c>
      <c r="K39" s="56">
        <v>0</v>
      </c>
      <c r="L39" s="56">
        <v>0</v>
      </c>
      <c r="M39" s="56">
        <v>0</v>
      </c>
    </row>
    <row r="40" spans="1:13">
      <c r="A40" s="57" t="s">
        <v>1746</v>
      </c>
      <c r="B40" s="106" t="s">
        <v>4234</v>
      </c>
      <c r="C40" s="107" t="s">
        <v>4234</v>
      </c>
      <c r="D40" s="107" t="s">
        <v>4234</v>
      </c>
      <c r="E40" s="107" t="s">
        <v>4234</v>
      </c>
      <c r="F40" s="107" t="s">
        <v>4234</v>
      </c>
      <c r="G40" s="59">
        <v>0</v>
      </c>
      <c r="H40" s="107" t="s">
        <v>4234</v>
      </c>
      <c r="I40" s="59">
        <v>0</v>
      </c>
      <c r="J40" s="59">
        <v>0</v>
      </c>
      <c r="K40" s="107" t="s">
        <v>4234</v>
      </c>
      <c r="L40" s="58">
        <v>0</v>
      </c>
      <c r="M40" s="58">
        <v>0</v>
      </c>
    </row>
    <row r="41" spans="1:13">
      <c r="A41" t="s">
        <v>178</v>
      </c>
      <c r="B41" t="s">
        <v>178</v>
      </c>
      <c r="C41" s="107" t="s">
        <v>4234</v>
      </c>
      <c r="D41" s="107" t="s">
        <v>4234</v>
      </c>
      <c r="E41" t="s">
        <v>178</v>
      </c>
      <c r="F41" t="s">
        <v>178</v>
      </c>
      <c r="G41" s="55">
        <v>0</v>
      </c>
      <c r="H41" s="55">
        <v>0</v>
      </c>
      <c r="I41" s="107" t="s">
        <v>4234</v>
      </c>
      <c r="J41" s="55">
        <v>0</v>
      </c>
      <c r="K41" s="56">
        <v>0</v>
      </c>
      <c r="L41" s="56">
        <v>0</v>
      </c>
      <c r="M41" s="56">
        <v>0</v>
      </c>
    </row>
    <row r="42" spans="1:13">
      <c r="A42" s="57" t="s">
        <v>186</v>
      </c>
      <c r="B42" s="106" t="s">
        <v>4234</v>
      </c>
      <c r="C42" s="107" t="s">
        <v>4234</v>
      </c>
      <c r="D42" s="107" t="s">
        <v>4234</v>
      </c>
      <c r="E42" s="107" t="s">
        <v>4234</v>
      </c>
      <c r="F42" s="107" t="s">
        <v>4234</v>
      </c>
      <c r="G42" s="59">
        <v>743122.46</v>
      </c>
      <c r="H42" s="107" t="s">
        <v>4234</v>
      </c>
      <c r="I42" s="59">
        <v>0.14659</v>
      </c>
      <c r="J42" s="59">
        <v>81475.388347186294</v>
      </c>
      <c r="K42" s="107" t="s">
        <v>4234</v>
      </c>
      <c r="L42" s="58">
        <v>0.4758</v>
      </c>
      <c r="M42" s="58">
        <v>5.67E-2</v>
      </c>
    </row>
    <row r="43" spans="1:13">
      <c r="A43" s="57" t="s">
        <v>1747</v>
      </c>
      <c r="B43" s="106" t="s">
        <v>4234</v>
      </c>
      <c r="C43" s="107" t="s">
        <v>4234</v>
      </c>
      <c r="D43" s="107" t="s">
        <v>4234</v>
      </c>
      <c r="E43" s="107" t="s">
        <v>4234</v>
      </c>
      <c r="F43" s="107" t="s">
        <v>4234</v>
      </c>
      <c r="G43" s="59">
        <v>743122.46</v>
      </c>
      <c r="H43" s="107" t="s">
        <v>4234</v>
      </c>
      <c r="I43" s="59">
        <v>0.14659</v>
      </c>
      <c r="J43" s="59">
        <v>81475.388347186294</v>
      </c>
      <c r="K43" s="107" t="s">
        <v>4234</v>
      </c>
      <c r="L43" s="58">
        <v>0.4758</v>
      </c>
      <c r="M43" s="58">
        <v>5.67E-2</v>
      </c>
    </row>
    <row r="44" spans="1:13">
      <c r="A44" t="s">
        <v>1748</v>
      </c>
      <c r="B44" t="s">
        <v>1749</v>
      </c>
      <c r="C44" t="s">
        <v>1528</v>
      </c>
      <c r="D44" s="105" t="s">
        <v>4234</v>
      </c>
      <c r="E44" t="s">
        <v>1698</v>
      </c>
      <c r="F44" t="s">
        <v>100</v>
      </c>
      <c r="G44" s="55">
        <v>3475.95</v>
      </c>
      <c r="H44" s="55">
        <v>5335</v>
      </c>
      <c r="I44" s="55">
        <v>0</v>
      </c>
      <c r="J44" s="55">
        <v>672.59788917749995</v>
      </c>
      <c r="K44" s="56">
        <v>0</v>
      </c>
      <c r="L44" s="56">
        <v>3.8999999999999998E-3</v>
      </c>
      <c r="M44" s="56">
        <v>5.0000000000000001E-4</v>
      </c>
    </row>
    <row r="45" spans="1:13">
      <c r="A45" t="s">
        <v>1750</v>
      </c>
      <c r="B45" t="s">
        <v>1751</v>
      </c>
      <c r="C45" t="s">
        <v>1528</v>
      </c>
      <c r="D45" s="105" t="s">
        <v>4234</v>
      </c>
      <c r="E45" t="s">
        <v>1698</v>
      </c>
      <c r="F45" t="s">
        <v>100</v>
      </c>
      <c r="G45" s="55">
        <v>8410.32</v>
      </c>
      <c r="H45" s="55">
        <v>6333</v>
      </c>
      <c r="I45" s="55">
        <v>0</v>
      </c>
      <c r="J45" s="55">
        <v>1931.8329264311999</v>
      </c>
      <c r="K45" s="56">
        <v>0</v>
      </c>
      <c r="L45" s="56">
        <v>1.1299999999999999E-2</v>
      </c>
      <c r="M45" s="56">
        <v>1.2999999999999999E-3</v>
      </c>
    </row>
    <row r="46" spans="1:13">
      <c r="A46" t="s">
        <v>1752</v>
      </c>
      <c r="B46" t="s">
        <v>1753</v>
      </c>
      <c r="C46" t="s">
        <v>108</v>
      </c>
      <c r="D46" s="105" t="s">
        <v>4234</v>
      </c>
      <c r="E46" t="s">
        <v>1698</v>
      </c>
      <c r="F46" t="s">
        <v>100</v>
      </c>
      <c r="G46" s="55">
        <v>25036.66</v>
      </c>
      <c r="H46" s="55">
        <v>6579.6</v>
      </c>
      <c r="I46" s="55">
        <v>0</v>
      </c>
      <c r="J46" s="55">
        <v>5974.8009190927196</v>
      </c>
      <c r="K46" s="56">
        <v>5.9999999999999995E-4</v>
      </c>
      <c r="L46" s="56">
        <v>3.49E-2</v>
      </c>
      <c r="M46" s="56">
        <v>4.1999999999999997E-3</v>
      </c>
    </row>
    <row r="47" spans="1:13">
      <c r="A47" t="s">
        <v>1754</v>
      </c>
      <c r="B47" t="s">
        <v>1755</v>
      </c>
      <c r="C47" t="s">
        <v>108</v>
      </c>
      <c r="D47" s="105" t="s">
        <v>4234</v>
      </c>
      <c r="E47" t="s">
        <v>1698</v>
      </c>
      <c r="F47" t="s">
        <v>100</v>
      </c>
      <c r="G47" s="55">
        <v>19057.099999999999</v>
      </c>
      <c r="H47" s="55">
        <v>1866.48</v>
      </c>
      <c r="I47" s="55">
        <v>0</v>
      </c>
      <c r="J47" s="55">
        <v>1290.11287421016</v>
      </c>
      <c r="K47" s="56">
        <v>0</v>
      </c>
      <c r="L47" s="56">
        <v>7.4999999999999997E-3</v>
      </c>
      <c r="M47" s="56">
        <v>8.9999999999999998E-4</v>
      </c>
    </row>
    <row r="48" spans="1:13">
      <c r="A48" t="s">
        <v>1756</v>
      </c>
      <c r="B48" t="s">
        <v>1757</v>
      </c>
      <c r="C48" t="s">
        <v>108</v>
      </c>
      <c r="D48" s="105" t="s">
        <v>4234</v>
      </c>
      <c r="E48" t="s">
        <v>1698</v>
      </c>
      <c r="F48" t="s">
        <v>100</v>
      </c>
      <c r="G48" s="55">
        <v>2708.94</v>
      </c>
      <c r="H48" s="55">
        <v>4831.8</v>
      </c>
      <c r="I48" s="55">
        <v>0</v>
      </c>
      <c r="J48" s="55">
        <v>474.74007171084003</v>
      </c>
      <c r="K48" s="56">
        <v>2.0000000000000001E-4</v>
      </c>
      <c r="L48" s="56">
        <v>2.8E-3</v>
      </c>
      <c r="M48" s="56">
        <v>2.9999999999999997E-4</v>
      </c>
    </row>
    <row r="49" spans="1:13">
      <c r="A49" t="s">
        <v>1758</v>
      </c>
      <c r="B49" t="s">
        <v>1759</v>
      </c>
      <c r="C49" t="s">
        <v>1528</v>
      </c>
      <c r="D49" s="105" t="s">
        <v>4234</v>
      </c>
      <c r="E49" t="s">
        <v>1698</v>
      </c>
      <c r="F49" t="s">
        <v>100</v>
      </c>
      <c r="G49" s="55">
        <v>2161.77</v>
      </c>
      <c r="H49" s="55">
        <v>40564</v>
      </c>
      <c r="I49" s="55">
        <v>0</v>
      </c>
      <c r="J49" s="55">
        <v>3180.5176884155999</v>
      </c>
      <c r="K49" s="56">
        <v>1E-4</v>
      </c>
      <c r="L49" s="56">
        <v>1.8599999999999998E-2</v>
      </c>
      <c r="M49" s="56">
        <v>2.2000000000000001E-3</v>
      </c>
    </row>
    <row r="50" spans="1:13">
      <c r="A50" t="s">
        <v>1760</v>
      </c>
      <c r="B50" t="s">
        <v>1761</v>
      </c>
      <c r="C50" t="s">
        <v>1693</v>
      </c>
      <c r="D50" s="105" t="s">
        <v>4234</v>
      </c>
      <c r="E50" t="s">
        <v>1698</v>
      </c>
      <c r="F50" t="s">
        <v>100</v>
      </c>
      <c r="G50" s="55">
        <v>161389.54999999999</v>
      </c>
      <c r="H50" s="55">
        <v>855.34999999999911</v>
      </c>
      <c r="I50" s="55">
        <v>0</v>
      </c>
      <c r="J50" s="55">
        <v>5006.8758862599698</v>
      </c>
      <c r="K50" s="56">
        <v>2.0000000000000001E-4</v>
      </c>
      <c r="L50" s="56">
        <v>2.92E-2</v>
      </c>
      <c r="M50" s="56">
        <v>3.5000000000000001E-3</v>
      </c>
    </row>
    <row r="51" spans="1:13">
      <c r="A51" t="s">
        <v>1762</v>
      </c>
      <c r="B51" t="s">
        <v>1763</v>
      </c>
      <c r="C51" t="s">
        <v>1693</v>
      </c>
      <c r="D51" s="105" t="s">
        <v>4234</v>
      </c>
      <c r="E51" t="s">
        <v>1698</v>
      </c>
      <c r="F51" t="s">
        <v>100</v>
      </c>
      <c r="G51" s="55">
        <v>46619.02</v>
      </c>
      <c r="H51" s="55">
        <v>1064</v>
      </c>
      <c r="I51" s="55">
        <v>0</v>
      </c>
      <c r="J51" s="55">
        <v>1799.0876541456</v>
      </c>
      <c r="K51" s="56">
        <v>2.0000000000000001E-4</v>
      </c>
      <c r="L51" s="56">
        <v>1.0500000000000001E-2</v>
      </c>
      <c r="M51" s="56">
        <v>1.2999999999999999E-3</v>
      </c>
    </row>
    <row r="52" spans="1:13">
      <c r="A52" t="s">
        <v>1764</v>
      </c>
      <c r="B52" t="s">
        <v>1765</v>
      </c>
      <c r="C52" t="s">
        <v>108</v>
      </c>
      <c r="D52" s="105" t="s">
        <v>4234</v>
      </c>
      <c r="E52" t="s">
        <v>1698</v>
      </c>
      <c r="F52" t="s">
        <v>100</v>
      </c>
      <c r="G52" s="55">
        <v>8233.23</v>
      </c>
      <c r="H52" s="55">
        <v>4281.5</v>
      </c>
      <c r="I52" s="55">
        <v>0</v>
      </c>
      <c r="J52" s="55">
        <v>1278.53832786615</v>
      </c>
      <c r="K52" s="56">
        <v>1E-4</v>
      </c>
      <c r="L52" s="56">
        <v>7.4999999999999997E-3</v>
      </c>
      <c r="M52" s="56">
        <v>8.9999999999999998E-4</v>
      </c>
    </row>
    <row r="53" spans="1:13">
      <c r="A53" t="s">
        <v>1766</v>
      </c>
      <c r="B53" t="s">
        <v>1767</v>
      </c>
      <c r="C53" t="s">
        <v>1693</v>
      </c>
      <c r="D53" s="105" t="s">
        <v>4234</v>
      </c>
      <c r="E53" t="s">
        <v>1698</v>
      </c>
      <c r="F53" t="s">
        <v>100</v>
      </c>
      <c r="G53" s="55">
        <v>51392.07</v>
      </c>
      <c r="H53" s="55">
        <v>491.97</v>
      </c>
      <c r="I53" s="55">
        <v>0</v>
      </c>
      <c r="J53" s="55">
        <v>917.02734670743303</v>
      </c>
      <c r="K53" s="56">
        <v>5.0000000000000001E-4</v>
      </c>
      <c r="L53" s="56">
        <v>5.4000000000000003E-3</v>
      </c>
      <c r="M53" s="56">
        <v>5.9999999999999995E-4</v>
      </c>
    </row>
    <row r="54" spans="1:13">
      <c r="A54" t="s">
        <v>1768</v>
      </c>
      <c r="B54" t="s">
        <v>1769</v>
      </c>
      <c r="C54" t="s">
        <v>1693</v>
      </c>
      <c r="D54" s="105" t="s">
        <v>4234</v>
      </c>
      <c r="E54" t="s">
        <v>1698</v>
      </c>
      <c r="F54" t="s">
        <v>100</v>
      </c>
      <c r="G54" s="55">
        <v>6003.77</v>
      </c>
      <c r="H54" s="55">
        <v>3962.75</v>
      </c>
      <c r="I54" s="55">
        <v>0</v>
      </c>
      <c r="J54" s="55">
        <v>862.91551311322496</v>
      </c>
      <c r="K54" s="56">
        <v>1E-4</v>
      </c>
      <c r="L54" s="56">
        <v>5.0000000000000001E-3</v>
      </c>
      <c r="M54" s="56">
        <v>5.9999999999999995E-4</v>
      </c>
    </row>
    <row r="55" spans="1:13">
      <c r="A55" t="s">
        <v>1770</v>
      </c>
      <c r="B55" t="s">
        <v>1771</v>
      </c>
      <c r="C55" t="s">
        <v>108</v>
      </c>
      <c r="D55" s="105" t="s">
        <v>4234</v>
      </c>
      <c r="E55" t="s">
        <v>1698</v>
      </c>
      <c r="F55" t="s">
        <v>102</v>
      </c>
      <c r="G55" s="55">
        <v>45674.04</v>
      </c>
      <c r="H55" s="55">
        <v>690</v>
      </c>
      <c r="I55" s="55">
        <v>0</v>
      </c>
      <c r="J55" s="55">
        <v>1264.2592541616</v>
      </c>
      <c r="K55" s="56">
        <v>2.0000000000000001E-4</v>
      </c>
      <c r="L55" s="56">
        <v>7.4000000000000003E-3</v>
      </c>
      <c r="M55" s="56">
        <v>8.9999999999999998E-4</v>
      </c>
    </row>
    <row r="56" spans="1:13">
      <c r="A56" t="s">
        <v>1772</v>
      </c>
      <c r="B56" t="s">
        <v>1773</v>
      </c>
      <c r="C56" t="s">
        <v>108</v>
      </c>
      <c r="D56" s="105" t="s">
        <v>4234</v>
      </c>
      <c r="E56" t="s">
        <v>1698</v>
      </c>
      <c r="F56" t="s">
        <v>100</v>
      </c>
      <c r="G56" s="55">
        <v>29609.38</v>
      </c>
      <c r="H56" s="55">
        <v>772.45</v>
      </c>
      <c r="I56" s="55">
        <v>0</v>
      </c>
      <c r="J56" s="55">
        <v>829.55893762286996</v>
      </c>
      <c r="K56" s="56">
        <v>1E-4</v>
      </c>
      <c r="L56" s="56">
        <v>4.7999999999999996E-3</v>
      </c>
      <c r="M56" s="56">
        <v>5.9999999999999995E-4</v>
      </c>
    </row>
    <row r="57" spans="1:13">
      <c r="A57" t="s">
        <v>1774</v>
      </c>
      <c r="B57" t="s">
        <v>1775</v>
      </c>
      <c r="C57" t="s">
        <v>1528</v>
      </c>
      <c r="D57" s="105" t="s">
        <v>4234</v>
      </c>
      <c r="E57" t="s">
        <v>1698</v>
      </c>
      <c r="F57" t="s">
        <v>100</v>
      </c>
      <c r="G57" s="55">
        <v>1102.48</v>
      </c>
      <c r="H57" s="55">
        <v>5397</v>
      </c>
      <c r="I57" s="55">
        <v>0</v>
      </c>
      <c r="J57" s="55">
        <v>215.8095669912</v>
      </c>
      <c r="K57" s="56">
        <v>0</v>
      </c>
      <c r="L57" s="56">
        <v>1.2999999999999999E-3</v>
      </c>
      <c r="M57" s="56">
        <v>2.0000000000000001E-4</v>
      </c>
    </row>
    <row r="58" spans="1:13">
      <c r="A58" t="s">
        <v>1776</v>
      </c>
      <c r="B58" t="s">
        <v>1777</v>
      </c>
      <c r="C58" t="s">
        <v>108</v>
      </c>
      <c r="D58" s="105" t="s">
        <v>4234</v>
      </c>
      <c r="E58" t="s">
        <v>1698</v>
      </c>
      <c r="F58" t="s">
        <v>100</v>
      </c>
      <c r="G58" s="55">
        <v>30554.36</v>
      </c>
      <c r="H58" s="55">
        <v>567.15</v>
      </c>
      <c r="I58" s="55">
        <v>0</v>
      </c>
      <c r="J58" s="55">
        <v>628.51939428798005</v>
      </c>
      <c r="K58" s="56">
        <v>1E-3</v>
      </c>
      <c r="L58" s="56">
        <v>3.7000000000000002E-3</v>
      </c>
      <c r="M58" s="56">
        <v>4.0000000000000002E-4</v>
      </c>
    </row>
    <row r="59" spans="1:13">
      <c r="A59" t="s">
        <v>1778</v>
      </c>
      <c r="B59" t="s">
        <v>1779</v>
      </c>
      <c r="C59" t="s">
        <v>108</v>
      </c>
      <c r="D59" s="105" t="s">
        <v>4234</v>
      </c>
      <c r="E59" t="s">
        <v>1698</v>
      </c>
      <c r="F59" t="s">
        <v>102</v>
      </c>
      <c r="G59" s="55">
        <v>53937.7</v>
      </c>
      <c r="H59" s="55">
        <v>2972.5</v>
      </c>
      <c r="I59" s="55">
        <v>0</v>
      </c>
      <c r="J59" s="55">
        <v>6431.7907883369999</v>
      </c>
      <c r="K59" s="56">
        <v>2.0000000000000001E-4</v>
      </c>
      <c r="L59" s="56">
        <v>3.7600000000000001E-2</v>
      </c>
      <c r="M59" s="56">
        <v>4.4999999999999997E-3</v>
      </c>
    </row>
    <row r="60" spans="1:13">
      <c r="A60" t="s">
        <v>1780</v>
      </c>
      <c r="B60" t="s">
        <v>1781</v>
      </c>
      <c r="C60" t="s">
        <v>1528</v>
      </c>
      <c r="D60" s="105" t="s">
        <v>4234</v>
      </c>
      <c r="E60" t="s">
        <v>1698</v>
      </c>
      <c r="F60" t="s">
        <v>100</v>
      </c>
      <c r="G60" s="55">
        <v>6731.64</v>
      </c>
      <c r="H60" s="55">
        <v>7266</v>
      </c>
      <c r="I60" s="55">
        <v>0</v>
      </c>
      <c r="J60" s="55">
        <v>1774.0417306248</v>
      </c>
      <c r="K60" s="56">
        <v>0</v>
      </c>
      <c r="L60" s="56">
        <v>1.04E-2</v>
      </c>
      <c r="M60" s="56">
        <v>1.1999999999999999E-3</v>
      </c>
    </row>
    <row r="61" spans="1:13">
      <c r="A61" t="s">
        <v>1782</v>
      </c>
      <c r="B61" t="s">
        <v>1783</v>
      </c>
      <c r="C61" t="s">
        <v>1528</v>
      </c>
      <c r="D61" s="105" t="s">
        <v>4234</v>
      </c>
      <c r="E61" t="s">
        <v>1698</v>
      </c>
      <c r="F61" t="s">
        <v>100</v>
      </c>
      <c r="G61" s="55">
        <v>8709.57</v>
      </c>
      <c r="H61" s="55">
        <v>3487.9799999999937</v>
      </c>
      <c r="I61" s="55">
        <v>0.14659</v>
      </c>
      <c r="J61" s="55">
        <v>1101.9858824811199</v>
      </c>
      <c r="K61" s="56">
        <v>0</v>
      </c>
      <c r="L61" s="56">
        <v>6.4000000000000003E-3</v>
      </c>
      <c r="M61" s="56">
        <v>8.0000000000000004E-4</v>
      </c>
    </row>
    <row r="62" spans="1:13">
      <c r="A62" t="s">
        <v>1784</v>
      </c>
      <c r="B62" t="s">
        <v>1785</v>
      </c>
      <c r="C62" t="s">
        <v>108</v>
      </c>
      <c r="D62" s="105" t="s">
        <v>4234</v>
      </c>
      <c r="E62" t="s">
        <v>1698</v>
      </c>
      <c r="F62" t="s">
        <v>105</v>
      </c>
      <c r="G62" s="55">
        <v>12169.75</v>
      </c>
      <c r="H62" s="55">
        <v>5340</v>
      </c>
      <c r="I62" s="55">
        <v>0</v>
      </c>
      <c r="J62" s="55">
        <v>1780.0442628149999</v>
      </c>
      <c r="K62" s="56">
        <v>2.0000000000000001E-4</v>
      </c>
      <c r="L62" s="56">
        <v>1.04E-2</v>
      </c>
      <c r="M62" s="56">
        <v>1.1999999999999999E-3</v>
      </c>
    </row>
    <row r="63" spans="1:13">
      <c r="A63" t="s">
        <v>1786</v>
      </c>
      <c r="B63" t="s">
        <v>1787</v>
      </c>
      <c r="C63" t="s">
        <v>1693</v>
      </c>
      <c r="D63" s="105" t="s">
        <v>4234</v>
      </c>
      <c r="E63" t="s">
        <v>1698</v>
      </c>
      <c r="F63" t="s">
        <v>100</v>
      </c>
      <c r="G63" s="55">
        <v>29451.88</v>
      </c>
      <c r="H63" s="55">
        <v>1022.25</v>
      </c>
      <c r="I63" s="55">
        <v>0</v>
      </c>
      <c r="J63" s="55">
        <v>1091.9875756491001</v>
      </c>
      <c r="K63" s="56">
        <v>1E-4</v>
      </c>
      <c r="L63" s="56">
        <v>6.4000000000000003E-3</v>
      </c>
      <c r="M63" s="56">
        <v>8.0000000000000004E-4</v>
      </c>
    </row>
    <row r="64" spans="1:13">
      <c r="A64" t="s">
        <v>1788</v>
      </c>
      <c r="B64" t="s">
        <v>1789</v>
      </c>
      <c r="C64" t="s">
        <v>108</v>
      </c>
      <c r="D64" s="105" t="s">
        <v>4234</v>
      </c>
      <c r="E64" t="s">
        <v>1698</v>
      </c>
      <c r="F64" t="s">
        <v>100</v>
      </c>
      <c r="G64" s="55">
        <v>4173.66</v>
      </c>
      <c r="H64" s="55">
        <v>4819</v>
      </c>
      <c r="I64" s="55">
        <v>0</v>
      </c>
      <c r="J64" s="55">
        <v>729.49370567580002</v>
      </c>
      <c r="K64" s="56">
        <v>4.0000000000000002E-4</v>
      </c>
      <c r="L64" s="56">
        <v>4.3E-3</v>
      </c>
      <c r="M64" s="56">
        <v>5.0000000000000001E-4</v>
      </c>
    </row>
    <row r="65" spans="1:13">
      <c r="A65" t="s">
        <v>1790</v>
      </c>
      <c r="B65" t="s">
        <v>1791</v>
      </c>
      <c r="C65" t="s">
        <v>1528</v>
      </c>
      <c r="D65" s="105" t="s">
        <v>4234</v>
      </c>
      <c r="E65" t="s">
        <v>1698</v>
      </c>
      <c r="F65" t="s">
        <v>100</v>
      </c>
      <c r="G65" s="55">
        <v>11793.35</v>
      </c>
      <c r="H65" s="55">
        <v>6526.5</v>
      </c>
      <c r="I65" s="55">
        <v>0</v>
      </c>
      <c r="J65" s="55">
        <v>2791.6764665692499</v>
      </c>
      <c r="K65" s="56">
        <v>4.0000000000000002E-4</v>
      </c>
      <c r="L65" s="56">
        <v>1.6299999999999999E-2</v>
      </c>
      <c r="M65" s="56">
        <v>1.9E-3</v>
      </c>
    </row>
    <row r="66" spans="1:13">
      <c r="A66" t="s">
        <v>1792</v>
      </c>
      <c r="B66" t="s">
        <v>1793</v>
      </c>
      <c r="C66" t="s">
        <v>1693</v>
      </c>
      <c r="D66" s="105" t="s">
        <v>4234</v>
      </c>
      <c r="E66" t="s">
        <v>1698</v>
      </c>
      <c r="F66" t="s">
        <v>100</v>
      </c>
      <c r="G66" s="55">
        <v>710</v>
      </c>
      <c r="H66" s="55">
        <v>93137</v>
      </c>
      <c r="I66" s="55">
        <v>0</v>
      </c>
      <c r="J66" s="55">
        <v>2398.4360829000002</v>
      </c>
      <c r="K66" s="56">
        <v>0</v>
      </c>
      <c r="L66" s="56">
        <v>1.4E-2</v>
      </c>
      <c r="M66" s="56">
        <v>1.6999999999999999E-3</v>
      </c>
    </row>
    <row r="67" spans="1:13">
      <c r="A67" t="s">
        <v>1794</v>
      </c>
      <c r="B67" t="s">
        <v>1795</v>
      </c>
      <c r="C67" t="s">
        <v>108</v>
      </c>
      <c r="D67" s="105" t="s">
        <v>4234</v>
      </c>
      <c r="E67" t="s">
        <v>1698</v>
      </c>
      <c r="F67" t="s">
        <v>102</v>
      </c>
      <c r="G67" s="55">
        <v>10207.14</v>
      </c>
      <c r="H67" s="55">
        <v>21775</v>
      </c>
      <c r="I67" s="55">
        <v>0</v>
      </c>
      <c r="J67" s="55">
        <v>8916.2011549260005</v>
      </c>
      <c r="K67" s="56">
        <v>4.0000000000000002E-4</v>
      </c>
      <c r="L67" s="56">
        <v>5.21E-2</v>
      </c>
      <c r="M67" s="56">
        <v>6.1999999999999998E-3</v>
      </c>
    </row>
    <row r="68" spans="1:13">
      <c r="A68" t="s">
        <v>1796</v>
      </c>
      <c r="B68" t="s">
        <v>1797</v>
      </c>
      <c r="C68" t="s">
        <v>108</v>
      </c>
      <c r="D68" s="105" t="s">
        <v>4234</v>
      </c>
      <c r="E68" t="s">
        <v>1698</v>
      </c>
      <c r="F68" t="s">
        <v>102</v>
      </c>
      <c r="G68" s="55">
        <v>6284.12</v>
      </c>
      <c r="H68" s="55">
        <v>9116.6999999999844</v>
      </c>
      <c r="I68" s="55">
        <v>0</v>
      </c>
      <c r="J68" s="55">
        <v>2298.2631628292602</v>
      </c>
      <c r="K68" s="56">
        <v>1.1000000000000001E-3</v>
      </c>
      <c r="L68" s="56">
        <v>1.34E-2</v>
      </c>
      <c r="M68" s="56">
        <v>1.6000000000000001E-3</v>
      </c>
    </row>
    <row r="69" spans="1:13">
      <c r="A69" t="s">
        <v>1798</v>
      </c>
      <c r="B69" t="s">
        <v>1799</v>
      </c>
      <c r="C69" t="s">
        <v>108</v>
      </c>
      <c r="D69" s="105" t="s">
        <v>4234</v>
      </c>
      <c r="E69" t="s">
        <v>1698</v>
      </c>
      <c r="F69" t="s">
        <v>102</v>
      </c>
      <c r="G69" s="55">
        <v>9817.08</v>
      </c>
      <c r="H69" s="55">
        <v>2553.7999999999897</v>
      </c>
      <c r="I69" s="55">
        <v>0</v>
      </c>
      <c r="J69" s="55">
        <v>1005.74257579286</v>
      </c>
      <c r="K69" s="56">
        <v>2.9999999999999997E-4</v>
      </c>
      <c r="L69" s="56">
        <v>5.8999999999999999E-3</v>
      </c>
      <c r="M69" s="56">
        <v>6.9999999999999999E-4</v>
      </c>
    </row>
    <row r="70" spans="1:13">
      <c r="A70" t="s">
        <v>1800</v>
      </c>
      <c r="B70" t="s">
        <v>1801</v>
      </c>
      <c r="C70" t="s">
        <v>1802</v>
      </c>
      <c r="D70" s="105" t="s">
        <v>4234</v>
      </c>
      <c r="E70" t="s">
        <v>1698</v>
      </c>
      <c r="F70" t="s">
        <v>168</v>
      </c>
      <c r="G70" s="55">
        <v>70148.59</v>
      </c>
      <c r="H70" s="55">
        <v>247450.00000000029</v>
      </c>
      <c r="I70" s="55">
        <v>0</v>
      </c>
      <c r="J70" s="55">
        <v>4450.1393198283404</v>
      </c>
      <c r="K70" s="56">
        <v>0</v>
      </c>
      <c r="L70" s="56">
        <v>2.5999999999999999E-2</v>
      </c>
      <c r="M70" s="56">
        <v>3.0999999999999999E-3</v>
      </c>
    </row>
    <row r="71" spans="1:13">
      <c r="A71" t="s">
        <v>1803</v>
      </c>
      <c r="B71" t="s">
        <v>1804</v>
      </c>
      <c r="C71" t="s">
        <v>108</v>
      </c>
      <c r="D71" s="105" t="s">
        <v>4234</v>
      </c>
      <c r="E71" t="s">
        <v>1698</v>
      </c>
      <c r="F71" t="s">
        <v>102</v>
      </c>
      <c r="G71" s="55">
        <v>1205.1600000000001</v>
      </c>
      <c r="H71" s="55">
        <v>19498</v>
      </c>
      <c r="I71" s="55">
        <v>0</v>
      </c>
      <c r="J71" s="55">
        <v>942.65417952287999</v>
      </c>
      <c r="K71" s="56">
        <v>2.0000000000000001E-4</v>
      </c>
      <c r="L71" s="56">
        <v>5.4999999999999997E-3</v>
      </c>
      <c r="M71" s="56">
        <v>6.9999999999999999E-4</v>
      </c>
    </row>
    <row r="72" spans="1:13">
      <c r="A72" t="s">
        <v>1805</v>
      </c>
      <c r="B72" t="s">
        <v>1806</v>
      </c>
      <c r="C72" t="s">
        <v>1528</v>
      </c>
      <c r="D72" s="105" t="s">
        <v>4234</v>
      </c>
      <c r="E72" t="s">
        <v>1698</v>
      </c>
      <c r="F72" t="s">
        <v>100</v>
      </c>
      <c r="G72" s="55">
        <v>2116.48</v>
      </c>
      <c r="H72" s="55">
        <v>17881</v>
      </c>
      <c r="I72" s="55">
        <v>0</v>
      </c>
      <c r="J72" s="55">
        <v>1372.6301299776001</v>
      </c>
      <c r="K72" s="56">
        <v>0</v>
      </c>
      <c r="L72" s="56">
        <v>8.0000000000000002E-3</v>
      </c>
      <c r="M72" s="56">
        <v>1E-3</v>
      </c>
    </row>
    <row r="73" spans="1:13">
      <c r="A73" t="s">
        <v>1807</v>
      </c>
      <c r="B73" t="s">
        <v>1808</v>
      </c>
      <c r="C73" t="s">
        <v>1528</v>
      </c>
      <c r="D73" s="105" t="s">
        <v>4234</v>
      </c>
      <c r="E73" t="s">
        <v>1698</v>
      </c>
      <c r="F73" t="s">
        <v>100</v>
      </c>
      <c r="G73" s="55">
        <v>7993.13</v>
      </c>
      <c r="H73" s="55">
        <v>3760</v>
      </c>
      <c r="I73" s="55">
        <v>0</v>
      </c>
      <c r="J73" s="55">
        <v>1090.064702376</v>
      </c>
      <c r="K73" s="56">
        <v>0</v>
      </c>
      <c r="L73" s="56">
        <v>6.4000000000000003E-3</v>
      </c>
      <c r="M73" s="56">
        <v>8.0000000000000004E-4</v>
      </c>
    </row>
    <row r="74" spans="1:13">
      <c r="A74" t="s">
        <v>1809</v>
      </c>
      <c r="B74" t="s">
        <v>1810</v>
      </c>
      <c r="C74" t="s">
        <v>1528</v>
      </c>
      <c r="D74" s="105" t="s">
        <v>4234</v>
      </c>
      <c r="E74" t="s">
        <v>1698</v>
      </c>
      <c r="F74" t="s">
        <v>100</v>
      </c>
      <c r="G74" s="55">
        <v>9597.85</v>
      </c>
      <c r="H74" s="55">
        <v>11399</v>
      </c>
      <c r="I74" s="55">
        <v>0</v>
      </c>
      <c r="J74" s="55">
        <v>3968.1517082804999</v>
      </c>
      <c r="K74" s="56">
        <v>1E-4</v>
      </c>
      <c r="L74" s="56">
        <v>2.3199999999999998E-2</v>
      </c>
      <c r="M74" s="56">
        <v>2.8E-3</v>
      </c>
    </row>
    <row r="75" spans="1:13">
      <c r="A75" t="s">
        <v>1811</v>
      </c>
      <c r="B75" t="s">
        <v>1812</v>
      </c>
      <c r="C75" t="s">
        <v>1528</v>
      </c>
      <c r="D75" s="105" t="s">
        <v>4234</v>
      </c>
      <c r="E75" t="s">
        <v>1698</v>
      </c>
      <c r="F75" t="s">
        <v>100</v>
      </c>
      <c r="G75" s="55">
        <v>17324.64</v>
      </c>
      <c r="H75" s="55">
        <v>4006</v>
      </c>
      <c r="I75" s="55">
        <v>0</v>
      </c>
      <c r="J75" s="55">
        <v>2517.2289593567998</v>
      </c>
      <c r="K75" s="56">
        <v>1E-4</v>
      </c>
      <c r="L75" s="56">
        <v>1.47E-2</v>
      </c>
      <c r="M75" s="56">
        <v>1.8E-3</v>
      </c>
    </row>
    <row r="76" spans="1:13">
      <c r="A76" t="s">
        <v>1813</v>
      </c>
      <c r="B76" t="s">
        <v>1814</v>
      </c>
      <c r="C76" t="s">
        <v>1693</v>
      </c>
      <c r="D76" s="105" t="s">
        <v>4234</v>
      </c>
      <c r="E76" t="s">
        <v>1698</v>
      </c>
      <c r="F76" t="s">
        <v>100</v>
      </c>
      <c r="G76" s="55">
        <v>6118.75</v>
      </c>
      <c r="H76" s="55">
        <v>5893.5</v>
      </c>
      <c r="I76" s="55">
        <v>0</v>
      </c>
      <c r="J76" s="55">
        <v>1307.9271428437501</v>
      </c>
      <c r="K76" s="56">
        <v>0</v>
      </c>
      <c r="L76" s="56">
        <v>7.6E-3</v>
      </c>
      <c r="M76" s="56">
        <v>8.9999999999999998E-4</v>
      </c>
    </row>
    <row r="77" spans="1:13">
      <c r="A77" t="s">
        <v>1815</v>
      </c>
      <c r="B77" t="s">
        <v>1816</v>
      </c>
      <c r="C77" t="s">
        <v>108</v>
      </c>
      <c r="D77" s="105" t="s">
        <v>4234</v>
      </c>
      <c r="E77" t="s">
        <v>1698</v>
      </c>
      <c r="F77" t="s">
        <v>102</v>
      </c>
      <c r="G77" s="55">
        <v>2800.29</v>
      </c>
      <c r="H77" s="55">
        <v>20075</v>
      </c>
      <c r="I77" s="55">
        <v>0</v>
      </c>
      <c r="J77" s="55">
        <v>2255.1539053229999</v>
      </c>
      <c r="K77" s="56">
        <v>8.9999999999999998E-4</v>
      </c>
      <c r="L77" s="56">
        <v>1.32E-2</v>
      </c>
      <c r="M77" s="56">
        <v>1.6000000000000001E-3</v>
      </c>
    </row>
    <row r="78" spans="1:13">
      <c r="A78" t="s">
        <v>1817</v>
      </c>
      <c r="B78" t="s">
        <v>1818</v>
      </c>
      <c r="C78" t="s">
        <v>1528</v>
      </c>
      <c r="D78" s="105" t="s">
        <v>4234</v>
      </c>
      <c r="E78" t="s">
        <v>1698</v>
      </c>
      <c r="F78" t="s">
        <v>100</v>
      </c>
      <c r="G78" s="55">
        <v>2456.9499999999998</v>
      </c>
      <c r="H78" s="55">
        <v>4602</v>
      </c>
      <c r="I78" s="55">
        <v>0</v>
      </c>
      <c r="J78" s="55">
        <v>410.10067905300002</v>
      </c>
      <c r="K78" s="56">
        <v>1E-4</v>
      </c>
      <c r="L78" s="56">
        <v>2.3999999999999998E-3</v>
      </c>
      <c r="M78" s="56">
        <v>2.9999999999999997E-4</v>
      </c>
    </row>
    <row r="79" spans="1:13">
      <c r="A79" t="s">
        <v>1819</v>
      </c>
      <c r="B79" t="s">
        <v>1820</v>
      </c>
      <c r="C79" t="s">
        <v>1528</v>
      </c>
      <c r="D79" s="105" t="s">
        <v>4234</v>
      </c>
      <c r="E79" t="s">
        <v>1698</v>
      </c>
      <c r="F79" t="s">
        <v>100</v>
      </c>
      <c r="G79" s="55">
        <v>1886.83</v>
      </c>
      <c r="H79" s="55">
        <v>8929</v>
      </c>
      <c r="I79" s="55">
        <v>0</v>
      </c>
      <c r="J79" s="55">
        <v>611.05900888890005</v>
      </c>
      <c r="K79" s="56">
        <v>0</v>
      </c>
      <c r="L79" s="56">
        <v>3.5999999999999999E-3</v>
      </c>
      <c r="M79" s="56">
        <v>4.0000000000000002E-4</v>
      </c>
    </row>
    <row r="80" spans="1:13">
      <c r="A80" t="s">
        <v>1821</v>
      </c>
      <c r="B80" t="s">
        <v>1822</v>
      </c>
      <c r="C80" t="s">
        <v>1693</v>
      </c>
      <c r="D80" s="105" t="s">
        <v>4234</v>
      </c>
      <c r="E80" t="s">
        <v>1698</v>
      </c>
      <c r="F80" t="s">
        <v>100</v>
      </c>
      <c r="G80" s="55">
        <v>13040.73</v>
      </c>
      <c r="H80" s="55">
        <v>3163.3749999999945</v>
      </c>
      <c r="I80" s="55">
        <v>0</v>
      </c>
      <c r="J80" s="55">
        <v>1496.2361276962099</v>
      </c>
      <c r="K80" s="56">
        <v>6.9999999999999999E-4</v>
      </c>
      <c r="L80" s="56">
        <v>8.6999999999999994E-3</v>
      </c>
      <c r="M80" s="56">
        <v>1E-3</v>
      </c>
    </row>
    <row r="81" spans="1:13">
      <c r="A81" t="s">
        <v>1823</v>
      </c>
      <c r="B81" t="s">
        <v>1824</v>
      </c>
      <c r="C81" t="s">
        <v>1528</v>
      </c>
      <c r="D81" s="105" t="s">
        <v>4234</v>
      </c>
      <c r="E81" t="s">
        <v>1698</v>
      </c>
      <c r="F81" t="s">
        <v>100</v>
      </c>
      <c r="G81" s="55">
        <v>2938.74</v>
      </c>
      <c r="H81" s="55">
        <v>19248</v>
      </c>
      <c r="I81" s="55">
        <v>0</v>
      </c>
      <c r="J81" s="55">
        <v>2051.6077449504</v>
      </c>
      <c r="K81" s="56">
        <v>0</v>
      </c>
      <c r="L81" s="56">
        <v>1.2E-2</v>
      </c>
      <c r="M81" s="56">
        <v>1.4E-3</v>
      </c>
    </row>
    <row r="82" spans="1:13">
      <c r="A82" t="s">
        <v>1825</v>
      </c>
      <c r="B82" t="s">
        <v>1826</v>
      </c>
      <c r="C82" t="s">
        <v>101</v>
      </c>
      <c r="D82" s="105" t="s">
        <v>4234</v>
      </c>
      <c r="E82" t="s">
        <v>1698</v>
      </c>
      <c r="F82" t="s">
        <v>107</v>
      </c>
      <c r="G82" s="55">
        <v>10079.790000000001</v>
      </c>
      <c r="H82" s="55">
        <v>9441</v>
      </c>
      <c r="I82" s="55">
        <v>0</v>
      </c>
      <c r="J82" s="55">
        <v>2355.5771002946699</v>
      </c>
      <c r="K82" s="56">
        <v>1E-4</v>
      </c>
      <c r="L82" s="56">
        <v>1.38E-2</v>
      </c>
      <c r="M82" s="56">
        <v>1.6000000000000001E-3</v>
      </c>
    </row>
    <row r="83" spans="1:13">
      <c r="A83" s="57" t="s">
        <v>1827</v>
      </c>
      <c r="B83" s="106" t="s">
        <v>4234</v>
      </c>
      <c r="C83" s="107" t="s">
        <v>4234</v>
      </c>
      <c r="D83" s="107" t="s">
        <v>4234</v>
      </c>
      <c r="E83" s="107" t="s">
        <v>4234</v>
      </c>
      <c r="F83" s="107" t="s">
        <v>4234</v>
      </c>
      <c r="G83" s="59">
        <v>0</v>
      </c>
      <c r="H83" s="107" t="s">
        <v>4234</v>
      </c>
      <c r="I83" s="59">
        <v>0</v>
      </c>
      <c r="J83" s="59">
        <v>0</v>
      </c>
      <c r="K83" s="107" t="s">
        <v>4234</v>
      </c>
      <c r="L83" s="58">
        <v>0</v>
      </c>
      <c r="M83" s="58">
        <v>0</v>
      </c>
    </row>
    <row r="84" spans="1:13">
      <c r="A84" t="s">
        <v>178</v>
      </c>
      <c r="B84" t="s">
        <v>178</v>
      </c>
      <c r="C84" s="107" t="s">
        <v>4234</v>
      </c>
      <c r="D84" s="107" t="s">
        <v>4234</v>
      </c>
      <c r="E84" t="s">
        <v>178</v>
      </c>
      <c r="F84" t="s">
        <v>178</v>
      </c>
      <c r="G84" s="55">
        <v>0</v>
      </c>
      <c r="H84" s="55">
        <v>0</v>
      </c>
      <c r="I84" s="107" t="s">
        <v>4234</v>
      </c>
      <c r="J84" s="55">
        <v>0</v>
      </c>
      <c r="K84" s="56">
        <v>0</v>
      </c>
      <c r="L84" s="56">
        <v>0</v>
      </c>
      <c r="M84" s="56">
        <v>0</v>
      </c>
    </row>
    <row r="85" spans="1:13">
      <c r="A85" s="57" t="s">
        <v>822</v>
      </c>
      <c r="B85" s="106" t="s">
        <v>4234</v>
      </c>
      <c r="C85" s="107" t="s">
        <v>4234</v>
      </c>
      <c r="D85" s="107" t="s">
        <v>4234</v>
      </c>
      <c r="E85" s="107" t="s">
        <v>4234</v>
      </c>
      <c r="F85" s="107" t="s">
        <v>4234</v>
      </c>
      <c r="G85" s="59">
        <v>0</v>
      </c>
      <c r="H85" s="107" t="s">
        <v>4234</v>
      </c>
      <c r="I85" s="59">
        <v>0</v>
      </c>
      <c r="J85" s="59">
        <v>0</v>
      </c>
      <c r="K85" s="107" t="s">
        <v>4234</v>
      </c>
      <c r="L85" s="58">
        <v>0</v>
      </c>
      <c r="M85" s="58">
        <v>0</v>
      </c>
    </row>
    <row r="86" spans="1:13">
      <c r="A86" t="s">
        <v>178</v>
      </c>
      <c r="B86" t="s">
        <v>178</v>
      </c>
      <c r="C86" s="107" t="s">
        <v>4234</v>
      </c>
      <c r="D86" s="107" t="s">
        <v>4234</v>
      </c>
      <c r="E86" t="s">
        <v>178</v>
      </c>
      <c r="F86" t="s">
        <v>178</v>
      </c>
      <c r="G86" s="55">
        <v>0</v>
      </c>
      <c r="H86" s="55">
        <v>0</v>
      </c>
      <c r="I86" s="107" t="s">
        <v>4234</v>
      </c>
      <c r="J86" s="55">
        <v>0</v>
      </c>
      <c r="K86" s="56">
        <v>0</v>
      </c>
      <c r="L86" s="56">
        <v>0</v>
      </c>
      <c r="M86" s="56">
        <v>0</v>
      </c>
    </row>
    <row r="87" spans="1:13">
      <c r="A87" s="57" t="s">
        <v>1746</v>
      </c>
      <c r="B87" s="106" t="s">
        <v>4234</v>
      </c>
      <c r="C87" s="107" t="s">
        <v>4234</v>
      </c>
      <c r="D87" s="107" t="s">
        <v>4234</v>
      </c>
      <c r="E87" s="107" t="s">
        <v>4234</v>
      </c>
      <c r="F87" s="107" t="s">
        <v>4234</v>
      </c>
      <c r="G87" s="59">
        <v>0</v>
      </c>
      <c r="H87" s="107" t="s">
        <v>4234</v>
      </c>
      <c r="I87" s="59">
        <v>0</v>
      </c>
      <c r="J87" s="59">
        <v>0</v>
      </c>
      <c r="K87" s="107" t="s">
        <v>4234</v>
      </c>
      <c r="L87" s="58">
        <v>0</v>
      </c>
      <c r="M87" s="58">
        <v>0</v>
      </c>
    </row>
    <row r="88" spans="1:13">
      <c r="A88" t="s">
        <v>178</v>
      </c>
      <c r="B88" t="s">
        <v>178</v>
      </c>
      <c r="C88" s="107" t="s">
        <v>4234</v>
      </c>
      <c r="D88" s="107" t="s">
        <v>4234</v>
      </c>
      <c r="E88" t="s">
        <v>178</v>
      </c>
      <c r="F88" t="s">
        <v>178</v>
      </c>
      <c r="G88" s="55">
        <v>0</v>
      </c>
      <c r="H88" s="55">
        <v>0</v>
      </c>
      <c r="I88" s="107" t="s">
        <v>4234</v>
      </c>
      <c r="J88" s="55">
        <v>0</v>
      </c>
      <c r="K88" s="56">
        <v>0</v>
      </c>
      <c r="L88" s="56">
        <v>0</v>
      </c>
      <c r="M88" s="56">
        <v>0</v>
      </c>
    </row>
    <row r="89" spans="1:13">
      <c r="A89" t="s">
        <v>188</v>
      </c>
      <c r="B89" s="106" t="s">
        <v>4234</v>
      </c>
      <c r="C89" s="107" t="s">
        <v>4234</v>
      </c>
      <c r="D89" s="107" t="s">
        <v>4234</v>
      </c>
      <c r="E89" s="107" t="s">
        <v>4234</v>
      </c>
      <c r="F89" s="107" t="s">
        <v>4234</v>
      </c>
      <c r="G89" s="107" t="s">
        <v>4234</v>
      </c>
      <c r="H89" s="107" t="s">
        <v>4234</v>
      </c>
      <c r="I89" s="107" t="s">
        <v>4234</v>
      </c>
      <c r="J89" s="107" t="s">
        <v>4234</v>
      </c>
      <c r="K89" s="107" t="s">
        <v>4234</v>
      </c>
      <c r="L89" s="107" t="s">
        <v>4234</v>
      </c>
      <c r="M89" s="107" t="s">
        <v>4234</v>
      </c>
    </row>
    <row r="90" spans="1:13">
      <c r="A90" t="s">
        <v>292</v>
      </c>
      <c r="B90" s="106" t="s">
        <v>4234</v>
      </c>
      <c r="C90" s="107" t="s">
        <v>4234</v>
      </c>
      <c r="D90" s="107" t="s">
        <v>4234</v>
      </c>
      <c r="E90" s="107" t="s">
        <v>4234</v>
      </c>
      <c r="F90" s="107" t="s">
        <v>4234</v>
      </c>
      <c r="G90" s="107" t="s">
        <v>4234</v>
      </c>
      <c r="H90" s="107" t="s">
        <v>4234</v>
      </c>
      <c r="I90" s="107" t="s">
        <v>4234</v>
      </c>
      <c r="J90" s="107" t="s">
        <v>4234</v>
      </c>
      <c r="K90" s="107" t="s">
        <v>4234</v>
      </c>
      <c r="L90" s="107" t="s">
        <v>4234</v>
      </c>
      <c r="M90" s="107" t="s">
        <v>4234</v>
      </c>
    </row>
    <row r="91" spans="1:13">
      <c r="A91" t="s">
        <v>293</v>
      </c>
      <c r="B91" s="106" t="s">
        <v>4234</v>
      </c>
      <c r="C91" s="107" t="s">
        <v>4234</v>
      </c>
      <c r="D91" s="107" t="s">
        <v>4234</v>
      </c>
      <c r="E91" s="107" t="s">
        <v>4234</v>
      </c>
      <c r="F91" s="107" t="s">
        <v>4234</v>
      </c>
      <c r="G91" s="107" t="s">
        <v>4234</v>
      </c>
      <c r="H91" s="107" t="s">
        <v>4234</v>
      </c>
      <c r="I91" s="107" t="s">
        <v>4234</v>
      </c>
      <c r="J91" s="107" t="s">
        <v>4234</v>
      </c>
      <c r="K91" s="107" t="s">
        <v>4234</v>
      </c>
      <c r="L91" s="107" t="s">
        <v>4234</v>
      </c>
      <c r="M91" s="107" t="s">
        <v>4234</v>
      </c>
    </row>
    <row r="92" spans="1:13">
      <c r="A92" t="s">
        <v>294</v>
      </c>
      <c r="B92" s="106" t="s">
        <v>4234</v>
      </c>
      <c r="C92" s="107" t="s">
        <v>4234</v>
      </c>
      <c r="D92" s="107" t="s">
        <v>4234</v>
      </c>
      <c r="E92" s="107" t="s">
        <v>4234</v>
      </c>
      <c r="F92" s="107" t="s">
        <v>4234</v>
      </c>
      <c r="G92" s="107" t="s">
        <v>4234</v>
      </c>
      <c r="H92" s="107" t="s">
        <v>4234</v>
      </c>
      <c r="I92" s="107" t="s">
        <v>4234</v>
      </c>
      <c r="J92" s="107" t="s">
        <v>4234</v>
      </c>
      <c r="K92" s="107" t="s">
        <v>4234</v>
      </c>
      <c r="L92" s="107" t="s">
        <v>4234</v>
      </c>
      <c r="M92" s="107" t="s">
        <v>4234</v>
      </c>
    </row>
    <row r="93" spans="1:13">
      <c r="A93" t="s">
        <v>295</v>
      </c>
      <c r="B93" s="106" t="s">
        <v>4234</v>
      </c>
      <c r="C93" s="107" t="s">
        <v>4234</v>
      </c>
      <c r="D93" s="107" t="s">
        <v>4234</v>
      </c>
      <c r="E93" s="107" t="s">
        <v>4234</v>
      </c>
      <c r="F93" s="107" t="s">
        <v>4234</v>
      </c>
      <c r="G93" s="107" t="s">
        <v>4234</v>
      </c>
      <c r="H93" s="107" t="s">
        <v>4234</v>
      </c>
      <c r="I93" s="107" t="s">
        <v>4234</v>
      </c>
      <c r="J93" s="107" t="s">
        <v>4234</v>
      </c>
      <c r="K93" s="107" t="s">
        <v>4234</v>
      </c>
      <c r="L93" s="107" t="s">
        <v>4234</v>
      </c>
      <c r="M93" s="107" t="s">
        <v>4234</v>
      </c>
    </row>
    <row r="94" spans="1:13" hidden="1">
      <c r="C94" s="13"/>
      <c r="D94" s="13"/>
      <c r="E94" s="13"/>
      <c r="F94" s="13"/>
    </row>
    <row r="95" spans="1:13" hidden="1">
      <c r="C95" s="13"/>
      <c r="D95" s="13"/>
      <c r="E95" s="13"/>
      <c r="F95" s="13"/>
    </row>
    <row r="96" spans="1:13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3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61" t="s">
        <v>4233</v>
      </c>
    </row>
    <row r="2" spans="1:16" s="1" customFormat="1">
      <c r="A2" s="2" t="s">
        <v>1</v>
      </c>
      <c r="B2" s="9" t="s">
        <v>3299</v>
      </c>
    </row>
    <row r="3" spans="1:16" s="1" customFormat="1">
      <c r="A3" s="2" t="s">
        <v>2</v>
      </c>
      <c r="B3" s="20" t="s">
        <v>3300</v>
      </c>
    </row>
    <row r="4" spans="1:16" s="1" customFormat="1">
      <c r="A4" s="2" t="s">
        <v>3</v>
      </c>
      <c r="B4" s="62" t="s">
        <v>165</v>
      </c>
    </row>
    <row r="5" spans="1:16" ht="18.75">
      <c r="A5" s="82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6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50</v>
      </c>
      <c r="I6" s="33" t="s">
        <v>155</v>
      </c>
      <c r="J6" s="33" t="s">
        <v>156</v>
      </c>
      <c r="K6" s="33" t="s">
        <v>53</v>
      </c>
      <c r="L6" s="33" t="s">
        <v>69</v>
      </c>
      <c r="M6" s="33" t="s">
        <v>54</v>
      </c>
      <c r="N6" s="115" t="s">
        <v>151</v>
      </c>
      <c r="P6" s="13"/>
    </row>
    <row r="7" spans="1:16" s="15" customFormat="1">
      <c r="A7" s="99" t="s">
        <v>4234</v>
      </c>
      <c r="B7" s="100" t="s">
        <v>4234</v>
      </c>
      <c r="C7" s="100" t="s">
        <v>4234</v>
      </c>
      <c r="D7" s="100" t="s">
        <v>4234</v>
      </c>
      <c r="E7" s="100" t="s">
        <v>4234</v>
      </c>
      <c r="F7" s="100" t="s">
        <v>4234</v>
      </c>
      <c r="G7" s="100" t="s">
        <v>4234</v>
      </c>
      <c r="H7" s="100" t="s">
        <v>4234</v>
      </c>
      <c r="I7" s="21" t="s">
        <v>152</v>
      </c>
      <c r="J7" s="100" t="s">
        <v>4234</v>
      </c>
      <c r="K7" s="21" t="s">
        <v>6</v>
      </c>
      <c r="L7" s="21" t="s">
        <v>7</v>
      </c>
      <c r="M7" s="21" t="s">
        <v>7</v>
      </c>
      <c r="N7" s="22" t="s">
        <v>7</v>
      </c>
    </row>
    <row r="8" spans="1:16" s="17" customFormat="1" ht="20.25">
      <c r="A8" s="101" t="s">
        <v>4234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4" t="s">
        <v>73</v>
      </c>
      <c r="N8" s="24" t="s">
        <v>74</v>
      </c>
      <c r="O8" s="25"/>
    </row>
    <row r="9" spans="1:16" s="17" customFormat="1" ht="20.25">
      <c r="A9" s="18" t="s">
        <v>90</v>
      </c>
      <c r="B9" s="102" t="s">
        <v>4234</v>
      </c>
      <c r="C9" s="102" t="s">
        <v>4234</v>
      </c>
      <c r="D9" s="102" t="s">
        <v>4234</v>
      </c>
      <c r="E9" s="102" t="s">
        <v>4234</v>
      </c>
      <c r="F9" s="102" t="s">
        <v>4234</v>
      </c>
      <c r="G9" s="102" t="s">
        <v>4234</v>
      </c>
      <c r="H9" s="102" t="s">
        <v>4234</v>
      </c>
      <c r="I9" s="53">
        <v>125330.47</v>
      </c>
      <c r="J9" s="102" t="s">
        <v>4234</v>
      </c>
      <c r="K9" s="53">
        <v>14737.327380002283</v>
      </c>
      <c r="L9" s="102" t="s">
        <v>4234</v>
      </c>
      <c r="M9" s="54">
        <v>1</v>
      </c>
      <c r="N9" s="54">
        <v>1.03E-2</v>
      </c>
      <c r="O9" s="25"/>
    </row>
    <row r="10" spans="1:16">
      <c r="A10" s="57" t="s">
        <v>173</v>
      </c>
      <c r="B10" s="107" t="s">
        <v>4234</v>
      </c>
      <c r="C10" s="107" t="s">
        <v>4234</v>
      </c>
      <c r="D10" s="107" t="s">
        <v>4234</v>
      </c>
      <c r="E10" s="107" t="s">
        <v>4234</v>
      </c>
      <c r="F10" s="107" t="s">
        <v>4234</v>
      </c>
      <c r="G10" s="107" t="s">
        <v>4234</v>
      </c>
      <c r="H10" s="107" t="s">
        <v>4234</v>
      </c>
      <c r="I10" s="59">
        <v>0</v>
      </c>
      <c r="J10" s="107" t="s">
        <v>4234</v>
      </c>
      <c r="K10" s="59">
        <v>0</v>
      </c>
      <c r="L10" s="107" t="s">
        <v>4234</v>
      </c>
      <c r="M10" s="58">
        <v>0</v>
      </c>
      <c r="N10" s="58">
        <v>0</v>
      </c>
    </row>
    <row r="11" spans="1:16">
      <c r="A11" s="57" t="s">
        <v>1828</v>
      </c>
      <c r="B11" s="107" t="s">
        <v>4234</v>
      </c>
      <c r="C11" s="107" t="s">
        <v>4234</v>
      </c>
      <c r="D11" s="107" t="s">
        <v>4234</v>
      </c>
      <c r="E11" s="107" t="s">
        <v>4234</v>
      </c>
      <c r="F11" s="107" t="s">
        <v>4234</v>
      </c>
      <c r="G11" s="107" t="s">
        <v>4234</v>
      </c>
      <c r="H11" s="107" t="s">
        <v>4234</v>
      </c>
      <c r="I11" s="59">
        <v>0</v>
      </c>
      <c r="J11" s="107" t="s">
        <v>4234</v>
      </c>
      <c r="K11" s="59">
        <v>0</v>
      </c>
      <c r="L11" s="107" t="s">
        <v>4234</v>
      </c>
      <c r="M11" s="58">
        <v>0</v>
      </c>
      <c r="N11" s="58">
        <v>0</v>
      </c>
    </row>
    <row r="12" spans="1:16">
      <c r="A12" t="s">
        <v>178</v>
      </c>
      <c r="B12" t="s">
        <v>178</v>
      </c>
      <c r="C12" s="107" t="s">
        <v>4234</v>
      </c>
      <c r="D12" s="107" t="s">
        <v>4234</v>
      </c>
      <c r="E12" t="s">
        <v>178</v>
      </c>
      <c r="F12" t="s">
        <v>178</v>
      </c>
      <c r="G12" s="107" t="s">
        <v>4234</v>
      </c>
      <c r="H12" t="s">
        <v>178</v>
      </c>
      <c r="I12" s="55">
        <v>0</v>
      </c>
      <c r="J12" s="55">
        <v>0</v>
      </c>
      <c r="K12" s="55">
        <v>0</v>
      </c>
      <c r="L12" s="56">
        <v>0</v>
      </c>
      <c r="M12" s="56">
        <v>0</v>
      </c>
      <c r="N12" s="56">
        <v>0</v>
      </c>
    </row>
    <row r="13" spans="1:16">
      <c r="A13" s="57" t="s">
        <v>1829</v>
      </c>
      <c r="B13" s="107" t="s">
        <v>4234</v>
      </c>
      <c r="C13" s="107" t="s">
        <v>4234</v>
      </c>
      <c r="D13" s="107" t="s">
        <v>4234</v>
      </c>
      <c r="E13" s="107" t="s">
        <v>4234</v>
      </c>
      <c r="F13" s="107" t="s">
        <v>4234</v>
      </c>
      <c r="G13" s="107" t="s">
        <v>4234</v>
      </c>
      <c r="H13" s="107" t="s">
        <v>4234</v>
      </c>
      <c r="I13" s="59">
        <v>0</v>
      </c>
      <c r="J13" s="107" t="s">
        <v>4234</v>
      </c>
      <c r="K13" s="59">
        <v>0</v>
      </c>
      <c r="L13" s="107" t="s">
        <v>4234</v>
      </c>
      <c r="M13" s="58">
        <v>0</v>
      </c>
      <c r="N13" s="58">
        <v>0</v>
      </c>
    </row>
    <row r="14" spans="1:16">
      <c r="A14" t="s">
        <v>178</v>
      </c>
      <c r="B14" t="s">
        <v>178</v>
      </c>
      <c r="C14" s="107" t="s">
        <v>4234</v>
      </c>
      <c r="D14" s="107" t="s">
        <v>4234</v>
      </c>
      <c r="E14" t="s">
        <v>178</v>
      </c>
      <c r="F14" t="s">
        <v>178</v>
      </c>
      <c r="G14" s="107" t="s">
        <v>4234</v>
      </c>
      <c r="H14" t="s">
        <v>178</v>
      </c>
      <c r="I14" s="55">
        <v>0</v>
      </c>
      <c r="J14" s="55">
        <v>0</v>
      </c>
      <c r="K14" s="55">
        <v>0</v>
      </c>
      <c r="L14" s="56">
        <v>0</v>
      </c>
      <c r="M14" s="56">
        <v>0</v>
      </c>
      <c r="N14" s="56">
        <v>0</v>
      </c>
    </row>
    <row r="15" spans="1:16">
      <c r="A15" s="57" t="s">
        <v>88</v>
      </c>
      <c r="B15" s="107" t="s">
        <v>4234</v>
      </c>
      <c r="C15" s="107" t="s">
        <v>4234</v>
      </c>
      <c r="D15" s="107" t="s">
        <v>4234</v>
      </c>
      <c r="E15" s="107" t="s">
        <v>4234</v>
      </c>
      <c r="F15" s="107" t="s">
        <v>4234</v>
      </c>
      <c r="G15" s="107" t="s">
        <v>4234</v>
      </c>
      <c r="H15" s="107" t="s">
        <v>4234</v>
      </c>
      <c r="I15" s="59">
        <v>0</v>
      </c>
      <c r="J15" s="107" t="s">
        <v>4234</v>
      </c>
      <c r="K15" s="59">
        <v>0</v>
      </c>
      <c r="L15" s="107" t="s">
        <v>4234</v>
      </c>
      <c r="M15" s="58">
        <v>0</v>
      </c>
      <c r="N15" s="58">
        <v>0</v>
      </c>
    </row>
    <row r="16" spans="1:16">
      <c r="A16" t="s">
        <v>178</v>
      </c>
      <c r="B16" t="s">
        <v>178</v>
      </c>
      <c r="C16" s="107" t="s">
        <v>4234</v>
      </c>
      <c r="D16" s="107" t="s">
        <v>4234</v>
      </c>
      <c r="E16" t="s">
        <v>178</v>
      </c>
      <c r="F16" t="s">
        <v>178</v>
      </c>
      <c r="G16" s="107" t="s">
        <v>4234</v>
      </c>
      <c r="H16" t="s">
        <v>178</v>
      </c>
      <c r="I16" s="55">
        <v>0</v>
      </c>
      <c r="J16" s="55">
        <v>0</v>
      </c>
      <c r="K16" s="55">
        <v>0</v>
      </c>
      <c r="L16" s="56">
        <v>0</v>
      </c>
      <c r="M16" s="56">
        <v>0</v>
      </c>
      <c r="N16" s="56">
        <v>0</v>
      </c>
    </row>
    <row r="17" spans="1:14">
      <c r="A17" s="57" t="s">
        <v>822</v>
      </c>
      <c r="B17" s="107" t="s">
        <v>4234</v>
      </c>
      <c r="C17" s="107" t="s">
        <v>4234</v>
      </c>
      <c r="D17" s="107" t="s">
        <v>4234</v>
      </c>
      <c r="E17" s="107" t="s">
        <v>4234</v>
      </c>
      <c r="F17" s="107" t="s">
        <v>4234</v>
      </c>
      <c r="G17" s="107" t="s">
        <v>4234</v>
      </c>
      <c r="H17" s="107" t="s">
        <v>4234</v>
      </c>
      <c r="I17" s="59">
        <v>0</v>
      </c>
      <c r="J17" s="107" t="s">
        <v>4234</v>
      </c>
      <c r="K17" s="59">
        <v>0</v>
      </c>
      <c r="L17" s="107" t="s">
        <v>4234</v>
      </c>
      <c r="M17" s="58">
        <v>0</v>
      </c>
      <c r="N17" s="58">
        <v>0</v>
      </c>
    </row>
    <row r="18" spans="1:14">
      <c r="A18" t="s">
        <v>178</v>
      </c>
      <c r="B18" t="s">
        <v>178</v>
      </c>
      <c r="C18" s="107" t="s">
        <v>4234</v>
      </c>
      <c r="D18" s="107" t="s">
        <v>4234</v>
      </c>
      <c r="E18" t="s">
        <v>178</v>
      </c>
      <c r="F18" t="s">
        <v>178</v>
      </c>
      <c r="G18" s="107" t="s">
        <v>4234</v>
      </c>
      <c r="H18" t="s">
        <v>178</v>
      </c>
      <c r="I18" s="55">
        <v>0</v>
      </c>
      <c r="J18" s="55">
        <v>0</v>
      </c>
      <c r="K18" s="55">
        <v>0</v>
      </c>
      <c r="L18" s="56">
        <v>0</v>
      </c>
      <c r="M18" s="56">
        <v>0</v>
      </c>
      <c r="N18" s="56">
        <v>0</v>
      </c>
    </row>
    <row r="19" spans="1:14">
      <c r="A19" s="57" t="s">
        <v>186</v>
      </c>
      <c r="B19" s="107" t="s">
        <v>4234</v>
      </c>
      <c r="C19" s="107" t="s">
        <v>4234</v>
      </c>
      <c r="D19" s="107" t="s">
        <v>4234</v>
      </c>
      <c r="E19" s="107" t="s">
        <v>4234</v>
      </c>
      <c r="F19" s="107" t="s">
        <v>4234</v>
      </c>
      <c r="G19" s="107" t="s">
        <v>4234</v>
      </c>
      <c r="H19" s="107" t="s">
        <v>4234</v>
      </c>
      <c r="I19" s="59">
        <v>125330.47</v>
      </c>
      <c r="J19" s="107" t="s">
        <v>4234</v>
      </c>
      <c r="K19" s="59">
        <v>14737.327380002283</v>
      </c>
      <c r="L19" s="107" t="s">
        <v>4234</v>
      </c>
      <c r="M19" s="58">
        <v>1</v>
      </c>
      <c r="N19" s="58">
        <v>1.03E-2</v>
      </c>
    </row>
    <row r="20" spans="1:14">
      <c r="A20" s="57" t="s">
        <v>1828</v>
      </c>
      <c r="B20" s="107" t="s">
        <v>4234</v>
      </c>
      <c r="C20" s="107" t="s">
        <v>4234</v>
      </c>
      <c r="D20" s="107" t="s">
        <v>4234</v>
      </c>
      <c r="E20" s="107" t="s">
        <v>4234</v>
      </c>
      <c r="F20" s="107" t="s">
        <v>4234</v>
      </c>
      <c r="G20" s="107" t="s">
        <v>4234</v>
      </c>
      <c r="H20" s="107" t="s">
        <v>4234</v>
      </c>
      <c r="I20" s="59">
        <v>0</v>
      </c>
      <c r="J20" s="107" t="s">
        <v>4234</v>
      </c>
      <c r="K20" s="59">
        <v>0</v>
      </c>
      <c r="L20" s="107" t="s">
        <v>4234</v>
      </c>
      <c r="M20" s="58">
        <v>0</v>
      </c>
      <c r="N20" s="58">
        <v>0</v>
      </c>
    </row>
    <row r="21" spans="1:14">
      <c r="A21" t="s">
        <v>178</v>
      </c>
      <c r="B21" t="s">
        <v>178</v>
      </c>
      <c r="C21" s="107" t="s">
        <v>4234</v>
      </c>
      <c r="D21" s="107" t="s">
        <v>4234</v>
      </c>
      <c r="E21" t="s">
        <v>178</v>
      </c>
      <c r="F21" t="s">
        <v>178</v>
      </c>
      <c r="G21" s="107" t="s">
        <v>4234</v>
      </c>
      <c r="H21" t="s">
        <v>178</v>
      </c>
      <c r="I21" s="55">
        <v>0</v>
      </c>
      <c r="J21" s="55">
        <v>0</v>
      </c>
      <c r="K21" s="55">
        <v>0</v>
      </c>
      <c r="L21" s="56">
        <v>0</v>
      </c>
      <c r="M21" s="56">
        <v>0</v>
      </c>
      <c r="N21" s="56">
        <v>0</v>
      </c>
    </row>
    <row r="22" spans="1:14">
      <c r="A22" s="57" t="s">
        <v>1829</v>
      </c>
      <c r="B22" s="107" t="s">
        <v>4234</v>
      </c>
      <c r="C22" s="107" t="s">
        <v>4234</v>
      </c>
      <c r="D22" s="107" t="s">
        <v>4234</v>
      </c>
      <c r="E22" s="107" t="s">
        <v>4234</v>
      </c>
      <c r="F22" s="107" t="s">
        <v>4234</v>
      </c>
      <c r="G22" s="107" t="s">
        <v>4234</v>
      </c>
      <c r="H22" s="107" t="s">
        <v>4234</v>
      </c>
      <c r="I22" s="59">
        <v>104548.62</v>
      </c>
      <c r="J22" s="107" t="s">
        <v>4234</v>
      </c>
      <c r="K22" s="59">
        <v>10537.328274380925</v>
      </c>
      <c r="L22" s="107" t="s">
        <v>4234</v>
      </c>
      <c r="M22" s="58">
        <v>0.71499999999999997</v>
      </c>
      <c r="N22" s="58">
        <v>7.3000000000000001E-3</v>
      </c>
    </row>
    <row r="23" spans="1:14">
      <c r="A23" t="s">
        <v>1830</v>
      </c>
      <c r="B23" t="s">
        <v>1831</v>
      </c>
      <c r="C23" t="s">
        <v>108</v>
      </c>
      <c r="D23" s="105" t="s">
        <v>4234</v>
      </c>
      <c r="E23" t="s">
        <v>1732</v>
      </c>
      <c r="F23" t="s">
        <v>826</v>
      </c>
      <c r="G23" t="s">
        <v>827</v>
      </c>
      <c r="H23" t="s">
        <v>102</v>
      </c>
      <c r="I23" s="55">
        <v>257.48</v>
      </c>
      <c r="J23" s="55">
        <v>109226.59639999957</v>
      </c>
      <c r="K23" s="55">
        <v>1128.2089066716401</v>
      </c>
      <c r="L23" s="56">
        <v>0</v>
      </c>
      <c r="M23" s="56">
        <v>7.6600000000000001E-2</v>
      </c>
      <c r="N23" s="56">
        <v>8.0000000000000004E-4</v>
      </c>
    </row>
    <row r="24" spans="1:14">
      <c r="A24" t="s">
        <v>1832</v>
      </c>
      <c r="B24" t="s">
        <v>1833</v>
      </c>
      <c r="C24" t="s">
        <v>108</v>
      </c>
      <c r="D24" s="105" t="s">
        <v>4234</v>
      </c>
      <c r="E24" t="s">
        <v>1732</v>
      </c>
      <c r="F24" t="s">
        <v>838</v>
      </c>
      <c r="G24" t="s">
        <v>827</v>
      </c>
      <c r="H24" t="s">
        <v>100</v>
      </c>
      <c r="I24" s="55">
        <v>45.01</v>
      </c>
      <c r="J24" s="55">
        <v>1016194</v>
      </c>
      <c r="K24" s="55">
        <v>1658.9496106638001</v>
      </c>
      <c r="L24" s="56">
        <v>0</v>
      </c>
      <c r="M24" s="56">
        <v>0.11260000000000001</v>
      </c>
      <c r="N24" s="56">
        <v>1.1999999999999999E-3</v>
      </c>
    </row>
    <row r="25" spans="1:14">
      <c r="A25" t="s">
        <v>1834</v>
      </c>
      <c r="B25" t="s">
        <v>1835</v>
      </c>
      <c r="C25" t="s">
        <v>108</v>
      </c>
      <c r="D25" s="105" t="s">
        <v>4234</v>
      </c>
      <c r="E25" t="s">
        <v>1732</v>
      </c>
      <c r="F25" t="s">
        <v>1836</v>
      </c>
      <c r="G25" t="s">
        <v>827</v>
      </c>
      <c r="H25" t="s">
        <v>102</v>
      </c>
      <c r="I25" s="55">
        <v>155.65</v>
      </c>
      <c r="J25" s="55">
        <v>244579</v>
      </c>
      <c r="K25" s="55">
        <v>1527.1648256766</v>
      </c>
      <c r="L25" s="56">
        <v>0</v>
      </c>
      <c r="M25" s="56">
        <v>0.1036</v>
      </c>
      <c r="N25" s="56">
        <v>1.1000000000000001E-3</v>
      </c>
    </row>
    <row r="26" spans="1:14">
      <c r="A26" t="s">
        <v>1837</v>
      </c>
      <c r="B26" t="s">
        <v>1838</v>
      </c>
      <c r="C26" t="s">
        <v>108</v>
      </c>
      <c r="D26" s="105" t="s">
        <v>4234</v>
      </c>
      <c r="E26" t="s">
        <v>1732</v>
      </c>
      <c r="F26" t="s">
        <v>1839</v>
      </c>
      <c r="G26" t="s">
        <v>827</v>
      </c>
      <c r="H26" t="s">
        <v>100</v>
      </c>
      <c r="I26" s="55">
        <v>606.99</v>
      </c>
      <c r="J26" s="55">
        <v>129297.8</v>
      </c>
      <c r="K26" s="55">
        <v>2846.5592457299399</v>
      </c>
      <c r="L26" s="56">
        <v>0</v>
      </c>
      <c r="M26" s="56">
        <v>0.19320000000000001</v>
      </c>
      <c r="N26" s="56">
        <v>2E-3</v>
      </c>
    </row>
    <row r="27" spans="1:14">
      <c r="A27" t="s">
        <v>1840</v>
      </c>
      <c r="B27" t="s">
        <v>1841</v>
      </c>
      <c r="C27" t="s">
        <v>108</v>
      </c>
      <c r="D27" s="105" t="s">
        <v>4234</v>
      </c>
      <c r="E27" t="s">
        <v>1732</v>
      </c>
      <c r="F27" t="s">
        <v>1839</v>
      </c>
      <c r="G27" t="s">
        <v>827</v>
      </c>
      <c r="H27" t="s">
        <v>104</v>
      </c>
      <c r="I27" s="55">
        <v>99895.19</v>
      </c>
      <c r="J27" s="55">
        <v>132.5</v>
      </c>
      <c r="K27" s="55">
        <v>611.62753059907504</v>
      </c>
      <c r="L27" s="56">
        <v>1E-4</v>
      </c>
      <c r="M27" s="56">
        <v>4.1500000000000002E-2</v>
      </c>
      <c r="N27" s="56">
        <v>4.0000000000000002E-4</v>
      </c>
    </row>
    <row r="28" spans="1:14">
      <c r="A28" t="s">
        <v>1842</v>
      </c>
      <c r="B28" t="s">
        <v>1843</v>
      </c>
      <c r="C28" t="s">
        <v>108</v>
      </c>
      <c r="D28" s="105" t="s">
        <v>4234</v>
      </c>
      <c r="E28" t="s">
        <v>1732</v>
      </c>
      <c r="F28" s="63" t="s">
        <v>3501</v>
      </c>
      <c r="G28" s="105" t="s">
        <v>4234</v>
      </c>
      <c r="H28" t="s">
        <v>104</v>
      </c>
      <c r="I28" s="55">
        <v>3588.3</v>
      </c>
      <c r="J28" s="55">
        <v>16674.440000000013</v>
      </c>
      <c r="K28" s="55">
        <v>2764.8181550398699</v>
      </c>
      <c r="L28" s="56">
        <v>0</v>
      </c>
      <c r="M28" s="56">
        <v>0.18759999999999999</v>
      </c>
      <c r="N28" s="56">
        <v>1.9E-3</v>
      </c>
    </row>
    <row r="29" spans="1:14">
      <c r="A29" s="57" t="s">
        <v>88</v>
      </c>
      <c r="B29" s="107" t="s">
        <v>4234</v>
      </c>
      <c r="C29" s="107" t="s">
        <v>4234</v>
      </c>
      <c r="D29" s="107" t="s">
        <v>4234</v>
      </c>
      <c r="E29" s="107" t="s">
        <v>4234</v>
      </c>
      <c r="F29" s="107" t="s">
        <v>4234</v>
      </c>
      <c r="G29" s="107" t="s">
        <v>4234</v>
      </c>
      <c r="H29" s="107" t="s">
        <v>4234</v>
      </c>
      <c r="I29" s="59">
        <v>20781.849999999999</v>
      </c>
      <c r="J29" s="107" t="s">
        <v>4234</v>
      </c>
      <c r="K29" s="59">
        <v>4199.9991056213576</v>
      </c>
      <c r="L29" s="107" t="s">
        <v>4234</v>
      </c>
      <c r="M29" s="58">
        <v>0.28499999999999998</v>
      </c>
      <c r="N29" s="58">
        <v>2.8999999999999998E-3</v>
      </c>
    </row>
    <row r="30" spans="1:14">
      <c r="A30" t="s">
        <v>1844</v>
      </c>
      <c r="B30" t="s">
        <v>1845</v>
      </c>
      <c r="C30" t="s">
        <v>108</v>
      </c>
      <c r="D30" s="105" t="s">
        <v>4234</v>
      </c>
      <c r="E30" t="s">
        <v>1698</v>
      </c>
      <c r="F30" s="63" t="s">
        <v>3501</v>
      </c>
      <c r="G30" s="105" t="s">
        <v>4234</v>
      </c>
      <c r="H30" t="s">
        <v>100</v>
      </c>
      <c r="I30" s="55">
        <v>715.67</v>
      </c>
      <c r="J30" s="55">
        <v>22796</v>
      </c>
      <c r="K30" s="55">
        <v>591.72377111640003</v>
      </c>
      <c r="L30" s="56">
        <v>0</v>
      </c>
      <c r="M30" s="56">
        <v>4.02E-2</v>
      </c>
      <c r="N30" s="56">
        <v>4.0000000000000002E-4</v>
      </c>
    </row>
    <row r="31" spans="1:14">
      <c r="A31" t="s">
        <v>1846</v>
      </c>
      <c r="B31" t="s">
        <v>1847</v>
      </c>
      <c r="C31" t="s">
        <v>108</v>
      </c>
      <c r="D31" s="105" t="s">
        <v>4234</v>
      </c>
      <c r="E31" t="s">
        <v>1698</v>
      </c>
      <c r="F31" s="63" t="s">
        <v>3501</v>
      </c>
      <c r="G31" s="105" t="s">
        <v>4234</v>
      </c>
      <c r="H31" t="s">
        <v>100</v>
      </c>
      <c r="I31" s="55">
        <v>4023.22</v>
      </c>
      <c r="J31" s="55">
        <v>4107</v>
      </c>
      <c r="K31" s="55">
        <v>599.30243186580003</v>
      </c>
      <c r="L31" s="56">
        <v>0</v>
      </c>
      <c r="M31" s="56">
        <v>4.07E-2</v>
      </c>
      <c r="N31" s="56">
        <v>4.0000000000000002E-4</v>
      </c>
    </row>
    <row r="32" spans="1:14">
      <c r="A32" t="s">
        <v>1848</v>
      </c>
      <c r="B32" t="s">
        <v>1849</v>
      </c>
      <c r="C32" t="s">
        <v>108</v>
      </c>
      <c r="D32" s="105" t="s">
        <v>4234</v>
      </c>
      <c r="E32" t="s">
        <v>1698</v>
      </c>
      <c r="F32" s="63" t="s">
        <v>3501</v>
      </c>
      <c r="G32" s="105" t="s">
        <v>4234</v>
      </c>
      <c r="H32" t="s">
        <v>100</v>
      </c>
      <c r="I32" s="55">
        <v>10583.78</v>
      </c>
      <c r="J32" s="55">
        <v>1264.03</v>
      </c>
      <c r="K32" s="55">
        <v>485.22787376941801</v>
      </c>
      <c r="L32" s="56">
        <v>0</v>
      </c>
      <c r="M32" s="56">
        <v>3.2899999999999999E-2</v>
      </c>
      <c r="N32" s="56">
        <v>2.9999999999999997E-4</v>
      </c>
    </row>
    <row r="33" spans="1:14">
      <c r="A33" t="s">
        <v>1850</v>
      </c>
      <c r="B33" t="s">
        <v>1851</v>
      </c>
      <c r="C33" t="s">
        <v>1852</v>
      </c>
      <c r="D33" s="105" t="s">
        <v>4234</v>
      </c>
      <c r="E33" t="s">
        <v>1698</v>
      </c>
      <c r="F33" s="63" t="s">
        <v>3501</v>
      </c>
      <c r="G33" s="105" t="s">
        <v>4234</v>
      </c>
      <c r="H33" t="s">
        <v>100</v>
      </c>
      <c r="I33" s="55">
        <v>5459.18</v>
      </c>
      <c r="J33" s="55">
        <v>12745.9</v>
      </c>
      <c r="K33" s="55">
        <v>2523.7450288697401</v>
      </c>
      <c r="L33" s="56">
        <v>0</v>
      </c>
      <c r="M33" s="56">
        <v>0.17119999999999999</v>
      </c>
      <c r="N33" s="56">
        <v>1.8E-3</v>
      </c>
    </row>
    <row r="34" spans="1:14">
      <c r="A34" s="57" t="s">
        <v>822</v>
      </c>
      <c r="B34" s="107" t="s">
        <v>4234</v>
      </c>
      <c r="C34" s="107" t="s">
        <v>4234</v>
      </c>
      <c r="D34" s="107" t="s">
        <v>4234</v>
      </c>
      <c r="E34" s="107" t="s">
        <v>4234</v>
      </c>
      <c r="F34" s="107" t="s">
        <v>4234</v>
      </c>
      <c r="G34" s="107" t="s">
        <v>4234</v>
      </c>
      <c r="H34" s="107" t="s">
        <v>4234</v>
      </c>
      <c r="I34" s="59">
        <v>0</v>
      </c>
      <c r="J34" s="107" t="s">
        <v>4234</v>
      </c>
      <c r="K34" s="59">
        <v>0</v>
      </c>
      <c r="L34" s="107" t="s">
        <v>4234</v>
      </c>
      <c r="M34" s="58">
        <v>0</v>
      </c>
      <c r="N34" s="58">
        <v>0</v>
      </c>
    </row>
    <row r="35" spans="1:14">
      <c r="A35" t="s">
        <v>178</v>
      </c>
      <c r="B35" t="s">
        <v>178</v>
      </c>
      <c r="C35" s="107" t="s">
        <v>4234</v>
      </c>
      <c r="D35" s="107" t="s">
        <v>4234</v>
      </c>
      <c r="E35" t="s">
        <v>178</v>
      </c>
      <c r="F35" t="s">
        <v>178</v>
      </c>
      <c r="G35" s="107" t="s">
        <v>4234</v>
      </c>
      <c r="H35" t="s">
        <v>178</v>
      </c>
      <c r="I35" s="55">
        <v>0</v>
      </c>
      <c r="J35" s="55">
        <v>0</v>
      </c>
      <c r="K35" s="55">
        <v>0</v>
      </c>
      <c r="L35" s="56">
        <v>0</v>
      </c>
      <c r="M35" s="56">
        <v>0</v>
      </c>
      <c r="N35" s="56">
        <v>0</v>
      </c>
    </row>
    <row r="36" spans="1:14">
      <c r="A36" t="s">
        <v>188</v>
      </c>
      <c r="B36" s="107" t="s">
        <v>4234</v>
      </c>
      <c r="C36" s="107" t="s">
        <v>4234</v>
      </c>
      <c r="D36" s="107" t="s">
        <v>4234</v>
      </c>
      <c r="E36" s="107" t="s">
        <v>4234</v>
      </c>
      <c r="F36" s="107" t="s">
        <v>4234</v>
      </c>
      <c r="G36" s="107" t="s">
        <v>4234</v>
      </c>
      <c r="H36" s="107" t="s">
        <v>4234</v>
      </c>
      <c r="I36" s="107" t="s">
        <v>4234</v>
      </c>
      <c r="J36" s="107" t="s">
        <v>4234</v>
      </c>
      <c r="K36" s="107" t="s">
        <v>4234</v>
      </c>
      <c r="L36" s="107" t="s">
        <v>4234</v>
      </c>
      <c r="M36" s="107" t="s">
        <v>4234</v>
      </c>
      <c r="N36" s="107" t="s">
        <v>4234</v>
      </c>
    </row>
    <row r="37" spans="1:14">
      <c r="A37" t="s">
        <v>292</v>
      </c>
      <c r="B37" s="107" t="s">
        <v>4234</v>
      </c>
      <c r="C37" s="107" t="s">
        <v>4234</v>
      </c>
      <c r="D37" s="107" t="s">
        <v>4234</v>
      </c>
      <c r="E37" s="107" t="s">
        <v>4234</v>
      </c>
      <c r="F37" s="107" t="s">
        <v>4234</v>
      </c>
      <c r="G37" s="107" t="s">
        <v>4234</v>
      </c>
      <c r="H37" s="107" t="s">
        <v>4234</v>
      </c>
      <c r="I37" s="107" t="s">
        <v>4234</v>
      </c>
      <c r="J37" s="107" t="s">
        <v>4234</v>
      </c>
      <c r="K37" s="107" t="s">
        <v>4234</v>
      </c>
      <c r="L37" s="107" t="s">
        <v>4234</v>
      </c>
      <c r="M37" s="107" t="s">
        <v>4234</v>
      </c>
      <c r="N37" s="107" t="s">
        <v>4234</v>
      </c>
    </row>
    <row r="38" spans="1:14">
      <c r="A38" t="s">
        <v>293</v>
      </c>
      <c r="B38" s="107" t="s">
        <v>4234</v>
      </c>
      <c r="C38" s="107" t="s">
        <v>4234</v>
      </c>
      <c r="D38" s="107" t="s">
        <v>4234</v>
      </c>
      <c r="E38" s="107" t="s">
        <v>4234</v>
      </c>
      <c r="F38" s="107" t="s">
        <v>4234</v>
      </c>
      <c r="G38" s="107" t="s">
        <v>4234</v>
      </c>
      <c r="H38" s="107" t="s">
        <v>4234</v>
      </c>
      <c r="I38" s="107" t="s">
        <v>4234</v>
      </c>
      <c r="J38" s="107" t="s">
        <v>4234</v>
      </c>
      <c r="K38" s="107" t="s">
        <v>4234</v>
      </c>
      <c r="L38" s="107" t="s">
        <v>4234</v>
      </c>
      <c r="M38" s="107" t="s">
        <v>4234</v>
      </c>
      <c r="N38" s="107" t="s">
        <v>4234</v>
      </c>
    </row>
    <row r="39" spans="1:14">
      <c r="A39" t="s">
        <v>294</v>
      </c>
      <c r="B39" s="107" t="s">
        <v>4234</v>
      </c>
      <c r="C39" s="107" t="s">
        <v>4234</v>
      </c>
      <c r="D39" s="107" t="s">
        <v>4234</v>
      </c>
      <c r="E39" s="107" t="s">
        <v>4234</v>
      </c>
      <c r="F39" s="107" t="s">
        <v>4234</v>
      </c>
      <c r="G39" s="107" t="s">
        <v>4234</v>
      </c>
      <c r="H39" s="107" t="s">
        <v>4234</v>
      </c>
      <c r="I39" s="107" t="s">
        <v>4234</v>
      </c>
      <c r="J39" s="107" t="s">
        <v>4234</v>
      </c>
      <c r="K39" s="107" t="s">
        <v>4234</v>
      </c>
      <c r="L39" s="107" t="s">
        <v>4234</v>
      </c>
      <c r="M39" s="107" t="s">
        <v>4234</v>
      </c>
      <c r="N39" s="107" t="s">
        <v>4234</v>
      </c>
    </row>
    <row r="40" spans="1:14" hidden="1">
      <c r="B40" s="13"/>
      <c r="C40" s="13"/>
      <c r="D40" s="13"/>
    </row>
    <row r="41" spans="1:14" hidden="1">
      <c r="B41" s="13"/>
      <c r="C41" s="13"/>
      <c r="D41" s="13"/>
    </row>
    <row r="42" spans="1:14" hidden="1">
      <c r="B42" s="13"/>
      <c r="C42" s="13"/>
      <c r="D42" s="13"/>
    </row>
    <row r="43" spans="1:14" hidden="1">
      <c r="B43" s="13"/>
      <c r="C43" s="13"/>
      <c r="D43" s="13"/>
    </row>
    <row r="44" spans="1:14" hidden="1">
      <c r="B44" s="13"/>
      <c r="C44" s="13"/>
      <c r="D44" s="13"/>
    </row>
    <row r="45" spans="1:14" hidden="1">
      <c r="B45" s="13"/>
      <c r="C45" s="13"/>
      <c r="D45" s="13"/>
    </row>
    <row r="46" spans="1:14" hidden="1">
      <c r="B46" s="13"/>
      <c r="C46" s="13"/>
      <c r="D46" s="13"/>
    </row>
    <row r="47" spans="1:14" hidden="1">
      <c r="B47" s="13"/>
      <c r="C47" s="13"/>
      <c r="D47" s="13"/>
    </row>
    <row r="48" spans="1:1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61" t="s">
        <v>4233</v>
      </c>
    </row>
    <row r="2" spans="1:11" s="1" customFormat="1">
      <c r="A2" s="2" t="s">
        <v>1</v>
      </c>
      <c r="B2" s="9" t="s">
        <v>3299</v>
      </c>
    </row>
    <row r="3" spans="1:11" s="1" customFormat="1">
      <c r="A3" s="2" t="s">
        <v>2</v>
      </c>
      <c r="B3" s="20" t="s">
        <v>3300</v>
      </c>
    </row>
    <row r="4" spans="1:11" s="1" customFormat="1">
      <c r="A4" s="2" t="s">
        <v>3</v>
      </c>
      <c r="B4" s="62" t="s">
        <v>165</v>
      </c>
    </row>
    <row r="5" spans="1:11" ht="18.75">
      <c r="A5" s="82" t="s">
        <v>91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1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69</v>
      </c>
      <c r="J6" s="33" t="s">
        <v>54</v>
      </c>
      <c r="K6" s="33" t="s">
        <v>151</v>
      </c>
    </row>
    <row r="7" spans="1:11" s="15" customFormat="1">
      <c r="A7" s="99" t="s">
        <v>4234</v>
      </c>
      <c r="B7" s="100" t="s">
        <v>4234</v>
      </c>
      <c r="C7" s="100" t="s">
        <v>4234</v>
      </c>
      <c r="D7" s="100" t="s">
        <v>4234</v>
      </c>
      <c r="E7" s="100" t="s">
        <v>4234</v>
      </c>
      <c r="F7" s="16" t="s">
        <v>152</v>
      </c>
      <c r="G7" s="100" t="s">
        <v>4234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1" s="17" customFormat="1" ht="20.25">
      <c r="A8" s="101" t="s">
        <v>4234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1" s="17" customFormat="1" ht="20.25">
      <c r="A9" s="18" t="s">
        <v>93</v>
      </c>
      <c r="B9" s="102" t="s">
        <v>4234</v>
      </c>
      <c r="C9" s="102" t="s">
        <v>4234</v>
      </c>
      <c r="D9" s="102" t="s">
        <v>4234</v>
      </c>
      <c r="E9" s="102" t="s">
        <v>4234</v>
      </c>
      <c r="F9" s="53">
        <v>62668.11</v>
      </c>
      <c r="G9" s="102" t="s">
        <v>4234</v>
      </c>
      <c r="H9" s="53">
        <v>12.911601497633001</v>
      </c>
      <c r="I9" s="116" t="s">
        <v>4234</v>
      </c>
      <c r="J9" s="54">
        <v>1</v>
      </c>
      <c r="K9" s="54">
        <v>0</v>
      </c>
    </row>
    <row r="10" spans="1:11">
      <c r="A10" s="57" t="s">
        <v>173</v>
      </c>
      <c r="B10" s="106" t="s">
        <v>4234</v>
      </c>
      <c r="C10" s="107" t="s">
        <v>4234</v>
      </c>
      <c r="D10" s="107" t="s">
        <v>4234</v>
      </c>
      <c r="E10" s="107" t="s">
        <v>4234</v>
      </c>
      <c r="F10" s="59">
        <v>60608.82</v>
      </c>
      <c r="G10" s="107" t="s">
        <v>4234</v>
      </c>
      <c r="H10" s="59">
        <v>12.62195153</v>
      </c>
      <c r="I10" s="107" t="s">
        <v>4234</v>
      </c>
      <c r="J10" s="58">
        <v>0.97760000000000002</v>
      </c>
      <c r="K10" s="58">
        <v>0</v>
      </c>
    </row>
    <row r="11" spans="1:11">
      <c r="A11" s="57" t="s">
        <v>1853</v>
      </c>
      <c r="B11" s="106" t="s">
        <v>4234</v>
      </c>
      <c r="C11" s="107" t="s">
        <v>4234</v>
      </c>
      <c r="D11" s="107" t="s">
        <v>4234</v>
      </c>
      <c r="E11" s="107" t="s">
        <v>4234</v>
      </c>
      <c r="F11" s="59">
        <v>60608.82</v>
      </c>
      <c r="G11" s="107" t="s">
        <v>4234</v>
      </c>
      <c r="H11" s="59">
        <v>12.62195153</v>
      </c>
      <c r="I11" s="107" t="s">
        <v>4234</v>
      </c>
      <c r="J11" s="58">
        <v>0.97760000000000002</v>
      </c>
      <c r="K11" s="58">
        <v>0</v>
      </c>
    </row>
    <row r="12" spans="1:11">
      <c r="A12" t="s">
        <v>1854</v>
      </c>
      <c r="B12" t="s">
        <v>1855</v>
      </c>
      <c r="C12" t="s">
        <v>96</v>
      </c>
      <c r="D12" t="s">
        <v>332</v>
      </c>
      <c r="E12" t="s">
        <v>98</v>
      </c>
      <c r="F12" s="55">
        <v>40185.839999999997</v>
      </c>
      <c r="G12" s="55">
        <v>17.3</v>
      </c>
      <c r="H12" s="55">
        <v>6.9521503200000003</v>
      </c>
      <c r="I12" s="56">
        <v>0</v>
      </c>
      <c r="J12" s="56">
        <v>0.53839999999999999</v>
      </c>
      <c r="K12" s="56">
        <v>0</v>
      </c>
    </row>
    <row r="13" spans="1:11">
      <c r="A13" t="s">
        <v>1856</v>
      </c>
      <c r="B13" t="s">
        <v>1857</v>
      </c>
      <c r="C13" t="s">
        <v>96</v>
      </c>
      <c r="D13" t="s">
        <v>332</v>
      </c>
      <c r="E13" t="s">
        <v>98</v>
      </c>
      <c r="F13" s="55">
        <v>7812.64</v>
      </c>
      <c r="G13" s="55">
        <v>33.799999999999997</v>
      </c>
      <c r="H13" s="55">
        <v>2.6406723200000002</v>
      </c>
      <c r="I13" s="56">
        <v>0</v>
      </c>
      <c r="J13" s="56">
        <v>0.20449999999999999</v>
      </c>
      <c r="K13" s="56">
        <v>0</v>
      </c>
    </row>
    <row r="14" spans="1:11">
      <c r="A14" t="s">
        <v>1858</v>
      </c>
      <c r="B14" t="s">
        <v>1859</v>
      </c>
      <c r="C14" t="s">
        <v>96</v>
      </c>
      <c r="D14" t="s">
        <v>1461</v>
      </c>
      <c r="E14" t="s">
        <v>98</v>
      </c>
      <c r="F14" s="55">
        <v>1818.93</v>
      </c>
      <c r="G14" s="55">
        <v>90</v>
      </c>
      <c r="H14" s="55">
        <v>1.6370370000000001</v>
      </c>
      <c r="I14" s="56">
        <v>5.9999999999999995E-4</v>
      </c>
      <c r="J14" s="56">
        <v>0.1268</v>
      </c>
      <c r="K14" s="56">
        <v>0</v>
      </c>
    </row>
    <row r="15" spans="1:11">
      <c r="A15" t="s">
        <v>1860</v>
      </c>
      <c r="B15" t="s">
        <v>1861</v>
      </c>
      <c r="C15" t="s">
        <v>96</v>
      </c>
      <c r="D15" t="s">
        <v>112</v>
      </c>
      <c r="E15" t="s">
        <v>98</v>
      </c>
      <c r="F15" s="55">
        <v>10791.41</v>
      </c>
      <c r="G15" s="55">
        <v>12.9</v>
      </c>
      <c r="H15" s="55">
        <v>1.3920918900000001</v>
      </c>
      <c r="I15" s="56">
        <v>6.9999999999999999E-4</v>
      </c>
      <c r="J15" s="56">
        <v>0.10780000000000001</v>
      </c>
      <c r="K15" s="56">
        <v>0</v>
      </c>
    </row>
    <row r="16" spans="1:11">
      <c r="A16" s="57" t="s">
        <v>186</v>
      </c>
      <c r="B16" s="106" t="s">
        <v>4234</v>
      </c>
      <c r="C16" s="107" t="s">
        <v>4234</v>
      </c>
      <c r="D16" s="107" t="s">
        <v>4234</v>
      </c>
      <c r="E16" s="107" t="s">
        <v>4234</v>
      </c>
      <c r="F16" s="59">
        <v>2059.29</v>
      </c>
      <c r="G16" s="107" t="s">
        <v>4234</v>
      </c>
      <c r="H16" s="59">
        <v>0.28964996763299999</v>
      </c>
      <c r="I16" s="107" t="s">
        <v>4234</v>
      </c>
      <c r="J16" s="58">
        <v>2.24E-2</v>
      </c>
      <c r="K16" s="58">
        <v>0</v>
      </c>
    </row>
    <row r="17" spans="1:11">
      <c r="A17" s="57" t="s">
        <v>1862</v>
      </c>
      <c r="B17" s="106" t="s">
        <v>4234</v>
      </c>
      <c r="C17" s="107" t="s">
        <v>4234</v>
      </c>
      <c r="D17" s="107" t="s">
        <v>4234</v>
      </c>
      <c r="E17" s="107" t="s">
        <v>4234</v>
      </c>
      <c r="F17" s="59">
        <v>2059.29</v>
      </c>
      <c r="G17" s="107" t="s">
        <v>4234</v>
      </c>
      <c r="H17" s="59">
        <v>0.28964996763299999</v>
      </c>
      <c r="I17" s="107" t="s">
        <v>4234</v>
      </c>
      <c r="J17" s="58">
        <v>2.24E-2</v>
      </c>
      <c r="K17" s="58">
        <v>0</v>
      </c>
    </row>
    <row r="18" spans="1:11">
      <c r="A18" t="s">
        <v>1863</v>
      </c>
      <c r="B18" t="s">
        <v>1864</v>
      </c>
      <c r="C18" t="s">
        <v>1532</v>
      </c>
      <c r="D18" t="s">
        <v>904</v>
      </c>
      <c r="E18" t="s">
        <v>100</v>
      </c>
      <c r="F18" s="55">
        <v>1628.89</v>
      </c>
      <c r="G18" s="55">
        <v>4.1100000000000003</v>
      </c>
      <c r="H18" s="55">
        <v>0.242818143633</v>
      </c>
      <c r="I18" s="56">
        <v>0</v>
      </c>
      <c r="J18" s="56">
        <v>1.8800000000000001E-2</v>
      </c>
      <c r="K18" s="56">
        <v>0</v>
      </c>
    </row>
    <row r="19" spans="1:11">
      <c r="A19" t="s">
        <v>1865</v>
      </c>
      <c r="B19" t="s">
        <v>1866</v>
      </c>
      <c r="C19" t="s">
        <v>1528</v>
      </c>
      <c r="D19" t="s">
        <v>965</v>
      </c>
      <c r="E19" t="s">
        <v>100</v>
      </c>
      <c r="F19" s="55">
        <v>430.4</v>
      </c>
      <c r="G19" s="55">
        <v>3</v>
      </c>
      <c r="H19" s="55">
        <v>4.6831824000000001E-2</v>
      </c>
      <c r="I19" s="56">
        <v>0</v>
      </c>
      <c r="J19" s="56">
        <v>3.5999999999999999E-3</v>
      </c>
      <c r="K19" s="56">
        <v>0</v>
      </c>
    </row>
    <row r="20" spans="1:11">
      <c r="A20" t="s">
        <v>188</v>
      </c>
      <c r="B20" s="106" t="s">
        <v>4234</v>
      </c>
      <c r="C20" s="107" t="s">
        <v>4234</v>
      </c>
      <c r="D20" s="107" t="s">
        <v>4234</v>
      </c>
      <c r="E20" s="107" t="s">
        <v>4234</v>
      </c>
      <c r="F20" s="107" t="s">
        <v>4234</v>
      </c>
      <c r="G20" s="107" t="s">
        <v>4234</v>
      </c>
      <c r="H20" s="107" t="s">
        <v>4234</v>
      </c>
      <c r="I20" s="107" t="s">
        <v>4234</v>
      </c>
      <c r="J20" s="107" t="s">
        <v>4234</v>
      </c>
      <c r="K20" s="107" t="s">
        <v>4234</v>
      </c>
    </row>
    <row r="21" spans="1:11">
      <c r="A21" t="s">
        <v>292</v>
      </c>
      <c r="B21" s="106" t="s">
        <v>4234</v>
      </c>
      <c r="C21" s="107" t="s">
        <v>4234</v>
      </c>
      <c r="D21" s="107" t="s">
        <v>4234</v>
      </c>
      <c r="E21" s="107" t="s">
        <v>4234</v>
      </c>
      <c r="F21" s="107" t="s">
        <v>4234</v>
      </c>
      <c r="G21" s="107" t="s">
        <v>4234</v>
      </c>
      <c r="H21" s="107" t="s">
        <v>4234</v>
      </c>
      <c r="I21" s="107" t="s">
        <v>4234</v>
      </c>
      <c r="J21" s="107" t="s">
        <v>4234</v>
      </c>
      <c r="K21" s="107" t="s">
        <v>4234</v>
      </c>
    </row>
    <row r="22" spans="1:11">
      <c r="A22" t="s">
        <v>293</v>
      </c>
      <c r="B22" s="106" t="s">
        <v>4234</v>
      </c>
      <c r="C22" s="107" t="s">
        <v>4234</v>
      </c>
      <c r="D22" s="107" t="s">
        <v>4234</v>
      </c>
      <c r="E22" s="107" t="s">
        <v>4234</v>
      </c>
      <c r="F22" s="107" t="s">
        <v>4234</v>
      </c>
      <c r="G22" s="107" t="s">
        <v>4234</v>
      </c>
      <c r="H22" s="107" t="s">
        <v>4234</v>
      </c>
      <c r="I22" s="107" t="s">
        <v>4234</v>
      </c>
      <c r="J22" s="107" t="s">
        <v>4234</v>
      </c>
      <c r="K22" s="107" t="s">
        <v>4234</v>
      </c>
    </row>
    <row r="23" spans="1:11">
      <c r="A23" t="s">
        <v>294</v>
      </c>
      <c r="B23" s="106" t="s">
        <v>4234</v>
      </c>
      <c r="C23" s="107" t="s">
        <v>4234</v>
      </c>
      <c r="D23" s="107" t="s">
        <v>4234</v>
      </c>
      <c r="E23" s="107" t="s">
        <v>4234</v>
      </c>
      <c r="F23" s="107" t="s">
        <v>4234</v>
      </c>
      <c r="G23" s="107" t="s">
        <v>4234</v>
      </c>
      <c r="H23" s="107" t="s">
        <v>4234</v>
      </c>
      <c r="I23" s="107" t="s">
        <v>4234</v>
      </c>
      <c r="J23" s="107" t="s">
        <v>4234</v>
      </c>
      <c r="K23" s="107" t="s">
        <v>4234</v>
      </c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1" t="s">
        <v>4233</v>
      </c>
    </row>
    <row r="2" spans="1:12" s="1" customFormat="1">
      <c r="A2" s="2" t="s">
        <v>1</v>
      </c>
      <c r="B2" s="9" t="s">
        <v>3299</v>
      </c>
    </row>
    <row r="3" spans="1:12" s="1" customFormat="1">
      <c r="A3" s="2" t="s">
        <v>2</v>
      </c>
      <c r="B3" s="20" t="s">
        <v>3300</v>
      </c>
    </row>
    <row r="4" spans="1:12" s="1" customFormat="1">
      <c r="A4" s="2" t="s">
        <v>3</v>
      </c>
      <c r="B4" s="62" t="s">
        <v>165</v>
      </c>
    </row>
    <row r="5" spans="1:12" ht="18.75">
      <c r="A5" s="82" t="s">
        <v>94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2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69</v>
      </c>
      <c r="J6" s="33" t="s">
        <v>54</v>
      </c>
      <c r="K6" s="34" t="s">
        <v>151</v>
      </c>
      <c r="L6" s="13"/>
    </row>
    <row r="7" spans="1:12" s="15" customFormat="1">
      <c r="A7" s="99" t="s">
        <v>4234</v>
      </c>
      <c r="B7" s="117" t="s">
        <v>4234</v>
      </c>
      <c r="C7" s="117" t="s">
        <v>4234</v>
      </c>
      <c r="D7" s="117" t="s">
        <v>4234</v>
      </c>
      <c r="E7" s="117" t="s">
        <v>4234</v>
      </c>
      <c r="F7" s="16" t="s">
        <v>152</v>
      </c>
      <c r="G7" s="100" t="s">
        <v>4234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2" s="17" customFormat="1" ht="20.25">
      <c r="A8" s="101" t="s">
        <v>4234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2" s="17" customFormat="1" ht="20.25">
      <c r="A9" s="18" t="s">
        <v>95</v>
      </c>
      <c r="B9" s="102" t="s">
        <v>4234</v>
      </c>
      <c r="C9" s="102" t="s">
        <v>4234</v>
      </c>
      <c r="D9" s="102" t="s">
        <v>4234</v>
      </c>
      <c r="E9" s="102" t="s">
        <v>4234</v>
      </c>
      <c r="F9" s="53">
        <v>302.39</v>
      </c>
      <c r="G9" s="102" t="s">
        <v>4234</v>
      </c>
      <c r="H9" s="53">
        <v>328.29883899999999</v>
      </c>
      <c r="I9" s="116" t="s">
        <v>4234</v>
      </c>
      <c r="J9" s="54">
        <v>1</v>
      </c>
      <c r="K9" s="54">
        <v>2.0000000000000001E-4</v>
      </c>
    </row>
    <row r="10" spans="1:12">
      <c r="A10" s="57" t="s">
        <v>173</v>
      </c>
      <c r="B10" s="107" t="s">
        <v>4234</v>
      </c>
      <c r="C10" s="107" t="s">
        <v>4234</v>
      </c>
      <c r="D10" s="107" t="s">
        <v>4234</v>
      </c>
      <c r="E10" s="107" t="s">
        <v>4234</v>
      </c>
      <c r="F10" s="59">
        <v>0</v>
      </c>
      <c r="G10" s="107" t="s">
        <v>4234</v>
      </c>
      <c r="H10" s="59">
        <v>161.61279999999999</v>
      </c>
      <c r="I10" s="107" t="s">
        <v>4234</v>
      </c>
      <c r="J10" s="58">
        <v>0.49230000000000002</v>
      </c>
      <c r="K10" s="58">
        <v>1E-4</v>
      </c>
    </row>
    <row r="11" spans="1:12">
      <c r="A11" s="57" t="s">
        <v>1867</v>
      </c>
      <c r="B11" s="107" t="s">
        <v>4234</v>
      </c>
      <c r="C11" s="107" t="s">
        <v>4234</v>
      </c>
      <c r="D11" s="107" t="s">
        <v>4234</v>
      </c>
      <c r="E11" s="107" t="s">
        <v>4234</v>
      </c>
      <c r="F11" s="59">
        <v>0</v>
      </c>
      <c r="G11" s="107" t="s">
        <v>4234</v>
      </c>
      <c r="H11" s="59">
        <v>161.61279999999999</v>
      </c>
      <c r="I11" s="107" t="s">
        <v>4234</v>
      </c>
      <c r="J11" s="58">
        <v>0.49230000000000002</v>
      </c>
      <c r="K11" s="58">
        <v>1E-4</v>
      </c>
    </row>
    <row r="12" spans="1:12">
      <c r="A12" t="s">
        <v>1868</v>
      </c>
      <c r="B12" t="s">
        <v>1869</v>
      </c>
      <c r="C12" t="s">
        <v>96</v>
      </c>
      <c r="D12" t="s">
        <v>1870</v>
      </c>
      <c r="E12" t="s">
        <v>98</v>
      </c>
      <c r="F12" s="55">
        <v>5.9</v>
      </c>
      <c r="G12" s="55">
        <v>2988900</v>
      </c>
      <c r="H12" s="55">
        <v>176.3451</v>
      </c>
      <c r="I12" s="56">
        <v>0</v>
      </c>
      <c r="J12" s="56">
        <v>0.53710000000000002</v>
      </c>
      <c r="K12" s="56">
        <v>1E-4</v>
      </c>
    </row>
    <row r="13" spans="1:12">
      <c r="A13" t="s">
        <v>1871</v>
      </c>
      <c r="B13" t="s">
        <v>1872</v>
      </c>
      <c r="C13" t="s">
        <v>96</v>
      </c>
      <c r="D13" t="s">
        <v>1870</v>
      </c>
      <c r="E13" t="s">
        <v>98</v>
      </c>
      <c r="F13" s="55">
        <v>-5.9</v>
      </c>
      <c r="G13" s="55">
        <v>249700</v>
      </c>
      <c r="H13" s="55">
        <v>-14.7323</v>
      </c>
      <c r="I13" s="56">
        <v>0</v>
      </c>
      <c r="J13" s="56">
        <v>-4.4900000000000002E-2</v>
      </c>
      <c r="K13" s="56">
        <v>0</v>
      </c>
    </row>
    <row r="14" spans="1:12">
      <c r="A14" s="57" t="s">
        <v>1873</v>
      </c>
      <c r="B14" s="107" t="s">
        <v>4234</v>
      </c>
      <c r="C14" s="107" t="s">
        <v>4234</v>
      </c>
      <c r="D14" s="107" t="s">
        <v>4234</v>
      </c>
      <c r="E14" s="107" t="s">
        <v>4234</v>
      </c>
      <c r="F14" s="59">
        <v>0</v>
      </c>
      <c r="G14" s="107" t="s">
        <v>4234</v>
      </c>
      <c r="H14" s="59">
        <v>0</v>
      </c>
      <c r="I14" s="107" t="s">
        <v>4234</v>
      </c>
      <c r="J14" s="58">
        <v>0</v>
      </c>
      <c r="K14" s="58">
        <v>0</v>
      </c>
    </row>
    <row r="15" spans="1:12">
      <c r="A15" t="s">
        <v>178</v>
      </c>
      <c r="B15" t="s">
        <v>178</v>
      </c>
      <c r="C15" s="107" t="s">
        <v>4234</v>
      </c>
      <c r="D15" t="s">
        <v>178</v>
      </c>
      <c r="E15" t="s">
        <v>178</v>
      </c>
      <c r="F15" s="55">
        <v>0</v>
      </c>
      <c r="G15" s="55">
        <v>0</v>
      </c>
      <c r="H15" s="55">
        <v>0</v>
      </c>
      <c r="I15" s="56">
        <v>0</v>
      </c>
      <c r="J15" s="56">
        <v>0</v>
      </c>
      <c r="K15" s="56">
        <v>0</v>
      </c>
    </row>
    <row r="16" spans="1:12">
      <c r="A16" s="57" t="s">
        <v>1874</v>
      </c>
      <c r="B16" s="107" t="s">
        <v>4234</v>
      </c>
      <c r="C16" s="107" t="s">
        <v>4234</v>
      </c>
      <c r="D16" s="107" t="s">
        <v>4234</v>
      </c>
      <c r="E16" s="107" t="s">
        <v>4234</v>
      </c>
      <c r="F16" s="59">
        <v>0</v>
      </c>
      <c r="G16" s="107" t="s">
        <v>4234</v>
      </c>
      <c r="H16" s="59">
        <v>0</v>
      </c>
      <c r="I16" s="107" t="s">
        <v>4234</v>
      </c>
      <c r="J16" s="58">
        <v>0</v>
      </c>
      <c r="K16" s="58">
        <v>0</v>
      </c>
    </row>
    <row r="17" spans="1:11">
      <c r="A17" t="s">
        <v>178</v>
      </c>
      <c r="B17" t="s">
        <v>178</v>
      </c>
      <c r="C17" s="107" t="s">
        <v>4234</v>
      </c>
      <c r="D17" t="s">
        <v>178</v>
      </c>
      <c r="E17" t="s">
        <v>178</v>
      </c>
      <c r="F17" s="55">
        <v>0</v>
      </c>
      <c r="G17" s="55">
        <v>0</v>
      </c>
      <c r="H17" s="55">
        <v>0</v>
      </c>
      <c r="I17" s="56">
        <v>0</v>
      </c>
      <c r="J17" s="56">
        <v>0</v>
      </c>
      <c r="K17" s="56">
        <v>0</v>
      </c>
    </row>
    <row r="18" spans="1:11">
      <c r="A18" s="57" t="s">
        <v>822</v>
      </c>
      <c r="B18" s="107" t="s">
        <v>4234</v>
      </c>
      <c r="C18" s="107" t="s">
        <v>4234</v>
      </c>
      <c r="D18" s="107" t="s">
        <v>4234</v>
      </c>
      <c r="E18" s="107" t="s">
        <v>4234</v>
      </c>
      <c r="F18" s="59">
        <v>0</v>
      </c>
      <c r="G18" s="107" t="s">
        <v>4234</v>
      </c>
      <c r="H18" s="59">
        <v>0</v>
      </c>
      <c r="I18" s="107" t="s">
        <v>4234</v>
      </c>
      <c r="J18" s="58">
        <v>0</v>
      </c>
      <c r="K18" s="58">
        <v>0</v>
      </c>
    </row>
    <row r="19" spans="1:11">
      <c r="A19" t="s">
        <v>178</v>
      </c>
      <c r="B19" t="s">
        <v>178</v>
      </c>
      <c r="C19" s="107" t="s">
        <v>4234</v>
      </c>
      <c r="D19" t="s">
        <v>178</v>
      </c>
      <c r="E19" t="s">
        <v>178</v>
      </c>
      <c r="F19" s="55">
        <v>0</v>
      </c>
      <c r="G19" s="55">
        <v>0</v>
      </c>
      <c r="H19" s="55">
        <v>0</v>
      </c>
      <c r="I19" s="56">
        <v>0</v>
      </c>
      <c r="J19" s="56">
        <v>0</v>
      </c>
      <c r="K19" s="56">
        <v>0</v>
      </c>
    </row>
    <row r="20" spans="1:11">
      <c r="A20" s="57" t="s">
        <v>186</v>
      </c>
      <c r="B20" s="107" t="s">
        <v>4234</v>
      </c>
      <c r="C20" s="107" t="s">
        <v>4234</v>
      </c>
      <c r="D20" s="107" t="s">
        <v>4234</v>
      </c>
      <c r="E20" s="107" t="s">
        <v>4234</v>
      </c>
      <c r="F20" s="59">
        <v>302.39</v>
      </c>
      <c r="G20" s="107" t="s">
        <v>4234</v>
      </c>
      <c r="H20" s="59">
        <v>166.68603899999999</v>
      </c>
      <c r="I20" s="107" t="s">
        <v>4234</v>
      </c>
      <c r="J20" s="58">
        <v>0.50770000000000004</v>
      </c>
      <c r="K20" s="58">
        <v>1E-4</v>
      </c>
    </row>
    <row r="21" spans="1:11">
      <c r="A21" s="57" t="s">
        <v>1867</v>
      </c>
      <c r="B21" s="107" t="s">
        <v>4234</v>
      </c>
      <c r="C21" s="107" t="s">
        <v>4234</v>
      </c>
      <c r="D21" s="107" t="s">
        <v>4234</v>
      </c>
      <c r="E21" s="107" t="s">
        <v>4234</v>
      </c>
      <c r="F21" s="59">
        <v>302.39</v>
      </c>
      <c r="G21" s="107" t="s">
        <v>4234</v>
      </c>
      <c r="H21" s="59">
        <v>166.68603899999999</v>
      </c>
      <c r="I21" s="107" t="s">
        <v>4234</v>
      </c>
      <c r="J21" s="58">
        <v>0.50770000000000004</v>
      </c>
      <c r="K21" s="58">
        <v>1E-4</v>
      </c>
    </row>
    <row r="22" spans="1:11">
      <c r="A22" t="s">
        <v>1875</v>
      </c>
      <c r="B22" t="s">
        <v>1876</v>
      </c>
      <c r="C22" t="s">
        <v>1532</v>
      </c>
      <c r="D22" t="s">
        <v>1870</v>
      </c>
      <c r="E22" t="s">
        <v>100</v>
      </c>
      <c r="F22" s="55">
        <v>121.27</v>
      </c>
      <c r="G22" s="55">
        <v>14000</v>
      </c>
      <c r="H22" s="55">
        <v>61.578480599999999</v>
      </c>
      <c r="I22" s="56">
        <v>0</v>
      </c>
      <c r="J22" s="56">
        <v>0.18759999999999999</v>
      </c>
      <c r="K22" s="56">
        <v>0</v>
      </c>
    </row>
    <row r="23" spans="1:11">
      <c r="A23" t="s">
        <v>1877</v>
      </c>
      <c r="B23" t="s">
        <v>1878</v>
      </c>
      <c r="C23" t="s">
        <v>1532</v>
      </c>
      <c r="D23" t="s">
        <v>1870</v>
      </c>
      <c r="E23" t="s">
        <v>100</v>
      </c>
      <c r="F23" s="55">
        <v>181.12</v>
      </c>
      <c r="G23" s="55">
        <v>16000</v>
      </c>
      <c r="H23" s="55">
        <v>105.1075584</v>
      </c>
      <c r="I23" s="56">
        <v>0</v>
      </c>
      <c r="J23" s="56">
        <v>0.32019999999999998</v>
      </c>
      <c r="K23" s="56">
        <v>1E-4</v>
      </c>
    </row>
    <row r="24" spans="1:11">
      <c r="A24" s="57" t="s">
        <v>1879</v>
      </c>
      <c r="B24" s="107" t="s">
        <v>4234</v>
      </c>
      <c r="C24" s="107" t="s">
        <v>4234</v>
      </c>
      <c r="D24" s="107" t="s">
        <v>4234</v>
      </c>
      <c r="E24" s="107" t="s">
        <v>4234</v>
      </c>
      <c r="F24" s="59">
        <v>0</v>
      </c>
      <c r="G24" s="107" t="s">
        <v>4234</v>
      </c>
      <c r="H24" s="59">
        <v>0</v>
      </c>
      <c r="I24" s="107" t="s">
        <v>4234</v>
      </c>
      <c r="J24" s="58">
        <v>0</v>
      </c>
      <c r="K24" s="58">
        <v>0</v>
      </c>
    </row>
    <row r="25" spans="1:11">
      <c r="A25" t="s">
        <v>178</v>
      </c>
      <c r="B25" t="s">
        <v>178</v>
      </c>
      <c r="C25" s="107" t="s">
        <v>4234</v>
      </c>
      <c r="D25" t="s">
        <v>178</v>
      </c>
      <c r="E25" t="s">
        <v>178</v>
      </c>
      <c r="F25" s="55">
        <v>0</v>
      </c>
      <c r="G25" s="55">
        <v>0</v>
      </c>
      <c r="H25" s="55">
        <v>0</v>
      </c>
      <c r="I25" s="56">
        <v>0</v>
      </c>
      <c r="J25" s="56">
        <v>0</v>
      </c>
      <c r="K25" s="56">
        <v>0</v>
      </c>
    </row>
    <row r="26" spans="1:11">
      <c r="A26" s="57" t="s">
        <v>1874</v>
      </c>
      <c r="B26" s="107" t="s">
        <v>4234</v>
      </c>
      <c r="C26" s="107" t="s">
        <v>4234</v>
      </c>
      <c r="D26" s="107" t="s">
        <v>4234</v>
      </c>
      <c r="E26" s="107" t="s">
        <v>4234</v>
      </c>
      <c r="F26" s="59">
        <v>0</v>
      </c>
      <c r="G26" s="107" t="s">
        <v>4234</v>
      </c>
      <c r="H26" s="59">
        <v>0</v>
      </c>
      <c r="I26" s="107" t="s">
        <v>4234</v>
      </c>
      <c r="J26" s="58">
        <v>0</v>
      </c>
      <c r="K26" s="58">
        <v>0</v>
      </c>
    </row>
    <row r="27" spans="1:11">
      <c r="A27" t="s">
        <v>178</v>
      </c>
      <c r="B27" t="s">
        <v>178</v>
      </c>
      <c r="C27" s="107" t="s">
        <v>4234</v>
      </c>
      <c r="D27" t="s">
        <v>178</v>
      </c>
      <c r="E27" t="s">
        <v>178</v>
      </c>
      <c r="F27" s="55">
        <v>0</v>
      </c>
      <c r="G27" s="55">
        <v>0</v>
      </c>
      <c r="H27" s="55">
        <v>0</v>
      </c>
      <c r="I27" s="56">
        <v>0</v>
      </c>
      <c r="J27" s="56">
        <v>0</v>
      </c>
      <c r="K27" s="56">
        <v>0</v>
      </c>
    </row>
    <row r="28" spans="1:11">
      <c r="A28" s="57" t="s">
        <v>1880</v>
      </c>
      <c r="B28" s="107" t="s">
        <v>4234</v>
      </c>
      <c r="C28" s="107" t="s">
        <v>4234</v>
      </c>
      <c r="D28" s="107" t="s">
        <v>4234</v>
      </c>
      <c r="E28" s="107" t="s">
        <v>4234</v>
      </c>
      <c r="F28" s="59">
        <v>0</v>
      </c>
      <c r="G28" s="107" t="s">
        <v>4234</v>
      </c>
      <c r="H28" s="59">
        <v>0</v>
      </c>
      <c r="I28" s="107" t="s">
        <v>4234</v>
      </c>
      <c r="J28" s="58">
        <v>0</v>
      </c>
      <c r="K28" s="58">
        <v>0</v>
      </c>
    </row>
    <row r="29" spans="1:11">
      <c r="A29" t="s">
        <v>178</v>
      </c>
      <c r="B29" t="s">
        <v>178</v>
      </c>
      <c r="C29" s="107" t="s">
        <v>4234</v>
      </c>
      <c r="D29" t="s">
        <v>178</v>
      </c>
      <c r="E29" t="s">
        <v>178</v>
      </c>
      <c r="F29" s="55">
        <v>0</v>
      </c>
      <c r="G29" s="55">
        <v>0</v>
      </c>
      <c r="H29" s="55">
        <v>0</v>
      </c>
      <c r="I29" s="56">
        <v>0</v>
      </c>
      <c r="J29" s="56">
        <v>0</v>
      </c>
      <c r="K29" s="56">
        <v>0</v>
      </c>
    </row>
    <row r="30" spans="1:11">
      <c r="A30" s="57" t="s">
        <v>822</v>
      </c>
      <c r="B30" s="107" t="s">
        <v>4234</v>
      </c>
      <c r="C30" s="107" t="s">
        <v>4234</v>
      </c>
      <c r="D30" s="107" t="s">
        <v>4234</v>
      </c>
      <c r="E30" s="107" t="s">
        <v>4234</v>
      </c>
      <c r="F30" s="59">
        <v>0</v>
      </c>
      <c r="G30" s="107" t="s">
        <v>4234</v>
      </c>
      <c r="H30" s="59">
        <v>0</v>
      </c>
      <c r="I30" s="107" t="s">
        <v>4234</v>
      </c>
      <c r="J30" s="58">
        <v>0</v>
      </c>
      <c r="K30" s="58">
        <v>0</v>
      </c>
    </row>
    <row r="31" spans="1:11">
      <c r="A31" t="s">
        <v>178</v>
      </c>
      <c r="B31" t="s">
        <v>178</v>
      </c>
      <c r="C31" s="107" t="s">
        <v>4234</v>
      </c>
      <c r="D31" t="s">
        <v>178</v>
      </c>
      <c r="E31" t="s">
        <v>178</v>
      </c>
      <c r="F31" s="55">
        <v>0</v>
      </c>
      <c r="G31" s="55">
        <v>0</v>
      </c>
      <c r="H31" s="55">
        <v>0</v>
      </c>
      <c r="I31" s="56">
        <v>0</v>
      </c>
      <c r="J31" s="56">
        <v>0</v>
      </c>
      <c r="K31" s="56">
        <v>0</v>
      </c>
    </row>
    <row r="32" spans="1:11">
      <c r="A32" t="s">
        <v>188</v>
      </c>
      <c r="B32" s="107" t="s">
        <v>4234</v>
      </c>
      <c r="C32" s="107" t="s">
        <v>4234</v>
      </c>
      <c r="D32" s="107" t="s">
        <v>4234</v>
      </c>
      <c r="E32" s="107" t="s">
        <v>4234</v>
      </c>
      <c r="F32" s="107" t="s">
        <v>4234</v>
      </c>
      <c r="G32" s="107" t="s">
        <v>4234</v>
      </c>
      <c r="H32" s="107" t="s">
        <v>4234</v>
      </c>
      <c r="I32" s="107" t="s">
        <v>4234</v>
      </c>
      <c r="J32" s="107" t="s">
        <v>4234</v>
      </c>
      <c r="K32" s="107" t="s">
        <v>4234</v>
      </c>
    </row>
    <row r="33" spans="1:11">
      <c r="A33" t="s">
        <v>292</v>
      </c>
      <c r="B33" s="107" t="s">
        <v>4234</v>
      </c>
      <c r="C33" s="107" t="s">
        <v>4234</v>
      </c>
      <c r="D33" s="107" t="s">
        <v>4234</v>
      </c>
      <c r="E33" s="107" t="s">
        <v>4234</v>
      </c>
      <c r="F33" s="107" t="s">
        <v>4234</v>
      </c>
      <c r="G33" s="107" t="s">
        <v>4234</v>
      </c>
      <c r="H33" s="107" t="s">
        <v>4234</v>
      </c>
      <c r="I33" s="107" t="s">
        <v>4234</v>
      </c>
      <c r="J33" s="107" t="s">
        <v>4234</v>
      </c>
      <c r="K33" s="107" t="s">
        <v>4234</v>
      </c>
    </row>
    <row r="34" spans="1:11">
      <c r="A34" t="s">
        <v>293</v>
      </c>
      <c r="B34" s="107" t="s">
        <v>4234</v>
      </c>
      <c r="C34" s="107" t="s">
        <v>4234</v>
      </c>
      <c r="D34" s="107" t="s">
        <v>4234</v>
      </c>
      <c r="E34" s="107" t="s">
        <v>4234</v>
      </c>
      <c r="F34" s="107" t="s">
        <v>4234</v>
      </c>
      <c r="G34" s="107" t="s">
        <v>4234</v>
      </c>
      <c r="H34" s="107" t="s">
        <v>4234</v>
      </c>
      <c r="I34" s="107" t="s">
        <v>4234</v>
      </c>
      <c r="J34" s="107" t="s">
        <v>4234</v>
      </c>
      <c r="K34" s="107" t="s">
        <v>4234</v>
      </c>
    </row>
    <row r="35" spans="1:11">
      <c r="A35" t="s">
        <v>294</v>
      </c>
      <c r="B35" s="107" t="s">
        <v>4234</v>
      </c>
      <c r="C35" s="107" t="s">
        <v>4234</v>
      </c>
      <c r="D35" s="107" t="s">
        <v>4234</v>
      </c>
      <c r="E35" s="107" t="s">
        <v>4234</v>
      </c>
      <c r="F35" s="107" t="s">
        <v>4234</v>
      </c>
      <c r="G35" s="107" t="s">
        <v>4234</v>
      </c>
      <c r="H35" s="107" t="s">
        <v>4234</v>
      </c>
      <c r="I35" s="107" t="s">
        <v>4234</v>
      </c>
      <c r="J35" s="107" t="s">
        <v>4234</v>
      </c>
      <c r="K35" s="107" t="s">
        <v>4234</v>
      </c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2.7109375" style="13" bestFit="1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61" t="s">
        <v>4233</v>
      </c>
    </row>
    <row r="2" spans="1:14" s="1" customFormat="1">
      <c r="A2" s="2" t="s">
        <v>1</v>
      </c>
      <c r="B2" s="9" t="s">
        <v>3299</v>
      </c>
    </row>
    <row r="3" spans="1:14" s="1" customFormat="1">
      <c r="A3" s="2" t="s">
        <v>2</v>
      </c>
      <c r="B3" s="20" t="s">
        <v>3300</v>
      </c>
    </row>
    <row r="4" spans="1:14" s="1" customFormat="1">
      <c r="A4" s="2" t="s">
        <v>3</v>
      </c>
      <c r="B4" s="62" t="s">
        <v>165</v>
      </c>
    </row>
    <row r="5" spans="1:14" ht="18.75">
      <c r="A5" s="82" t="s">
        <v>99</v>
      </c>
      <c r="B5" s="83"/>
      <c r="C5" s="83"/>
      <c r="D5" s="83"/>
      <c r="E5" s="83"/>
      <c r="F5" s="83"/>
      <c r="G5" s="83"/>
      <c r="H5" s="83"/>
      <c r="I5" s="83"/>
      <c r="J5" s="84"/>
    </row>
    <row r="6" spans="1:14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54</v>
      </c>
      <c r="J6" s="33" t="s">
        <v>151</v>
      </c>
    </row>
    <row r="7" spans="1:14" s="15" customFormat="1">
      <c r="A7" s="99" t="s">
        <v>4234</v>
      </c>
      <c r="B7" s="100" t="s">
        <v>4234</v>
      </c>
      <c r="C7" s="100" t="s">
        <v>4234</v>
      </c>
      <c r="D7" s="100" t="s">
        <v>4234</v>
      </c>
      <c r="E7" s="100" t="s">
        <v>4234</v>
      </c>
      <c r="F7" s="16" t="s">
        <v>152</v>
      </c>
      <c r="G7" s="100" t="s">
        <v>4234</v>
      </c>
      <c r="H7" s="16" t="s">
        <v>6</v>
      </c>
      <c r="I7" s="21" t="s">
        <v>7</v>
      </c>
      <c r="J7" s="30" t="s">
        <v>7</v>
      </c>
    </row>
    <row r="8" spans="1:14" s="17" customFormat="1" ht="20.25">
      <c r="A8" s="101" t="s">
        <v>4234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1" t="s">
        <v>59</v>
      </c>
      <c r="I8" s="31" t="s">
        <v>60</v>
      </c>
      <c r="J8" s="31" t="s">
        <v>61</v>
      </c>
      <c r="K8" s="15"/>
      <c r="L8" s="15"/>
      <c r="M8" s="15"/>
      <c r="N8" s="15"/>
    </row>
    <row r="9" spans="1:14" s="17" customFormat="1" ht="20.25">
      <c r="A9" s="18" t="s">
        <v>106</v>
      </c>
      <c r="B9" s="102" t="s">
        <v>4234</v>
      </c>
      <c r="C9" s="102" t="s">
        <v>4234</v>
      </c>
      <c r="D9" s="102" t="s">
        <v>4234</v>
      </c>
      <c r="E9" s="102" t="s">
        <v>4234</v>
      </c>
      <c r="F9" s="53">
        <v>172.45</v>
      </c>
      <c r="G9" s="116" t="s">
        <v>4234</v>
      </c>
      <c r="H9" s="53">
        <v>3215.0466638774942</v>
      </c>
      <c r="I9" s="54">
        <v>1</v>
      </c>
      <c r="J9" s="54">
        <v>2.2000000000000001E-3</v>
      </c>
      <c r="K9" s="15"/>
      <c r="L9" s="15"/>
      <c r="M9" s="15"/>
      <c r="N9" s="15"/>
    </row>
    <row r="10" spans="1:14">
      <c r="A10" s="57" t="s">
        <v>173</v>
      </c>
      <c r="B10" s="118" t="s">
        <v>4234</v>
      </c>
      <c r="C10" s="118" t="s">
        <v>4234</v>
      </c>
      <c r="D10" s="118" t="s">
        <v>4234</v>
      </c>
      <c r="E10" s="118" t="s">
        <v>4234</v>
      </c>
      <c r="F10" s="59">
        <v>0</v>
      </c>
      <c r="G10" s="118" t="s">
        <v>4234</v>
      </c>
      <c r="H10" s="59">
        <v>0</v>
      </c>
      <c r="I10" s="58">
        <v>0</v>
      </c>
      <c r="J10" s="58">
        <v>0</v>
      </c>
    </row>
    <row r="11" spans="1:14">
      <c r="A11" t="s">
        <v>178</v>
      </c>
      <c r="B11" t="s">
        <v>178</v>
      </c>
      <c r="C11" s="118" t="s">
        <v>4234</v>
      </c>
      <c r="D11" t="s">
        <v>178</v>
      </c>
      <c r="E11" t="s">
        <v>178</v>
      </c>
      <c r="F11" s="55">
        <v>0</v>
      </c>
      <c r="G11" s="55">
        <v>0</v>
      </c>
      <c r="H11" s="55">
        <v>0</v>
      </c>
      <c r="I11" s="56">
        <v>0</v>
      </c>
      <c r="J11" s="56">
        <v>0</v>
      </c>
    </row>
    <row r="12" spans="1:14">
      <c r="A12" s="57" t="s">
        <v>186</v>
      </c>
      <c r="B12" s="118" t="s">
        <v>4234</v>
      </c>
      <c r="C12" s="118" t="s">
        <v>4234</v>
      </c>
      <c r="D12" s="118" t="s">
        <v>4234</v>
      </c>
      <c r="E12" s="118" t="s">
        <v>4234</v>
      </c>
      <c r="F12" s="59">
        <v>172.45</v>
      </c>
      <c r="G12" s="118" t="s">
        <v>4234</v>
      </c>
      <c r="H12" s="59">
        <v>3215.0466638774942</v>
      </c>
      <c r="I12" s="58">
        <v>1</v>
      </c>
      <c r="J12" s="58">
        <v>2.2000000000000001E-3</v>
      </c>
    </row>
    <row r="13" spans="1:14">
      <c r="A13" t="s">
        <v>1881</v>
      </c>
      <c r="B13" t="s">
        <v>1882</v>
      </c>
      <c r="C13" t="s">
        <v>108</v>
      </c>
      <c r="D13" t="s">
        <v>876</v>
      </c>
      <c r="E13" t="s">
        <v>102</v>
      </c>
      <c r="F13" s="55">
        <v>23.48</v>
      </c>
      <c r="G13" s="55">
        <v>69486.414999999994</v>
      </c>
      <c r="H13" s="55">
        <v>65.450899726807194</v>
      </c>
      <c r="I13" s="56">
        <v>2.0400000000000001E-2</v>
      </c>
      <c r="J13" s="56">
        <v>0</v>
      </c>
    </row>
    <row r="14" spans="1:14">
      <c r="A14" t="s">
        <v>1883</v>
      </c>
      <c r="B14" t="s">
        <v>1884</v>
      </c>
      <c r="C14" t="s">
        <v>108</v>
      </c>
      <c r="D14" t="s">
        <v>876</v>
      </c>
      <c r="E14" t="s">
        <v>100</v>
      </c>
      <c r="F14" s="55">
        <v>14.32</v>
      </c>
      <c r="G14" s="55">
        <v>230750.75</v>
      </c>
      <c r="H14" s="55">
        <v>119.8488013398</v>
      </c>
      <c r="I14" s="56">
        <v>3.73E-2</v>
      </c>
      <c r="J14" s="56">
        <v>1E-4</v>
      </c>
    </row>
    <row r="15" spans="1:14">
      <c r="A15" t="s">
        <v>1885</v>
      </c>
      <c r="B15" t="s">
        <v>1886</v>
      </c>
      <c r="C15" t="s">
        <v>108</v>
      </c>
      <c r="D15" t="s">
        <v>876</v>
      </c>
      <c r="E15" t="s">
        <v>100</v>
      </c>
      <c r="F15" s="55">
        <v>7.03</v>
      </c>
      <c r="G15" s="55">
        <v>1176916.32</v>
      </c>
      <c r="H15" s="55">
        <v>300.08788713259202</v>
      </c>
      <c r="I15" s="56">
        <v>9.3299999999999994E-2</v>
      </c>
      <c r="J15" s="56">
        <v>2.0000000000000001E-4</v>
      </c>
    </row>
    <row r="16" spans="1:14">
      <c r="A16" t="s">
        <v>1887</v>
      </c>
      <c r="B16" t="s">
        <v>1888</v>
      </c>
      <c r="C16" t="s">
        <v>108</v>
      </c>
      <c r="D16" t="s">
        <v>876</v>
      </c>
      <c r="E16" t="s">
        <v>168</v>
      </c>
      <c r="F16" s="55">
        <v>2.09</v>
      </c>
      <c r="G16" s="55">
        <v>64120122.63000004</v>
      </c>
      <c r="H16" s="55">
        <v>34.356414502785</v>
      </c>
      <c r="I16" s="56">
        <v>1.0699999999999999E-2</v>
      </c>
      <c r="J16" s="56">
        <v>0</v>
      </c>
    </row>
    <row r="17" spans="1:10">
      <c r="A17" t="s">
        <v>1889</v>
      </c>
      <c r="B17" t="s">
        <v>1890</v>
      </c>
      <c r="C17" t="s">
        <v>108</v>
      </c>
      <c r="D17" t="s">
        <v>876</v>
      </c>
      <c r="E17" t="s">
        <v>100</v>
      </c>
      <c r="F17" s="55">
        <v>69.959999999999994</v>
      </c>
      <c r="G17" s="55">
        <v>651453.79499999841</v>
      </c>
      <c r="H17" s="55">
        <v>1653.0309109597099</v>
      </c>
      <c r="I17" s="56">
        <v>0.51419999999999999</v>
      </c>
      <c r="J17" s="56">
        <v>1.1999999999999999E-3</v>
      </c>
    </row>
    <row r="18" spans="1:10">
      <c r="A18" t="s">
        <v>1891</v>
      </c>
      <c r="B18" t="s">
        <v>1892</v>
      </c>
      <c r="C18" t="s">
        <v>108</v>
      </c>
      <c r="D18" t="s">
        <v>876</v>
      </c>
      <c r="E18" t="s">
        <v>100</v>
      </c>
      <c r="F18" s="55">
        <v>55.57</v>
      </c>
      <c r="G18" s="55">
        <v>517122</v>
      </c>
      <c r="H18" s="55">
        <v>1042.2717502158</v>
      </c>
      <c r="I18" s="56">
        <v>0.32419999999999999</v>
      </c>
      <c r="J18" s="56">
        <v>6.9999999999999999E-4</v>
      </c>
    </row>
    <row r="19" spans="1:10">
      <c r="A19" t="s">
        <v>188</v>
      </c>
      <c r="B19" s="118" t="s">
        <v>4234</v>
      </c>
      <c r="C19" s="118" t="s">
        <v>4234</v>
      </c>
      <c r="D19" s="118" t="s">
        <v>4234</v>
      </c>
      <c r="E19" s="118" t="s">
        <v>4234</v>
      </c>
      <c r="F19" s="118" t="s">
        <v>4234</v>
      </c>
      <c r="G19" s="118" t="s">
        <v>4234</v>
      </c>
      <c r="H19" s="107" t="s">
        <v>4234</v>
      </c>
      <c r="I19" s="107" t="s">
        <v>4234</v>
      </c>
      <c r="J19" s="118" t="s">
        <v>4234</v>
      </c>
    </row>
    <row r="20" spans="1:10">
      <c r="A20" t="s">
        <v>292</v>
      </c>
      <c r="B20" s="118" t="s">
        <v>4234</v>
      </c>
      <c r="C20" s="118" t="s">
        <v>4234</v>
      </c>
      <c r="D20" s="118" t="s">
        <v>4234</v>
      </c>
      <c r="E20" s="118" t="s">
        <v>4234</v>
      </c>
      <c r="F20" s="118" t="s">
        <v>4234</v>
      </c>
      <c r="G20" s="118" t="s">
        <v>4234</v>
      </c>
      <c r="H20" s="107" t="s">
        <v>4234</v>
      </c>
      <c r="I20" s="107" t="s">
        <v>4234</v>
      </c>
      <c r="J20" s="118" t="s">
        <v>4234</v>
      </c>
    </row>
    <row r="21" spans="1:10">
      <c r="A21" t="s">
        <v>293</v>
      </c>
      <c r="B21" s="118" t="s">
        <v>4234</v>
      </c>
      <c r="C21" s="118" t="s">
        <v>4234</v>
      </c>
      <c r="D21" s="118" t="s">
        <v>4234</v>
      </c>
      <c r="E21" s="118" t="s">
        <v>4234</v>
      </c>
      <c r="F21" s="118" t="s">
        <v>4234</v>
      </c>
      <c r="G21" s="118" t="s">
        <v>4234</v>
      </c>
      <c r="H21" s="107" t="s">
        <v>4234</v>
      </c>
      <c r="I21" s="107" t="s">
        <v>4234</v>
      </c>
      <c r="J21" s="118" t="s">
        <v>4234</v>
      </c>
    </row>
    <row r="22" spans="1:10">
      <c r="A22" t="s">
        <v>294</v>
      </c>
      <c r="B22" s="118" t="s">
        <v>4234</v>
      </c>
      <c r="C22" s="118" t="s">
        <v>4234</v>
      </c>
      <c r="D22" s="118" t="s">
        <v>4234</v>
      </c>
      <c r="E22" s="118" t="s">
        <v>4234</v>
      </c>
      <c r="F22" s="118" t="s">
        <v>4234</v>
      </c>
      <c r="G22" s="118" t="s">
        <v>4234</v>
      </c>
      <c r="H22" s="107" t="s">
        <v>4234</v>
      </c>
      <c r="I22" s="107" t="s">
        <v>4234</v>
      </c>
      <c r="J22" s="118" t="s">
        <v>4234</v>
      </c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61" t="s">
        <v>4233</v>
      </c>
    </row>
    <row r="2" spans="1:23" s="1" customFormat="1">
      <c r="A2" s="2" t="s">
        <v>1</v>
      </c>
      <c r="B2" s="9" t="s">
        <v>3299</v>
      </c>
    </row>
    <row r="3" spans="1:23" s="1" customFormat="1">
      <c r="A3" s="2" t="s">
        <v>2</v>
      </c>
      <c r="B3" s="20" t="s">
        <v>3300</v>
      </c>
    </row>
    <row r="4" spans="1:23" s="1" customFormat="1">
      <c r="A4" s="2" t="s">
        <v>3</v>
      </c>
      <c r="B4" s="62" t="s">
        <v>165</v>
      </c>
    </row>
    <row r="5" spans="1:23" ht="18.75">
      <c r="A5" s="82" t="s">
        <v>114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23" s="15" customFormat="1">
      <c r="A6" s="32" t="s">
        <v>92</v>
      </c>
      <c r="B6" s="33" t="s">
        <v>46</v>
      </c>
      <c r="C6" s="35" t="s">
        <v>115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33" t="s">
        <v>53</v>
      </c>
      <c r="N6" s="33" t="s">
        <v>69</v>
      </c>
      <c r="O6" s="33" t="s">
        <v>54</v>
      </c>
      <c r="P6" s="34" t="s">
        <v>151</v>
      </c>
      <c r="Q6" s="13"/>
      <c r="R6" s="13"/>
      <c r="S6" s="13"/>
      <c r="T6" s="13"/>
      <c r="U6" s="13"/>
      <c r="V6" s="13"/>
      <c r="W6" s="13"/>
    </row>
    <row r="7" spans="1:23" s="15" customFormat="1">
      <c r="A7" s="99" t="s">
        <v>4234</v>
      </c>
      <c r="B7" s="100" t="s">
        <v>4234</v>
      </c>
      <c r="C7" s="100" t="s">
        <v>4234</v>
      </c>
      <c r="D7" s="100" t="s">
        <v>4234</v>
      </c>
      <c r="E7" s="100" t="s">
        <v>4234</v>
      </c>
      <c r="F7" s="21" t="s">
        <v>70</v>
      </c>
      <c r="G7" s="21" t="s">
        <v>71</v>
      </c>
      <c r="H7" s="100" t="s">
        <v>4234</v>
      </c>
      <c r="I7" s="21" t="s">
        <v>7</v>
      </c>
      <c r="J7" s="21" t="s">
        <v>7</v>
      </c>
      <c r="K7" s="21" t="s">
        <v>152</v>
      </c>
      <c r="L7" s="100" t="s">
        <v>4234</v>
      </c>
      <c r="M7" s="21" t="s">
        <v>6</v>
      </c>
      <c r="N7" s="21" t="s">
        <v>7</v>
      </c>
      <c r="O7" s="21" t="s">
        <v>7</v>
      </c>
      <c r="P7" s="22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101" t="s">
        <v>4234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4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116</v>
      </c>
      <c r="B9" s="102" t="s">
        <v>4234</v>
      </c>
      <c r="C9" s="102" t="s">
        <v>4234</v>
      </c>
      <c r="D9" s="102" t="s">
        <v>4234</v>
      </c>
      <c r="E9" s="102" t="s">
        <v>4234</v>
      </c>
      <c r="F9" s="102" t="s">
        <v>4234</v>
      </c>
      <c r="G9" s="102" t="s">
        <v>4234</v>
      </c>
      <c r="H9" s="102" t="s">
        <v>4234</v>
      </c>
      <c r="I9" s="102" t="s">
        <v>4234</v>
      </c>
      <c r="J9" s="102" t="s">
        <v>4234</v>
      </c>
      <c r="K9" s="53">
        <v>0</v>
      </c>
      <c r="L9" s="102" t="s">
        <v>4234</v>
      </c>
      <c r="M9" s="53">
        <v>0</v>
      </c>
      <c r="N9" s="102" t="s">
        <v>4234</v>
      </c>
      <c r="O9" s="54">
        <v>0</v>
      </c>
      <c r="P9" s="54">
        <v>0</v>
      </c>
      <c r="Q9" s="13"/>
      <c r="R9" s="13"/>
      <c r="S9" s="13"/>
      <c r="T9" s="13"/>
      <c r="U9" s="13"/>
      <c r="V9" s="13"/>
      <c r="W9" s="13"/>
    </row>
    <row r="10" spans="1:23">
      <c r="A10" s="57" t="s">
        <v>173</v>
      </c>
      <c r="B10" s="106" t="s">
        <v>4234</v>
      </c>
      <c r="C10" s="106" t="s">
        <v>4234</v>
      </c>
      <c r="D10" s="107" t="s">
        <v>4234</v>
      </c>
      <c r="E10" s="107" t="s">
        <v>4234</v>
      </c>
      <c r="F10" s="107" t="s">
        <v>4234</v>
      </c>
      <c r="G10" s="59">
        <v>0</v>
      </c>
      <c r="H10" s="107" t="s">
        <v>4234</v>
      </c>
      <c r="I10" s="107" t="s">
        <v>4234</v>
      </c>
      <c r="J10" s="58">
        <v>0</v>
      </c>
      <c r="K10" s="59">
        <v>0</v>
      </c>
      <c r="L10" s="107" t="s">
        <v>4234</v>
      </c>
      <c r="M10" s="59">
        <v>0</v>
      </c>
      <c r="N10" s="107" t="s">
        <v>4234</v>
      </c>
      <c r="O10" s="58">
        <v>0</v>
      </c>
      <c r="P10" s="58">
        <v>0</v>
      </c>
    </row>
    <row r="11" spans="1:23">
      <c r="A11" s="57" t="s">
        <v>1893</v>
      </c>
      <c r="B11" s="106" t="s">
        <v>4234</v>
      </c>
      <c r="C11" s="106" t="s">
        <v>4234</v>
      </c>
      <c r="D11" s="107" t="s">
        <v>4234</v>
      </c>
      <c r="E11" s="107" t="s">
        <v>4234</v>
      </c>
      <c r="F11" s="107" t="s">
        <v>4234</v>
      </c>
      <c r="G11" s="59">
        <v>0</v>
      </c>
      <c r="H11" s="107" t="s">
        <v>4234</v>
      </c>
      <c r="I11" s="107" t="s">
        <v>4234</v>
      </c>
      <c r="J11" s="58">
        <v>0</v>
      </c>
      <c r="K11" s="59">
        <v>0</v>
      </c>
      <c r="L11" s="107" t="s">
        <v>4234</v>
      </c>
      <c r="M11" s="59">
        <v>0</v>
      </c>
      <c r="N11" s="107" t="s">
        <v>4234</v>
      </c>
      <c r="O11" s="58">
        <v>0</v>
      </c>
      <c r="P11" s="58">
        <v>0</v>
      </c>
    </row>
    <row r="12" spans="1:23">
      <c r="A12" t="s">
        <v>178</v>
      </c>
      <c r="B12" t="s">
        <v>178</v>
      </c>
      <c r="C12" s="106" t="s">
        <v>4234</v>
      </c>
      <c r="D12" t="s">
        <v>178</v>
      </c>
      <c r="E12" s="107" t="s">
        <v>4234</v>
      </c>
      <c r="F12" s="107" t="s">
        <v>4234</v>
      </c>
      <c r="G12" s="55">
        <v>0</v>
      </c>
      <c r="H12" t="s">
        <v>178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3">
      <c r="A13" s="57" t="s">
        <v>1894</v>
      </c>
      <c r="B13" s="106" t="s">
        <v>4234</v>
      </c>
      <c r="C13" s="106" t="s">
        <v>4234</v>
      </c>
      <c r="D13" s="107" t="s">
        <v>4234</v>
      </c>
      <c r="E13" s="107" t="s">
        <v>4234</v>
      </c>
      <c r="F13" s="107" t="s">
        <v>4234</v>
      </c>
      <c r="G13" s="59">
        <v>0</v>
      </c>
      <c r="H13" s="107" t="s">
        <v>4234</v>
      </c>
      <c r="I13" s="107" t="s">
        <v>4234</v>
      </c>
      <c r="J13" s="58">
        <v>0</v>
      </c>
      <c r="K13" s="59">
        <v>0</v>
      </c>
      <c r="L13" s="107" t="s">
        <v>4234</v>
      </c>
      <c r="M13" s="59">
        <v>0</v>
      </c>
      <c r="N13" s="107" t="s">
        <v>4234</v>
      </c>
      <c r="O13" s="58">
        <v>0</v>
      </c>
      <c r="P13" s="58">
        <v>0</v>
      </c>
    </row>
    <row r="14" spans="1:23">
      <c r="A14" t="s">
        <v>178</v>
      </c>
      <c r="B14" t="s">
        <v>178</v>
      </c>
      <c r="C14" s="106" t="s">
        <v>4234</v>
      </c>
      <c r="D14" t="s">
        <v>178</v>
      </c>
      <c r="E14" s="107" t="s">
        <v>4234</v>
      </c>
      <c r="F14" s="107" t="s">
        <v>4234</v>
      </c>
      <c r="G14" s="55">
        <v>0</v>
      </c>
      <c r="H14" t="s">
        <v>178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3">
      <c r="A15" s="57" t="s">
        <v>1895</v>
      </c>
      <c r="B15" s="106" t="s">
        <v>4234</v>
      </c>
      <c r="C15" s="106" t="s">
        <v>4234</v>
      </c>
      <c r="D15" s="107" t="s">
        <v>4234</v>
      </c>
      <c r="E15" s="107" t="s">
        <v>4234</v>
      </c>
      <c r="F15" s="107" t="s">
        <v>4234</v>
      </c>
      <c r="G15" s="59">
        <v>0</v>
      </c>
      <c r="H15" s="107" t="s">
        <v>4234</v>
      </c>
      <c r="I15" s="107" t="s">
        <v>4234</v>
      </c>
      <c r="J15" s="58">
        <v>0</v>
      </c>
      <c r="K15" s="59">
        <v>0</v>
      </c>
      <c r="L15" s="107" t="s">
        <v>4234</v>
      </c>
      <c r="M15" s="59">
        <v>0</v>
      </c>
      <c r="N15" s="107" t="s">
        <v>4234</v>
      </c>
      <c r="O15" s="58">
        <v>0</v>
      </c>
      <c r="P15" s="58">
        <v>0</v>
      </c>
    </row>
    <row r="16" spans="1:23">
      <c r="A16" s="57" t="s">
        <v>1896</v>
      </c>
      <c r="B16" s="106" t="s">
        <v>4234</v>
      </c>
      <c r="C16" s="106" t="s">
        <v>4234</v>
      </c>
      <c r="D16" s="107" t="s">
        <v>4234</v>
      </c>
      <c r="E16" s="107" t="s">
        <v>4234</v>
      </c>
      <c r="F16" s="107" t="s">
        <v>4234</v>
      </c>
      <c r="G16" s="59">
        <v>0</v>
      </c>
      <c r="H16" s="107" t="s">
        <v>4234</v>
      </c>
      <c r="I16" s="107" t="s">
        <v>4234</v>
      </c>
      <c r="J16" s="58">
        <v>0</v>
      </c>
      <c r="K16" s="59">
        <v>0</v>
      </c>
      <c r="L16" s="107" t="s">
        <v>4234</v>
      </c>
      <c r="M16" s="59">
        <v>0</v>
      </c>
      <c r="N16" s="107" t="s">
        <v>4234</v>
      </c>
      <c r="O16" s="58">
        <v>0</v>
      </c>
      <c r="P16" s="58">
        <v>0</v>
      </c>
    </row>
    <row r="17" spans="1:16">
      <c r="A17" t="s">
        <v>178</v>
      </c>
      <c r="B17" t="s">
        <v>178</v>
      </c>
      <c r="C17" s="106" t="s">
        <v>4234</v>
      </c>
      <c r="D17" t="s">
        <v>178</v>
      </c>
      <c r="E17" s="107" t="s">
        <v>4234</v>
      </c>
      <c r="F17" s="107" t="s">
        <v>4234</v>
      </c>
      <c r="G17" s="55">
        <v>0</v>
      </c>
      <c r="H17" t="s">
        <v>178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1897</v>
      </c>
      <c r="B18" s="106" t="s">
        <v>4234</v>
      </c>
      <c r="C18" s="106" t="s">
        <v>4234</v>
      </c>
      <c r="D18" s="107" t="s">
        <v>4234</v>
      </c>
      <c r="E18" s="107" t="s">
        <v>4234</v>
      </c>
      <c r="F18" s="107" t="s">
        <v>4234</v>
      </c>
      <c r="G18" s="59">
        <v>0</v>
      </c>
      <c r="H18" s="107" t="s">
        <v>4234</v>
      </c>
      <c r="I18" s="107" t="s">
        <v>4234</v>
      </c>
      <c r="J18" s="58">
        <v>0</v>
      </c>
      <c r="K18" s="59">
        <v>0</v>
      </c>
      <c r="L18" s="107" t="s">
        <v>4234</v>
      </c>
      <c r="M18" s="59">
        <v>0</v>
      </c>
      <c r="N18" s="107" t="s">
        <v>4234</v>
      </c>
      <c r="O18" s="58">
        <v>0</v>
      </c>
      <c r="P18" s="58">
        <v>0</v>
      </c>
    </row>
    <row r="19" spans="1:16">
      <c r="A19" t="s">
        <v>178</v>
      </c>
      <c r="B19" t="s">
        <v>178</v>
      </c>
      <c r="C19" s="106" t="s">
        <v>4234</v>
      </c>
      <c r="D19" t="s">
        <v>178</v>
      </c>
      <c r="E19" s="107" t="s">
        <v>4234</v>
      </c>
      <c r="F19" s="107" t="s">
        <v>4234</v>
      </c>
      <c r="G19" s="55">
        <v>0</v>
      </c>
      <c r="H19" t="s">
        <v>178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1898</v>
      </c>
      <c r="B20" s="106" t="s">
        <v>4234</v>
      </c>
      <c r="C20" s="106" t="s">
        <v>4234</v>
      </c>
      <c r="D20" s="107" t="s">
        <v>4234</v>
      </c>
      <c r="E20" s="107" t="s">
        <v>4234</v>
      </c>
      <c r="F20" s="107" t="s">
        <v>4234</v>
      </c>
      <c r="G20" s="59">
        <v>0</v>
      </c>
      <c r="H20" s="107" t="s">
        <v>4234</v>
      </c>
      <c r="I20" s="107" t="s">
        <v>4234</v>
      </c>
      <c r="J20" s="58">
        <v>0</v>
      </c>
      <c r="K20" s="59">
        <v>0</v>
      </c>
      <c r="L20" s="107" t="s">
        <v>4234</v>
      </c>
      <c r="M20" s="59">
        <v>0</v>
      </c>
      <c r="N20" s="107" t="s">
        <v>4234</v>
      </c>
      <c r="O20" s="58">
        <v>0</v>
      </c>
      <c r="P20" s="58">
        <v>0</v>
      </c>
    </row>
    <row r="21" spans="1:16">
      <c r="A21" t="s">
        <v>178</v>
      </c>
      <c r="B21" t="s">
        <v>178</v>
      </c>
      <c r="C21" s="106" t="s">
        <v>4234</v>
      </c>
      <c r="D21" t="s">
        <v>178</v>
      </c>
      <c r="E21" s="107" t="s">
        <v>4234</v>
      </c>
      <c r="F21" s="107" t="s">
        <v>4234</v>
      </c>
      <c r="G21" s="55">
        <v>0</v>
      </c>
      <c r="H21" t="s">
        <v>178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1899</v>
      </c>
      <c r="B22" s="106" t="s">
        <v>4234</v>
      </c>
      <c r="C22" s="106" t="s">
        <v>4234</v>
      </c>
      <c r="D22" s="107" t="s">
        <v>4234</v>
      </c>
      <c r="E22" s="107" t="s">
        <v>4234</v>
      </c>
      <c r="F22" s="107" t="s">
        <v>4234</v>
      </c>
      <c r="G22" s="59">
        <v>0</v>
      </c>
      <c r="H22" s="107" t="s">
        <v>4234</v>
      </c>
      <c r="I22" s="107" t="s">
        <v>4234</v>
      </c>
      <c r="J22" s="58">
        <v>0</v>
      </c>
      <c r="K22" s="59">
        <v>0</v>
      </c>
      <c r="L22" s="107" t="s">
        <v>4234</v>
      </c>
      <c r="M22" s="59">
        <v>0</v>
      </c>
      <c r="N22" s="107" t="s">
        <v>4234</v>
      </c>
      <c r="O22" s="58">
        <v>0</v>
      </c>
      <c r="P22" s="58">
        <v>0</v>
      </c>
    </row>
    <row r="23" spans="1:16">
      <c r="A23" t="s">
        <v>178</v>
      </c>
      <c r="B23" t="s">
        <v>178</v>
      </c>
      <c r="C23" s="106" t="s">
        <v>4234</v>
      </c>
      <c r="D23" t="s">
        <v>178</v>
      </c>
      <c r="E23" s="107" t="s">
        <v>4234</v>
      </c>
      <c r="F23" s="107" t="s">
        <v>4234</v>
      </c>
      <c r="G23" s="55">
        <v>0</v>
      </c>
      <c r="H23" t="s">
        <v>178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186</v>
      </c>
      <c r="B24" s="106" t="s">
        <v>4234</v>
      </c>
      <c r="C24" s="106" t="s">
        <v>4234</v>
      </c>
      <c r="D24" s="107" t="s">
        <v>4234</v>
      </c>
      <c r="E24" s="107" t="s">
        <v>4234</v>
      </c>
      <c r="F24" s="107" t="s">
        <v>4234</v>
      </c>
      <c r="G24" s="59">
        <v>0</v>
      </c>
      <c r="H24" s="107" t="s">
        <v>4234</v>
      </c>
      <c r="I24" s="107" t="s">
        <v>4234</v>
      </c>
      <c r="J24" s="58">
        <v>0</v>
      </c>
      <c r="K24" s="59">
        <v>0</v>
      </c>
      <c r="L24" s="107" t="s">
        <v>4234</v>
      </c>
      <c r="M24" s="59">
        <v>0</v>
      </c>
      <c r="N24" s="107" t="s">
        <v>4234</v>
      </c>
      <c r="O24" s="58">
        <v>0</v>
      </c>
      <c r="P24" s="58">
        <v>0</v>
      </c>
    </row>
    <row r="25" spans="1:16">
      <c r="A25" s="57" t="s">
        <v>1893</v>
      </c>
      <c r="B25" s="106" t="s">
        <v>4234</v>
      </c>
      <c r="C25" s="106" t="s">
        <v>4234</v>
      </c>
      <c r="D25" s="107" t="s">
        <v>4234</v>
      </c>
      <c r="E25" s="107" t="s">
        <v>4234</v>
      </c>
      <c r="F25" s="107" t="s">
        <v>4234</v>
      </c>
      <c r="G25" s="59">
        <v>0</v>
      </c>
      <c r="H25" s="107" t="s">
        <v>4234</v>
      </c>
      <c r="I25" s="107" t="s">
        <v>4234</v>
      </c>
      <c r="J25" s="58">
        <v>0</v>
      </c>
      <c r="K25" s="59">
        <v>0</v>
      </c>
      <c r="L25" s="107" t="s">
        <v>4234</v>
      </c>
      <c r="M25" s="59">
        <v>0</v>
      </c>
      <c r="N25" s="107" t="s">
        <v>4234</v>
      </c>
      <c r="O25" s="58">
        <v>0</v>
      </c>
      <c r="P25" s="58">
        <v>0</v>
      </c>
    </row>
    <row r="26" spans="1:16">
      <c r="A26" t="s">
        <v>178</v>
      </c>
      <c r="B26" t="s">
        <v>178</v>
      </c>
      <c r="C26" s="106" t="s">
        <v>4234</v>
      </c>
      <c r="D26" t="s">
        <v>178</v>
      </c>
      <c r="E26" s="107" t="s">
        <v>4234</v>
      </c>
      <c r="F26" s="107" t="s">
        <v>4234</v>
      </c>
      <c r="G26" s="55">
        <v>0</v>
      </c>
      <c r="H26" t="s">
        <v>178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1894</v>
      </c>
      <c r="B27" s="106" t="s">
        <v>4234</v>
      </c>
      <c r="C27" s="106" t="s">
        <v>4234</v>
      </c>
      <c r="D27" s="107" t="s">
        <v>4234</v>
      </c>
      <c r="E27" s="107" t="s">
        <v>4234</v>
      </c>
      <c r="F27" s="107" t="s">
        <v>4234</v>
      </c>
      <c r="G27" s="59">
        <v>0</v>
      </c>
      <c r="H27" s="107" t="s">
        <v>4234</v>
      </c>
      <c r="I27" s="107" t="s">
        <v>4234</v>
      </c>
      <c r="J27" s="58">
        <v>0</v>
      </c>
      <c r="K27" s="59">
        <v>0</v>
      </c>
      <c r="L27" s="107" t="s">
        <v>4234</v>
      </c>
      <c r="M27" s="59">
        <v>0</v>
      </c>
      <c r="N27" s="107" t="s">
        <v>4234</v>
      </c>
      <c r="O27" s="58">
        <v>0</v>
      </c>
      <c r="P27" s="58">
        <v>0</v>
      </c>
    </row>
    <row r="28" spans="1:16">
      <c r="A28" t="s">
        <v>178</v>
      </c>
      <c r="B28" t="s">
        <v>178</v>
      </c>
      <c r="C28" s="106" t="s">
        <v>4234</v>
      </c>
      <c r="D28" t="s">
        <v>178</v>
      </c>
      <c r="E28" s="107" t="s">
        <v>4234</v>
      </c>
      <c r="F28" s="107" t="s">
        <v>4234</v>
      </c>
      <c r="G28" s="55">
        <v>0</v>
      </c>
      <c r="H28" t="s">
        <v>178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1895</v>
      </c>
      <c r="B29" s="106" t="s">
        <v>4234</v>
      </c>
      <c r="C29" s="106" t="s">
        <v>4234</v>
      </c>
      <c r="D29" s="107" t="s">
        <v>4234</v>
      </c>
      <c r="E29" s="107" t="s">
        <v>4234</v>
      </c>
      <c r="F29" s="107" t="s">
        <v>4234</v>
      </c>
      <c r="G29" s="59">
        <v>0</v>
      </c>
      <c r="H29" s="107" t="s">
        <v>4234</v>
      </c>
      <c r="I29" s="107" t="s">
        <v>4234</v>
      </c>
      <c r="J29" s="58">
        <v>0</v>
      </c>
      <c r="K29" s="59">
        <v>0</v>
      </c>
      <c r="L29" s="107" t="s">
        <v>4234</v>
      </c>
      <c r="M29" s="59">
        <v>0</v>
      </c>
      <c r="N29" s="107" t="s">
        <v>4234</v>
      </c>
      <c r="O29" s="58">
        <v>0</v>
      </c>
      <c r="P29" s="58">
        <v>0</v>
      </c>
    </row>
    <row r="30" spans="1:16">
      <c r="A30" s="57" t="s">
        <v>1896</v>
      </c>
      <c r="B30" s="106" t="s">
        <v>4234</v>
      </c>
      <c r="C30" s="106" t="s">
        <v>4234</v>
      </c>
      <c r="D30" s="107" t="s">
        <v>4234</v>
      </c>
      <c r="E30" s="107" t="s">
        <v>4234</v>
      </c>
      <c r="F30" s="107" t="s">
        <v>4234</v>
      </c>
      <c r="G30" s="59">
        <v>0</v>
      </c>
      <c r="H30" s="107" t="s">
        <v>4234</v>
      </c>
      <c r="I30" s="107" t="s">
        <v>4234</v>
      </c>
      <c r="J30" s="58">
        <v>0</v>
      </c>
      <c r="K30" s="59">
        <v>0</v>
      </c>
      <c r="L30" s="107" t="s">
        <v>4234</v>
      </c>
      <c r="M30" s="59">
        <v>0</v>
      </c>
      <c r="N30" s="107" t="s">
        <v>4234</v>
      </c>
      <c r="O30" s="58">
        <v>0</v>
      </c>
      <c r="P30" s="58">
        <v>0</v>
      </c>
    </row>
    <row r="31" spans="1:16">
      <c r="A31" t="s">
        <v>178</v>
      </c>
      <c r="B31" t="s">
        <v>178</v>
      </c>
      <c r="C31" s="106" t="s">
        <v>4234</v>
      </c>
      <c r="D31" t="s">
        <v>178</v>
      </c>
      <c r="E31" s="107" t="s">
        <v>4234</v>
      </c>
      <c r="F31" s="107" t="s">
        <v>4234</v>
      </c>
      <c r="G31" s="55">
        <v>0</v>
      </c>
      <c r="H31" t="s">
        <v>178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1897</v>
      </c>
      <c r="B32" s="106" t="s">
        <v>4234</v>
      </c>
      <c r="C32" s="106" t="s">
        <v>4234</v>
      </c>
      <c r="D32" s="107" t="s">
        <v>4234</v>
      </c>
      <c r="E32" s="107" t="s">
        <v>4234</v>
      </c>
      <c r="F32" s="107" t="s">
        <v>4234</v>
      </c>
      <c r="G32" s="59">
        <v>0</v>
      </c>
      <c r="H32" s="107" t="s">
        <v>4234</v>
      </c>
      <c r="I32" s="107" t="s">
        <v>4234</v>
      </c>
      <c r="J32" s="58">
        <v>0</v>
      </c>
      <c r="K32" s="59">
        <v>0</v>
      </c>
      <c r="L32" s="107" t="s">
        <v>4234</v>
      </c>
      <c r="M32" s="59">
        <v>0</v>
      </c>
      <c r="N32" s="107" t="s">
        <v>4234</v>
      </c>
      <c r="O32" s="58">
        <v>0</v>
      </c>
      <c r="P32" s="58">
        <v>0</v>
      </c>
    </row>
    <row r="33" spans="1:16">
      <c r="A33" t="s">
        <v>178</v>
      </c>
      <c r="B33" t="s">
        <v>178</v>
      </c>
      <c r="C33" s="106" t="s">
        <v>4234</v>
      </c>
      <c r="D33" t="s">
        <v>178</v>
      </c>
      <c r="E33" s="107" t="s">
        <v>4234</v>
      </c>
      <c r="F33" s="107" t="s">
        <v>4234</v>
      </c>
      <c r="G33" s="55">
        <v>0</v>
      </c>
      <c r="H33" t="s">
        <v>178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1898</v>
      </c>
      <c r="B34" s="106" t="s">
        <v>4234</v>
      </c>
      <c r="C34" s="106" t="s">
        <v>4234</v>
      </c>
      <c r="D34" s="107" t="s">
        <v>4234</v>
      </c>
      <c r="E34" s="107" t="s">
        <v>4234</v>
      </c>
      <c r="F34" s="107" t="s">
        <v>4234</v>
      </c>
      <c r="G34" s="59">
        <v>0</v>
      </c>
      <c r="H34" s="107" t="s">
        <v>4234</v>
      </c>
      <c r="I34" s="107" t="s">
        <v>4234</v>
      </c>
      <c r="J34" s="58">
        <v>0</v>
      </c>
      <c r="K34" s="59">
        <v>0</v>
      </c>
      <c r="L34" s="107" t="s">
        <v>4234</v>
      </c>
      <c r="M34" s="59">
        <v>0</v>
      </c>
      <c r="N34" s="107" t="s">
        <v>4234</v>
      </c>
      <c r="O34" s="58">
        <v>0</v>
      </c>
      <c r="P34" s="58">
        <v>0</v>
      </c>
    </row>
    <row r="35" spans="1:16">
      <c r="A35" t="s">
        <v>178</v>
      </c>
      <c r="B35" t="s">
        <v>178</v>
      </c>
      <c r="C35" s="106" t="s">
        <v>4234</v>
      </c>
      <c r="D35" t="s">
        <v>178</v>
      </c>
      <c r="E35" s="107" t="s">
        <v>4234</v>
      </c>
      <c r="F35" s="107" t="s">
        <v>4234</v>
      </c>
      <c r="G35" s="55">
        <v>0</v>
      </c>
      <c r="H35" t="s">
        <v>178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1899</v>
      </c>
      <c r="B36" s="106" t="s">
        <v>4234</v>
      </c>
      <c r="C36" s="106" t="s">
        <v>4234</v>
      </c>
      <c r="D36" s="107" t="s">
        <v>4234</v>
      </c>
      <c r="E36" s="107" t="s">
        <v>4234</v>
      </c>
      <c r="F36" s="107" t="s">
        <v>4234</v>
      </c>
      <c r="G36" s="59">
        <v>0</v>
      </c>
      <c r="H36" s="107" t="s">
        <v>4234</v>
      </c>
      <c r="I36" s="107" t="s">
        <v>4234</v>
      </c>
      <c r="J36" s="58">
        <v>0</v>
      </c>
      <c r="K36" s="59">
        <v>0</v>
      </c>
      <c r="L36" s="107" t="s">
        <v>4234</v>
      </c>
      <c r="M36" s="59">
        <v>0</v>
      </c>
      <c r="N36" s="107" t="s">
        <v>4234</v>
      </c>
      <c r="O36" s="58">
        <v>0</v>
      </c>
      <c r="P36" s="58">
        <v>0</v>
      </c>
    </row>
    <row r="37" spans="1:16">
      <c r="A37" t="s">
        <v>178</v>
      </c>
      <c r="B37" t="s">
        <v>178</v>
      </c>
      <c r="C37" s="106" t="s">
        <v>4234</v>
      </c>
      <c r="D37" t="s">
        <v>178</v>
      </c>
      <c r="E37" s="107" t="s">
        <v>4234</v>
      </c>
      <c r="F37" s="107" t="s">
        <v>4234</v>
      </c>
      <c r="G37" s="55">
        <v>0</v>
      </c>
      <c r="H37" t="s">
        <v>178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188</v>
      </c>
      <c r="B38" s="106" t="s">
        <v>4234</v>
      </c>
      <c r="C38" s="106" t="s">
        <v>4234</v>
      </c>
      <c r="D38" s="107" t="s">
        <v>4234</v>
      </c>
      <c r="E38" s="107" t="s">
        <v>4234</v>
      </c>
      <c r="F38" s="107" t="s">
        <v>4234</v>
      </c>
      <c r="G38" s="107" t="s">
        <v>4234</v>
      </c>
      <c r="H38" s="107" t="s">
        <v>4234</v>
      </c>
      <c r="I38" s="107" t="s">
        <v>4234</v>
      </c>
      <c r="J38" s="107" t="s">
        <v>4234</v>
      </c>
      <c r="K38" s="107" t="s">
        <v>4234</v>
      </c>
      <c r="L38" s="107" t="s">
        <v>4234</v>
      </c>
      <c r="M38" s="107" t="s">
        <v>4234</v>
      </c>
      <c r="N38" s="107" t="s">
        <v>4234</v>
      </c>
      <c r="O38" s="107" t="s">
        <v>4234</v>
      </c>
      <c r="P38" s="107" t="s">
        <v>4234</v>
      </c>
    </row>
    <row r="39" spans="1:16">
      <c r="A39" t="s">
        <v>292</v>
      </c>
      <c r="B39" s="106" t="s">
        <v>4234</v>
      </c>
      <c r="C39" s="106" t="s">
        <v>4234</v>
      </c>
      <c r="D39" s="107" t="s">
        <v>4234</v>
      </c>
      <c r="E39" s="107" t="s">
        <v>4234</v>
      </c>
      <c r="F39" s="107" t="s">
        <v>4234</v>
      </c>
      <c r="G39" s="107" t="s">
        <v>4234</v>
      </c>
      <c r="H39" s="107" t="s">
        <v>4234</v>
      </c>
      <c r="I39" s="107" t="s">
        <v>4234</v>
      </c>
      <c r="J39" s="107" t="s">
        <v>4234</v>
      </c>
      <c r="K39" s="107" t="s">
        <v>4234</v>
      </c>
      <c r="L39" s="107" t="s">
        <v>4234</v>
      </c>
      <c r="M39" s="107" t="s">
        <v>4234</v>
      </c>
      <c r="N39" s="107" t="s">
        <v>4234</v>
      </c>
      <c r="O39" s="107" t="s">
        <v>4234</v>
      </c>
      <c r="P39" s="107" t="s">
        <v>4234</v>
      </c>
    </row>
    <row r="40" spans="1:16">
      <c r="A40" t="s">
        <v>293</v>
      </c>
      <c r="B40" s="106" t="s">
        <v>4234</v>
      </c>
      <c r="C40" s="106" t="s">
        <v>4234</v>
      </c>
      <c r="D40" s="107" t="s">
        <v>4234</v>
      </c>
      <c r="E40" s="107" t="s">
        <v>4234</v>
      </c>
      <c r="F40" s="107" t="s">
        <v>4234</v>
      </c>
      <c r="G40" s="107" t="s">
        <v>4234</v>
      </c>
      <c r="H40" s="107" t="s">
        <v>4234</v>
      </c>
      <c r="I40" s="107" t="s">
        <v>4234</v>
      </c>
      <c r="J40" s="107" t="s">
        <v>4234</v>
      </c>
      <c r="K40" s="107" t="s">
        <v>4234</v>
      </c>
      <c r="L40" s="107" t="s">
        <v>4234</v>
      </c>
      <c r="M40" s="107" t="s">
        <v>4234</v>
      </c>
      <c r="N40" s="107" t="s">
        <v>4234</v>
      </c>
      <c r="O40" s="107" t="s">
        <v>4234</v>
      </c>
      <c r="P40" s="107" t="s">
        <v>4234</v>
      </c>
    </row>
    <row r="41" spans="1:16">
      <c r="A41" t="s">
        <v>294</v>
      </c>
      <c r="B41" s="106" t="s">
        <v>4234</v>
      </c>
      <c r="C41" s="106" t="s">
        <v>4234</v>
      </c>
      <c r="D41" s="107" t="s">
        <v>4234</v>
      </c>
      <c r="E41" s="107" t="s">
        <v>4234</v>
      </c>
      <c r="F41" s="107" t="s">
        <v>4234</v>
      </c>
      <c r="G41" s="107" t="s">
        <v>4234</v>
      </c>
      <c r="H41" s="107" t="s">
        <v>4234</v>
      </c>
      <c r="I41" s="107" t="s">
        <v>4234</v>
      </c>
      <c r="J41" s="107" t="s">
        <v>4234</v>
      </c>
      <c r="K41" s="107" t="s">
        <v>4234</v>
      </c>
      <c r="L41" s="107" t="s">
        <v>4234</v>
      </c>
      <c r="M41" s="107" t="s">
        <v>4234</v>
      </c>
      <c r="N41" s="107" t="s">
        <v>4234</v>
      </c>
      <c r="O41" s="107" t="s">
        <v>4234</v>
      </c>
      <c r="P41" s="107" t="s">
        <v>4234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61" t="s">
        <v>4233</v>
      </c>
    </row>
    <row r="2" spans="1:34" s="1" customFormat="1">
      <c r="A2" s="2" t="s">
        <v>1</v>
      </c>
      <c r="B2" s="9" t="s">
        <v>3299</v>
      </c>
    </row>
    <row r="3" spans="1:34" s="1" customFormat="1">
      <c r="A3" s="2" t="s">
        <v>2</v>
      </c>
      <c r="B3" s="20" t="s">
        <v>3300</v>
      </c>
    </row>
    <row r="4" spans="1:34" s="1" customFormat="1">
      <c r="A4" s="2" t="s">
        <v>3</v>
      </c>
      <c r="B4" s="62" t="s">
        <v>165</v>
      </c>
    </row>
    <row r="5" spans="1:34" ht="18.75">
      <c r="A5" s="82" t="s">
        <v>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4"/>
    </row>
    <row r="6" spans="1:34" s="15" customFormat="1">
      <c r="A6" s="32" t="s">
        <v>92</v>
      </c>
      <c r="B6" s="33" t="s">
        <v>46</v>
      </c>
      <c r="C6" s="33" t="s">
        <v>48</v>
      </c>
      <c r="D6" s="33" t="s">
        <v>49</v>
      </c>
      <c r="E6" s="33" t="s">
        <v>67</v>
      </c>
      <c r="F6" s="33" t="s">
        <v>68</v>
      </c>
      <c r="G6" s="33" t="s">
        <v>50</v>
      </c>
      <c r="H6" s="33" t="s">
        <v>51</v>
      </c>
      <c r="I6" s="33" t="s">
        <v>52</v>
      </c>
      <c r="J6" s="33" t="s">
        <v>155</v>
      </c>
      <c r="K6" s="33" t="s">
        <v>156</v>
      </c>
      <c r="L6" s="33" t="s">
        <v>5</v>
      </c>
      <c r="M6" s="33" t="s">
        <v>69</v>
      </c>
      <c r="N6" s="33" t="s">
        <v>54</v>
      </c>
      <c r="O6" s="34" t="s">
        <v>151</v>
      </c>
    </row>
    <row r="7" spans="1:34" s="15" customFormat="1">
      <c r="A7" s="99" t="s">
        <v>4234</v>
      </c>
      <c r="B7" s="100" t="s">
        <v>4234</v>
      </c>
      <c r="C7" s="100" t="s">
        <v>4234</v>
      </c>
      <c r="D7" s="100" t="s">
        <v>4234</v>
      </c>
      <c r="E7" s="21" t="s">
        <v>70</v>
      </c>
      <c r="F7" s="21" t="s">
        <v>71</v>
      </c>
      <c r="G7" s="100" t="s">
        <v>4234</v>
      </c>
      <c r="H7" s="21" t="s">
        <v>7</v>
      </c>
      <c r="I7" s="21" t="s">
        <v>7</v>
      </c>
      <c r="J7" s="21" t="s">
        <v>152</v>
      </c>
      <c r="K7" s="100" t="s">
        <v>4234</v>
      </c>
      <c r="L7" s="21" t="s">
        <v>6</v>
      </c>
      <c r="M7" s="21" t="s">
        <v>7</v>
      </c>
      <c r="N7" s="21" t="s">
        <v>7</v>
      </c>
      <c r="O7" s="22" t="s">
        <v>7</v>
      </c>
    </row>
    <row r="8" spans="1:34" s="17" customFormat="1" ht="20.25">
      <c r="A8" s="101" t="s">
        <v>4234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4" t="s">
        <v>74</v>
      </c>
      <c r="O8" s="24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102" t="s">
        <v>4234</v>
      </c>
      <c r="C9" s="102" t="s">
        <v>4234</v>
      </c>
      <c r="D9" s="102" t="s">
        <v>4234</v>
      </c>
      <c r="E9" s="102" t="s">
        <v>4234</v>
      </c>
      <c r="F9" s="102" t="s">
        <v>4234</v>
      </c>
      <c r="G9" s="102" t="s">
        <v>4234</v>
      </c>
      <c r="H9" s="102" t="s">
        <v>4234</v>
      </c>
      <c r="I9" s="102" t="s">
        <v>4234</v>
      </c>
      <c r="J9" s="53">
        <v>0</v>
      </c>
      <c r="K9" s="102" t="s">
        <v>4234</v>
      </c>
      <c r="L9" s="53">
        <v>0</v>
      </c>
      <c r="M9" s="102" t="s">
        <v>4234</v>
      </c>
      <c r="N9" s="54">
        <v>0</v>
      </c>
      <c r="O9" s="54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7" t="s">
        <v>173</v>
      </c>
      <c r="B10" s="106" t="s">
        <v>4234</v>
      </c>
      <c r="C10" s="107" t="s">
        <v>4234</v>
      </c>
      <c r="D10" s="107" t="s">
        <v>4234</v>
      </c>
      <c r="E10" s="107" t="s">
        <v>4234</v>
      </c>
      <c r="F10" s="59">
        <v>0</v>
      </c>
      <c r="G10" s="107" t="s">
        <v>4234</v>
      </c>
      <c r="H10" s="107" t="s">
        <v>4234</v>
      </c>
      <c r="I10" s="58">
        <v>0</v>
      </c>
      <c r="J10" s="59">
        <v>0</v>
      </c>
      <c r="K10" s="107" t="s">
        <v>4234</v>
      </c>
      <c r="L10" s="59">
        <v>0</v>
      </c>
      <c r="M10" s="107" t="s">
        <v>4234</v>
      </c>
      <c r="N10" s="58">
        <v>0</v>
      </c>
      <c r="O10" s="58">
        <v>0</v>
      </c>
    </row>
    <row r="11" spans="1:34">
      <c r="A11" s="57" t="s">
        <v>1900</v>
      </c>
      <c r="B11" s="106" t="s">
        <v>4234</v>
      </c>
      <c r="C11" s="107" t="s">
        <v>4234</v>
      </c>
      <c r="D11" s="107" t="s">
        <v>4234</v>
      </c>
      <c r="E11" s="107" t="s">
        <v>4234</v>
      </c>
      <c r="F11" s="59">
        <v>0</v>
      </c>
      <c r="G11" s="107" t="s">
        <v>4234</v>
      </c>
      <c r="H11" s="107" t="s">
        <v>4234</v>
      </c>
      <c r="I11" s="58">
        <v>0</v>
      </c>
      <c r="J11" s="59">
        <v>0</v>
      </c>
      <c r="K11" s="107" t="s">
        <v>4234</v>
      </c>
      <c r="L11" s="59">
        <v>0</v>
      </c>
      <c r="M11" s="107" t="s">
        <v>4234</v>
      </c>
      <c r="N11" s="58">
        <v>0</v>
      </c>
      <c r="O11" s="58">
        <v>0</v>
      </c>
    </row>
    <row r="12" spans="1:34">
      <c r="A12" t="s">
        <v>178</v>
      </c>
      <c r="B12" t="s">
        <v>178</v>
      </c>
      <c r="C12" t="s">
        <v>178</v>
      </c>
      <c r="D12" s="107" t="s">
        <v>4234</v>
      </c>
      <c r="E12" s="107" t="s">
        <v>4234</v>
      </c>
      <c r="F12" s="55">
        <v>0</v>
      </c>
      <c r="G12" t="s">
        <v>178</v>
      </c>
      <c r="H12" s="56">
        <v>0</v>
      </c>
      <c r="I12" s="56">
        <v>0</v>
      </c>
      <c r="J12" s="55">
        <v>0</v>
      </c>
      <c r="K12" s="55">
        <v>0</v>
      </c>
      <c r="L12" s="55">
        <v>0</v>
      </c>
      <c r="M12" s="56">
        <v>0</v>
      </c>
      <c r="N12" s="56">
        <v>0</v>
      </c>
      <c r="O12" s="56">
        <v>0</v>
      </c>
    </row>
    <row r="13" spans="1:34">
      <c r="A13" s="57" t="s">
        <v>1901</v>
      </c>
      <c r="B13" s="106" t="s">
        <v>4234</v>
      </c>
      <c r="C13" s="107" t="s">
        <v>4234</v>
      </c>
      <c r="D13" s="107" t="s">
        <v>4234</v>
      </c>
      <c r="E13" s="107" t="s">
        <v>4234</v>
      </c>
      <c r="F13" s="59">
        <v>0</v>
      </c>
      <c r="G13" s="107" t="s">
        <v>4234</v>
      </c>
      <c r="H13" s="107" t="s">
        <v>4234</v>
      </c>
      <c r="I13" s="58">
        <v>0</v>
      </c>
      <c r="J13" s="59">
        <v>0</v>
      </c>
      <c r="K13" s="107" t="s">
        <v>4234</v>
      </c>
      <c r="L13" s="59">
        <v>0</v>
      </c>
      <c r="M13" s="107" t="s">
        <v>4234</v>
      </c>
      <c r="N13" s="58">
        <v>0</v>
      </c>
      <c r="O13" s="58">
        <v>0</v>
      </c>
    </row>
    <row r="14" spans="1:34">
      <c r="A14" t="s">
        <v>178</v>
      </c>
      <c r="B14" t="s">
        <v>178</v>
      </c>
      <c r="C14" t="s">
        <v>178</v>
      </c>
      <c r="D14" s="107" t="s">
        <v>4234</v>
      </c>
      <c r="E14" s="107" t="s">
        <v>4234</v>
      </c>
      <c r="F14" s="55">
        <v>0</v>
      </c>
      <c r="G14" t="s">
        <v>178</v>
      </c>
      <c r="H14" s="56">
        <v>0</v>
      </c>
      <c r="I14" s="56">
        <v>0</v>
      </c>
      <c r="J14" s="55">
        <v>0</v>
      </c>
      <c r="K14" s="55">
        <v>0</v>
      </c>
      <c r="L14" s="55">
        <v>0</v>
      </c>
      <c r="M14" s="56">
        <v>0</v>
      </c>
      <c r="N14" s="56">
        <v>0</v>
      </c>
      <c r="O14" s="56">
        <v>0</v>
      </c>
    </row>
    <row r="15" spans="1:34">
      <c r="A15" s="57" t="s">
        <v>1902</v>
      </c>
      <c r="B15" s="106" t="s">
        <v>4234</v>
      </c>
      <c r="C15" s="107" t="s">
        <v>4234</v>
      </c>
      <c r="D15" s="107" t="s">
        <v>4234</v>
      </c>
      <c r="E15" s="107" t="s">
        <v>4234</v>
      </c>
      <c r="F15" s="59">
        <v>0</v>
      </c>
      <c r="G15" s="107" t="s">
        <v>4234</v>
      </c>
      <c r="H15" s="107" t="s">
        <v>4234</v>
      </c>
      <c r="I15" s="58">
        <v>0</v>
      </c>
      <c r="J15" s="59">
        <v>0</v>
      </c>
      <c r="K15" s="107" t="s">
        <v>4234</v>
      </c>
      <c r="L15" s="59">
        <v>0</v>
      </c>
      <c r="M15" s="107" t="s">
        <v>4234</v>
      </c>
      <c r="N15" s="58">
        <v>0</v>
      </c>
      <c r="O15" s="58">
        <v>0</v>
      </c>
    </row>
    <row r="16" spans="1:34">
      <c r="A16" t="s">
        <v>178</v>
      </c>
      <c r="B16" t="s">
        <v>178</v>
      </c>
      <c r="C16" t="s">
        <v>178</v>
      </c>
      <c r="D16" s="107" t="s">
        <v>4234</v>
      </c>
      <c r="E16" s="107" t="s">
        <v>4234</v>
      </c>
      <c r="F16" s="55">
        <v>0</v>
      </c>
      <c r="G16" t="s">
        <v>178</v>
      </c>
      <c r="H16" s="56">
        <v>0</v>
      </c>
      <c r="I16" s="56">
        <v>0</v>
      </c>
      <c r="J16" s="55">
        <v>0</v>
      </c>
      <c r="K16" s="55">
        <v>0</v>
      </c>
      <c r="L16" s="55">
        <v>0</v>
      </c>
      <c r="M16" s="56">
        <v>0</v>
      </c>
      <c r="N16" s="56">
        <v>0</v>
      </c>
      <c r="O16" s="56">
        <v>0</v>
      </c>
    </row>
    <row r="17" spans="1:15">
      <c r="A17" s="57" t="s">
        <v>1903</v>
      </c>
      <c r="B17" s="106" t="s">
        <v>4234</v>
      </c>
      <c r="C17" s="107" t="s">
        <v>4234</v>
      </c>
      <c r="D17" s="107" t="s">
        <v>4234</v>
      </c>
      <c r="E17" s="107" t="s">
        <v>4234</v>
      </c>
      <c r="F17" s="59">
        <v>0</v>
      </c>
      <c r="G17" s="107" t="s">
        <v>4234</v>
      </c>
      <c r="H17" s="107" t="s">
        <v>4234</v>
      </c>
      <c r="I17" s="58">
        <v>0</v>
      </c>
      <c r="J17" s="59">
        <v>0</v>
      </c>
      <c r="K17" s="107" t="s">
        <v>4234</v>
      </c>
      <c r="L17" s="59">
        <v>0</v>
      </c>
      <c r="M17" s="107" t="s">
        <v>4234</v>
      </c>
      <c r="N17" s="58">
        <v>0</v>
      </c>
      <c r="O17" s="58">
        <v>0</v>
      </c>
    </row>
    <row r="18" spans="1:15">
      <c r="A18" t="s">
        <v>178</v>
      </c>
      <c r="B18" t="s">
        <v>178</v>
      </c>
      <c r="C18" t="s">
        <v>178</v>
      </c>
      <c r="D18" s="107" t="s">
        <v>4234</v>
      </c>
      <c r="E18" s="107" t="s">
        <v>4234</v>
      </c>
      <c r="F18" s="55">
        <v>0</v>
      </c>
      <c r="G18" t="s">
        <v>178</v>
      </c>
      <c r="H18" s="56">
        <v>0</v>
      </c>
      <c r="I18" s="56">
        <v>0</v>
      </c>
      <c r="J18" s="55">
        <v>0</v>
      </c>
      <c r="K18" s="55">
        <v>0</v>
      </c>
      <c r="L18" s="55">
        <v>0</v>
      </c>
      <c r="M18" s="56">
        <v>0</v>
      </c>
      <c r="N18" s="56">
        <v>0</v>
      </c>
      <c r="O18" s="56">
        <v>0</v>
      </c>
    </row>
    <row r="19" spans="1:15">
      <c r="A19" s="57" t="s">
        <v>1904</v>
      </c>
      <c r="B19" s="106" t="s">
        <v>4234</v>
      </c>
      <c r="C19" s="107" t="s">
        <v>4234</v>
      </c>
      <c r="D19" s="107" t="s">
        <v>4234</v>
      </c>
      <c r="E19" s="107" t="s">
        <v>4234</v>
      </c>
      <c r="F19" s="59">
        <v>0</v>
      </c>
      <c r="G19" s="107" t="s">
        <v>4234</v>
      </c>
      <c r="H19" s="107" t="s">
        <v>4234</v>
      </c>
      <c r="I19" s="58">
        <v>0</v>
      </c>
      <c r="J19" s="59">
        <v>0</v>
      </c>
      <c r="K19" s="107" t="s">
        <v>4234</v>
      </c>
      <c r="L19" s="59">
        <v>0</v>
      </c>
      <c r="M19" s="107" t="s">
        <v>4234</v>
      </c>
      <c r="N19" s="58">
        <v>0</v>
      </c>
      <c r="O19" s="58">
        <v>0</v>
      </c>
    </row>
    <row r="20" spans="1:15">
      <c r="A20" s="57" t="s">
        <v>1905</v>
      </c>
      <c r="B20" s="106" t="s">
        <v>4234</v>
      </c>
      <c r="C20" s="107" t="s">
        <v>4234</v>
      </c>
      <c r="D20" s="107" t="s">
        <v>4234</v>
      </c>
      <c r="E20" s="107" t="s">
        <v>4234</v>
      </c>
      <c r="F20" s="59">
        <v>0</v>
      </c>
      <c r="G20" s="107" t="s">
        <v>4234</v>
      </c>
      <c r="H20" s="107" t="s">
        <v>4234</v>
      </c>
      <c r="I20" s="58">
        <v>0</v>
      </c>
      <c r="J20" s="59">
        <v>0</v>
      </c>
      <c r="K20" s="107" t="s">
        <v>4234</v>
      </c>
      <c r="L20" s="59">
        <v>0</v>
      </c>
      <c r="M20" s="107" t="s">
        <v>4234</v>
      </c>
      <c r="N20" s="58">
        <v>0</v>
      </c>
      <c r="O20" s="58">
        <v>0</v>
      </c>
    </row>
    <row r="21" spans="1:15">
      <c r="A21" t="s">
        <v>178</v>
      </c>
      <c r="B21" t="s">
        <v>178</v>
      </c>
      <c r="C21" t="s">
        <v>178</v>
      </c>
      <c r="D21" s="107" t="s">
        <v>4234</v>
      </c>
      <c r="E21" s="107" t="s">
        <v>4234</v>
      </c>
      <c r="F21" s="55">
        <v>0</v>
      </c>
      <c r="G21" t="s">
        <v>178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  <c r="O21" s="56">
        <v>0</v>
      </c>
    </row>
    <row r="22" spans="1:15">
      <c r="A22" s="57" t="s">
        <v>1906</v>
      </c>
      <c r="B22" s="106" t="s">
        <v>4234</v>
      </c>
      <c r="C22" s="107" t="s">
        <v>4234</v>
      </c>
      <c r="D22" s="107" t="s">
        <v>4234</v>
      </c>
      <c r="E22" s="107" t="s">
        <v>4234</v>
      </c>
      <c r="F22" s="59">
        <v>0</v>
      </c>
      <c r="G22" s="107" t="s">
        <v>4234</v>
      </c>
      <c r="H22" s="107" t="s">
        <v>4234</v>
      </c>
      <c r="I22" s="58">
        <v>0</v>
      </c>
      <c r="J22" s="59">
        <v>0</v>
      </c>
      <c r="K22" s="107" t="s">
        <v>4234</v>
      </c>
      <c r="L22" s="59">
        <v>0</v>
      </c>
      <c r="M22" s="107" t="s">
        <v>4234</v>
      </c>
      <c r="N22" s="58">
        <v>0</v>
      </c>
      <c r="O22" s="58">
        <v>0</v>
      </c>
    </row>
    <row r="23" spans="1:15">
      <c r="A23" t="s">
        <v>178</v>
      </c>
      <c r="B23" t="s">
        <v>178</v>
      </c>
      <c r="C23" t="s">
        <v>178</v>
      </c>
      <c r="D23" s="107" t="s">
        <v>4234</v>
      </c>
      <c r="E23" s="107" t="s">
        <v>4234</v>
      </c>
      <c r="F23" s="55">
        <v>0</v>
      </c>
      <c r="G23" t="s">
        <v>178</v>
      </c>
      <c r="H23" s="56">
        <v>0</v>
      </c>
      <c r="I23" s="56">
        <v>0</v>
      </c>
      <c r="J23" s="55">
        <v>0</v>
      </c>
      <c r="K23" s="55">
        <v>0</v>
      </c>
      <c r="L23" s="55">
        <v>0</v>
      </c>
      <c r="M23" s="56">
        <v>0</v>
      </c>
      <c r="N23" s="56">
        <v>0</v>
      </c>
      <c r="O23" s="56">
        <v>0</v>
      </c>
    </row>
    <row r="24" spans="1:15">
      <c r="A24" s="57" t="s">
        <v>1907</v>
      </c>
      <c r="B24" s="106" t="s">
        <v>4234</v>
      </c>
      <c r="C24" s="107" t="s">
        <v>4234</v>
      </c>
      <c r="D24" s="107" t="s">
        <v>4234</v>
      </c>
      <c r="E24" s="107" t="s">
        <v>4234</v>
      </c>
      <c r="F24" s="59">
        <v>0</v>
      </c>
      <c r="G24" s="107" t="s">
        <v>4234</v>
      </c>
      <c r="H24" s="107" t="s">
        <v>4234</v>
      </c>
      <c r="I24" s="58">
        <v>0</v>
      </c>
      <c r="J24" s="59">
        <v>0</v>
      </c>
      <c r="K24" s="107" t="s">
        <v>4234</v>
      </c>
      <c r="L24" s="59">
        <v>0</v>
      </c>
      <c r="M24" s="107" t="s">
        <v>4234</v>
      </c>
      <c r="N24" s="58">
        <v>0</v>
      </c>
      <c r="O24" s="58">
        <v>0</v>
      </c>
    </row>
    <row r="25" spans="1:15">
      <c r="A25" t="s">
        <v>178</v>
      </c>
      <c r="B25" t="s">
        <v>178</v>
      </c>
      <c r="C25" t="s">
        <v>178</v>
      </c>
      <c r="D25" s="107" t="s">
        <v>4234</v>
      </c>
      <c r="E25" s="107" t="s">
        <v>4234</v>
      </c>
      <c r="F25" s="55">
        <v>0</v>
      </c>
      <c r="G25" t="s">
        <v>178</v>
      </c>
      <c r="H25" s="56">
        <v>0</v>
      </c>
      <c r="I25" s="56">
        <v>0</v>
      </c>
      <c r="J25" s="55">
        <v>0</v>
      </c>
      <c r="K25" s="55">
        <v>0</v>
      </c>
      <c r="L25" s="55">
        <v>0</v>
      </c>
      <c r="M25" s="56">
        <v>0</v>
      </c>
      <c r="N25" s="56">
        <v>0</v>
      </c>
      <c r="O25" s="56">
        <v>0</v>
      </c>
    </row>
    <row r="26" spans="1:15">
      <c r="A26" s="57" t="s">
        <v>822</v>
      </c>
      <c r="B26" s="106" t="s">
        <v>4234</v>
      </c>
      <c r="C26" s="107" t="s">
        <v>4234</v>
      </c>
      <c r="D26" s="107" t="s">
        <v>4234</v>
      </c>
      <c r="E26" s="107" t="s">
        <v>4234</v>
      </c>
      <c r="F26" s="59">
        <v>0</v>
      </c>
      <c r="G26" s="107" t="s">
        <v>4234</v>
      </c>
      <c r="H26" s="107" t="s">
        <v>4234</v>
      </c>
      <c r="I26" s="58">
        <v>0</v>
      </c>
      <c r="J26" s="59">
        <v>0</v>
      </c>
      <c r="K26" s="107" t="s">
        <v>4234</v>
      </c>
      <c r="L26" s="59">
        <v>0</v>
      </c>
      <c r="M26" s="107" t="s">
        <v>4234</v>
      </c>
      <c r="N26" s="58">
        <v>0</v>
      </c>
      <c r="O26" s="58">
        <v>0</v>
      </c>
    </row>
    <row r="27" spans="1:15">
      <c r="A27" t="s">
        <v>178</v>
      </c>
      <c r="B27" t="s">
        <v>178</v>
      </c>
      <c r="C27" t="s">
        <v>178</v>
      </c>
      <c r="D27" s="107" t="s">
        <v>4234</v>
      </c>
      <c r="E27" s="107" t="s">
        <v>4234</v>
      </c>
      <c r="F27" s="55">
        <v>0</v>
      </c>
      <c r="G27" t="s">
        <v>178</v>
      </c>
      <c r="H27" s="56">
        <v>0</v>
      </c>
      <c r="I27" s="56">
        <v>0</v>
      </c>
      <c r="J27" s="55">
        <v>0</v>
      </c>
      <c r="K27" s="55">
        <v>0</v>
      </c>
      <c r="L27" s="55">
        <v>0</v>
      </c>
      <c r="M27" s="56">
        <v>0</v>
      </c>
      <c r="N27" s="56">
        <v>0</v>
      </c>
      <c r="O27" s="56">
        <v>0</v>
      </c>
    </row>
    <row r="28" spans="1:15">
      <c r="A28" s="57" t="s">
        <v>186</v>
      </c>
      <c r="B28" s="106" t="s">
        <v>4234</v>
      </c>
      <c r="C28" s="107" t="s">
        <v>4234</v>
      </c>
      <c r="D28" s="107" t="s">
        <v>4234</v>
      </c>
      <c r="E28" s="107" t="s">
        <v>4234</v>
      </c>
      <c r="F28" s="59">
        <v>0</v>
      </c>
      <c r="G28" s="107" t="s">
        <v>4234</v>
      </c>
      <c r="H28" s="107" t="s">
        <v>4234</v>
      </c>
      <c r="I28" s="58">
        <v>0</v>
      </c>
      <c r="J28" s="59">
        <v>0</v>
      </c>
      <c r="K28" s="107" t="s">
        <v>4234</v>
      </c>
      <c r="L28" s="59">
        <v>0</v>
      </c>
      <c r="M28" s="107" t="s">
        <v>4234</v>
      </c>
      <c r="N28" s="58">
        <v>0</v>
      </c>
      <c r="O28" s="58">
        <v>0</v>
      </c>
    </row>
    <row r="29" spans="1:15">
      <c r="A29" s="57" t="s">
        <v>283</v>
      </c>
      <c r="B29" s="106" t="s">
        <v>4234</v>
      </c>
      <c r="C29" s="107" t="s">
        <v>4234</v>
      </c>
      <c r="D29" s="107" t="s">
        <v>4234</v>
      </c>
      <c r="E29" s="107" t="s">
        <v>4234</v>
      </c>
      <c r="F29" s="59">
        <v>0</v>
      </c>
      <c r="G29" s="107" t="s">
        <v>4234</v>
      </c>
      <c r="H29" s="107" t="s">
        <v>4234</v>
      </c>
      <c r="I29" s="58">
        <v>0</v>
      </c>
      <c r="J29" s="59">
        <v>0</v>
      </c>
      <c r="K29" s="107" t="s">
        <v>4234</v>
      </c>
      <c r="L29" s="59">
        <v>0</v>
      </c>
      <c r="M29" s="107" t="s">
        <v>4234</v>
      </c>
      <c r="N29" s="58">
        <v>0</v>
      </c>
      <c r="O29" s="58">
        <v>0</v>
      </c>
    </row>
    <row r="30" spans="1:15">
      <c r="A30" t="s">
        <v>178</v>
      </c>
      <c r="B30" t="s">
        <v>178</v>
      </c>
      <c r="C30" t="s">
        <v>178</v>
      </c>
      <c r="D30" s="107" t="s">
        <v>4234</v>
      </c>
      <c r="E30" s="107" t="s">
        <v>4234</v>
      </c>
      <c r="F30" s="55">
        <v>0</v>
      </c>
      <c r="G30" t="s">
        <v>178</v>
      </c>
      <c r="H30" s="56">
        <v>0</v>
      </c>
      <c r="I30" s="56">
        <v>0</v>
      </c>
      <c r="J30" s="55">
        <v>0</v>
      </c>
      <c r="K30" s="55">
        <v>0</v>
      </c>
      <c r="L30" s="55">
        <v>0</v>
      </c>
      <c r="M30" s="56">
        <v>0</v>
      </c>
      <c r="N30" s="56">
        <v>0</v>
      </c>
      <c r="O30" s="56">
        <v>0</v>
      </c>
    </row>
    <row r="31" spans="1:15">
      <c r="A31" s="57" t="s">
        <v>1908</v>
      </c>
      <c r="B31" s="106" t="s">
        <v>4234</v>
      </c>
      <c r="C31" s="107" t="s">
        <v>4234</v>
      </c>
      <c r="D31" s="107" t="s">
        <v>4234</v>
      </c>
      <c r="E31" s="107" t="s">
        <v>4234</v>
      </c>
      <c r="F31" s="59">
        <v>0</v>
      </c>
      <c r="G31" s="107" t="s">
        <v>4234</v>
      </c>
      <c r="H31" s="107" t="s">
        <v>4234</v>
      </c>
      <c r="I31" s="58">
        <v>0</v>
      </c>
      <c r="J31" s="59">
        <v>0</v>
      </c>
      <c r="K31" s="107" t="s">
        <v>4234</v>
      </c>
      <c r="L31" s="59">
        <v>0</v>
      </c>
      <c r="M31" s="107" t="s">
        <v>4234</v>
      </c>
      <c r="N31" s="58">
        <v>0</v>
      </c>
      <c r="O31" s="58">
        <v>0</v>
      </c>
    </row>
    <row r="32" spans="1:15">
      <c r="A32" t="s">
        <v>178</v>
      </c>
      <c r="B32" t="s">
        <v>178</v>
      </c>
      <c r="C32" t="s">
        <v>178</v>
      </c>
      <c r="D32" s="107" t="s">
        <v>4234</v>
      </c>
      <c r="E32" s="107" t="s">
        <v>4234</v>
      </c>
      <c r="F32" s="55">
        <v>0</v>
      </c>
      <c r="G32" t="s">
        <v>178</v>
      </c>
      <c r="H32" s="56">
        <v>0</v>
      </c>
      <c r="I32" s="56">
        <v>0</v>
      </c>
      <c r="J32" s="55">
        <v>0</v>
      </c>
      <c r="K32" s="55">
        <v>0</v>
      </c>
      <c r="L32" s="55">
        <v>0</v>
      </c>
      <c r="M32" s="56">
        <v>0</v>
      </c>
      <c r="N32" s="56">
        <v>0</v>
      </c>
      <c r="O32" s="56">
        <v>0</v>
      </c>
    </row>
    <row r="33" spans="1:15">
      <c r="A33" t="s">
        <v>292</v>
      </c>
      <c r="B33" s="106" t="s">
        <v>4234</v>
      </c>
      <c r="C33" s="107" t="s">
        <v>4234</v>
      </c>
      <c r="D33" s="107" t="s">
        <v>4234</v>
      </c>
      <c r="E33" s="107" t="s">
        <v>4234</v>
      </c>
      <c r="F33" s="107" t="s">
        <v>4234</v>
      </c>
      <c r="G33" s="107" t="s">
        <v>4234</v>
      </c>
      <c r="H33" s="107" t="s">
        <v>4234</v>
      </c>
      <c r="I33" s="107" t="s">
        <v>4234</v>
      </c>
      <c r="J33" s="107" t="s">
        <v>4234</v>
      </c>
      <c r="K33" s="107" t="s">
        <v>4234</v>
      </c>
      <c r="L33" s="107" t="s">
        <v>4234</v>
      </c>
      <c r="M33" s="107" t="s">
        <v>4234</v>
      </c>
      <c r="N33" s="107" t="s">
        <v>4234</v>
      </c>
      <c r="O33" s="107" t="s">
        <v>4234</v>
      </c>
    </row>
    <row r="34" spans="1:15">
      <c r="A34" t="s">
        <v>293</v>
      </c>
      <c r="B34" s="106" t="s">
        <v>4234</v>
      </c>
      <c r="C34" s="107" t="s">
        <v>4234</v>
      </c>
      <c r="D34" s="107" t="s">
        <v>4234</v>
      </c>
      <c r="E34" s="107" t="s">
        <v>4234</v>
      </c>
      <c r="F34" s="107" t="s">
        <v>4234</v>
      </c>
      <c r="G34" s="107" t="s">
        <v>4234</v>
      </c>
      <c r="H34" s="107" t="s">
        <v>4234</v>
      </c>
      <c r="I34" s="107" t="s">
        <v>4234</v>
      </c>
      <c r="J34" s="107" t="s">
        <v>4234</v>
      </c>
      <c r="K34" s="107" t="s">
        <v>4234</v>
      </c>
      <c r="L34" s="107" t="s">
        <v>4234</v>
      </c>
      <c r="M34" s="107" t="s">
        <v>4234</v>
      </c>
      <c r="N34" s="107" t="s">
        <v>4234</v>
      </c>
      <c r="O34" s="107" t="s">
        <v>4234</v>
      </c>
    </row>
    <row r="35" spans="1:15">
      <c r="A35" t="s">
        <v>294</v>
      </c>
      <c r="B35" s="106" t="s">
        <v>4234</v>
      </c>
      <c r="C35" s="107" t="s">
        <v>4234</v>
      </c>
      <c r="D35" s="107" t="s">
        <v>4234</v>
      </c>
      <c r="E35" s="107" t="s">
        <v>4234</v>
      </c>
      <c r="F35" s="107" t="s">
        <v>4234</v>
      </c>
      <c r="G35" s="107" t="s">
        <v>4234</v>
      </c>
      <c r="H35" s="107" t="s">
        <v>4234</v>
      </c>
      <c r="I35" s="107" t="s">
        <v>4234</v>
      </c>
      <c r="J35" s="107" t="s">
        <v>4234</v>
      </c>
      <c r="K35" s="107" t="s">
        <v>4234</v>
      </c>
      <c r="L35" s="107" t="s">
        <v>4234</v>
      </c>
      <c r="M35" s="107" t="s">
        <v>4234</v>
      </c>
      <c r="N35" s="107" t="s">
        <v>4234</v>
      </c>
      <c r="O35" s="107" t="s">
        <v>4234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4233</v>
      </c>
    </row>
    <row r="2" spans="1:20" s="1" customFormat="1">
      <c r="A2" s="2" t="s">
        <v>1</v>
      </c>
      <c r="B2" s="9" t="s">
        <v>3299</v>
      </c>
    </row>
    <row r="3" spans="1:20" s="1" customFormat="1">
      <c r="A3" s="2" t="s">
        <v>2</v>
      </c>
      <c r="B3" s="20" t="s">
        <v>3300</v>
      </c>
    </row>
    <row r="4" spans="1:20" s="1" customFormat="1">
      <c r="A4" s="2" t="s">
        <v>3</v>
      </c>
      <c r="B4" s="62" t="s">
        <v>165</v>
      </c>
    </row>
    <row r="5" spans="1:20" ht="18.75">
      <c r="A5" s="82" t="s">
        <v>78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4"/>
    </row>
    <row r="6" spans="1:20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14" t="s">
        <v>52</v>
      </c>
      <c r="M6" s="33" t="s">
        <v>155</v>
      </c>
      <c r="N6" s="33" t="s">
        <v>156</v>
      </c>
      <c r="O6" s="33" t="s">
        <v>5</v>
      </c>
      <c r="P6" s="33" t="s">
        <v>69</v>
      </c>
      <c r="Q6" s="33" t="s">
        <v>54</v>
      </c>
      <c r="R6" s="34" t="s">
        <v>151</v>
      </c>
      <c r="T6" s="13"/>
    </row>
    <row r="7" spans="1:20" s="15" customFormat="1">
      <c r="A7" s="99" t="s">
        <v>4234</v>
      </c>
      <c r="B7" s="100" t="s">
        <v>4234</v>
      </c>
      <c r="C7" s="100" t="s">
        <v>4234</v>
      </c>
      <c r="D7" s="100" t="s">
        <v>4234</v>
      </c>
      <c r="E7" s="100" t="s">
        <v>4234</v>
      </c>
      <c r="F7" s="100" t="s">
        <v>4234</v>
      </c>
      <c r="G7" s="100" t="s">
        <v>4234</v>
      </c>
      <c r="H7" s="21" t="s">
        <v>70</v>
      </c>
      <c r="I7" s="21" t="s">
        <v>71</v>
      </c>
      <c r="J7" s="100" t="s">
        <v>4234</v>
      </c>
      <c r="K7" s="21" t="s">
        <v>7</v>
      </c>
      <c r="L7" s="21" t="s">
        <v>7</v>
      </c>
      <c r="M7" s="21" t="s">
        <v>152</v>
      </c>
      <c r="N7" s="100" t="s">
        <v>4234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101" t="s">
        <v>4234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84</v>
      </c>
      <c r="B9" s="102" t="s">
        <v>4234</v>
      </c>
      <c r="C9" s="102" t="s">
        <v>4234</v>
      </c>
      <c r="D9" s="102" t="s">
        <v>4234</v>
      </c>
      <c r="E9" s="102" t="s">
        <v>4234</v>
      </c>
      <c r="F9" s="102" t="s">
        <v>4234</v>
      </c>
      <c r="G9" s="102" t="s">
        <v>4234</v>
      </c>
      <c r="H9" s="102" t="s">
        <v>4234</v>
      </c>
      <c r="I9" s="53">
        <v>0.66</v>
      </c>
      <c r="J9" s="102" t="s">
        <v>4234</v>
      </c>
      <c r="K9" s="102" t="s">
        <v>4234</v>
      </c>
      <c r="L9" s="54">
        <v>6.3600000000000004E-2</v>
      </c>
      <c r="M9" s="53">
        <v>468029.46500000003</v>
      </c>
      <c r="N9" s="102" t="s">
        <v>4234</v>
      </c>
      <c r="O9" s="53">
        <v>1697.5428695549999</v>
      </c>
      <c r="P9" s="102" t="s">
        <v>4234</v>
      </c>
      <c r="Q9" s="54">
        <v>1</v>
      </c>
      <c r="R9" s="54">
        <v>1.1999999999999999E-3</v>
      </c>
      <c r="S9" s="25"/>
    </row>
    <row r="10" spans="1:20">
      <c r="A10" s="57" t="s">
        <v>173</v>
      </c>
      <c r="B10" s="106" t="s">
        <v>4234</v>
      </c>
      <c r="C10" s="107" t="s">
        <v>4234</v>
      </c>
      <c r="D10" s="107" t="s">
        <v>4234</v>
      </c>
      <c r="E10" s="107" t="s">
        <v>4234</v>
      </c>
      <c r="F10" s="107" t="s">
        <v>4234</v>
      </c>
      <c r="G10" s="107" t="s">
        <v>4234</v>
      </c>
      <c r="H10" s="107" t="s">
        <v>4234</v>
      </c>
      <c r="I10" s="59">
        <v>0.66</v>
      </c>
      <c r="J10" s="107" t="s">
        <v>4234</v>
      </c>
      <c r="K10" s="107" t="s">
        <v>4234</v>
      </c>
      <c r="L10" s="58">
        <v>6.3600000000000004E-2</v>
      </c>
      <c r="M10" s="59">
        <v>468029.46500000003</v>
      </c>
      <c r="N10" s="107" t="s">
        <v>4234</v>
      </c>
      <c r="O10" s="59">
        <v>1697.5428695549999</v>
      </c>
      <c r="P10" s="107" t="s">
        <v>4234</v>
      </c>
      <c r="Q10" s="58">
        <v>1</v>
      </c>
      <c r="R10" s="58">
        <v>1.1999999999999999E-3</v>
      </c>
    </row>
    <row r="11" spans="1:20">
      <c r="A11" s="57" t="s">
        <v>1909</v>
      </c>
      <c r="B11" s="106" t="s">
        <v>4234</v>
      </c>
      <c r="C11" s="107" t="s">
        <v>4234</v>
      </c>
      <c r="D11" s="107" t="s">
        <v>4234</v>
      </c>
      <c r="E11" s="107" t="s">
        <v>4234</v>
      </c>
      <c r="F11" s="107" t="s">
        <v>4234</v>
      </c>
      <c r="G11" s="107" t="s">
        <v>4234</v>
      </c>
      <c r="H11" s="107" t="s">
        <v>4234</v>
      </c>
      <c r="I11" s="59">
        <v>0</v>
      </c>
      <c r="J11" s="107" t="s">
        <v>4234</v>
      </c>
      <c r="K11" s="107" t="s">
        <v>4234</v>
      </c>
      <c r="L11" s="58">
        <v>0</v>
      </c>
      <c r="M11" s="59">
        <v>0</v>
      </c>
      <c r="N11" s="107" t="s">
        <v>4234</v>
      </c>
      <c r="O11" s="59">
        <v>0</v>
      </c>
      <c r="P11" s="107" t="s">
        <v>4234</v>
      </c>
      <c r="Q11" s="58">
        <v>0</v>
      </c>
      <c r="R11" s="58">
        <v>0</v>
      </c>
    </row>
    <row r="12" spans="1:20">
      <c r="A12" t="s">
        <v>178</v>
      </c>
      <c r="B12" t="s">
        <v>178</v>
      </c>
      <c r="C12" s="107" t="s">
        <v>4234</v>
      </c>
      <c r="D12" s="107" t="s">
        <v>4234</v>
      </c>
      <c r="E12" t="s">
        <v>178</v>
      </c>
      <c r="F12" t="s">
        <v>178</v>
      </c>
      <c r="G12" s="107" t="s">
        <v>4234</v>
      </c>
      <c r="H12" s="107" t="s">
        <v>4234</v>
      </c>
      <c r="I12" s="55">
        <v>0</v>
      </c>
      <c r="J12" t="s">
        <v>178</v>
      </c>
      <c r="K12" s="56">
        <v>0</v>
      </c>
      <c r="L12" s="56">
        <v>0</v>
      </c>
      <c r="M12" s="55">
        <v>0</v>
      </c>
      <c r="N12" s="55">
        <v>0</v>
      </c>
      <c r="O12" s="55">
        <v>0</v>
      </c>
      <c r="P12" s="56">
        <v>0</v>
      </c>
      <c r="Q12" s="56">
        <v>0</v>
      </c>
      <c r="R12" s="56">
        <v>0</v>
      </c>
    </row>
    <row r="13" spans="1:20">
      <c r="A13" s="57" t="s">
        <v>1910</v>
      </c>
      <c r="B13" s="106" t="s">
        <v>4234</v>
      </c>
      <c r="C13" s="107" t="s">
        <v>4234</v>
      </c>
      <c r="D13" s="107" t="s">
        <v>4234</v>
      </c>
      <c r="E13" s="107" t="s">
        <v>4234</v>
      </c>
      <c r="F13" s="107" t="s">
        <v>4234</v>
      </c>
      <c r="G13" s="107" t="s">
        <v>4234</v>
      </c>
      <c r="H13" s="107" t="s">
        <v>4234</v>
      </c>
      <c r="I13" s="59">
        <v>0</v>
      </c>
      <c r="J13" s="107" t="s">
        <v>4234</v>
      </c>
      <c r="K13" s="107" t="s">
        <v>4234</v>
      </c>
      <c r="L13" s="58">
        <v>0</v>
      </c>
      <c r="M13" s="59">
        <v>0</v>
      </c>
      <c r="N13" s="107" t="s">
        <v>4234</v>
      </c>
      <c r="O13" s="59">
        <v>0</v>
      </c>
      <c r="P13" s="107" t="s">
        <v>4234</v>
      </c>
      <c r="Q13" s="58">
        <v>0</v>
      </c>
      <c r="R13" s="58">
        <v>0</v>
      </c>
    </row>
    <row r="14" spans="1:20">
      <c r="A14" t="s">
        <v>178</v>
      </c>
      <c r="B14" t="s">
        <v>178</v>
      </c>
      <c r="C14" s="107" t="s">
        <v>4234</v>
      </c>
      <c r="D14" s="107" t="s">
        <v>4234</v>
      </c>
      <c r="E14" t="s">
        <v>178</v>
      </c>
      <c r="F14" t="s">
        <v>178</v>
      </c>
      <c r="G14" s="107" t="s">
        <v>4234</v>
      </c>
      <c r="H14" s="107" t="s">
        <v>4234</v>
      </c>
      <c r="I14" s="55">
        <v>0</v>
      </c>
      <c r="J14" t="s">
        <v>178</v>
      </c>
      <c r="K14" s="56">
        <v>0</v>
      </c>
      <c r="L14" s="56">
        <v>0</v>
      </c>
      <c r="M14" s="55">
        <v>0</v>
      </c>
      <c r="N14" s="55">
        <v>0</v>
      </c>
      <c r="O14" s="55">
        <v>0</v>
      </c>
      <c r="P14" s="56">
        <v>0</v>
      </c>
      <c r="Q14" s="56">
        <v>0</v>
      </c>
      <c r="R14" s="56">
        <v>0</v>
      </c>
    </row>
    <row r="15" spans="1:20">
      <c r="A15" s="57" t="s">
        <v>297</v>
      </c>
      <c r="B15" s="106" t="s">
        <v>4234</v>
      </c>
      <c r="C15" s="107" t="s">
        <v>4234</v>
      </c>
      <c r="D15" s="107" t="s">
        <v>4234</v>
      </c>
      <c r="E15" s="107" t="s">
        <v>4234</v>
      </c>
      <c r="F15" s="107" t="s">
        <v>4234</v>
      </c>
      <c r="G15" s="107" t="s">
        <v>4234</v>
      </c>
      <c r="H15" s="107" t="s">
        <v>4234</v>
      </c>
      <c r="I15" s="59">
        <v>0.66</v>
      </c>
      <c r="J15" s="107" t="s">
        <v>4234</v>
      </c>
      <c r="K15" s="107" t="s">
        <v>4234</v>
      </c>
      <c r="L15" s="58">
        <v>6.3600000000000004E-2</v>
      </c>
      <c r="M15" s="59">
        <v>468029.46500000003</v>
      </c>
      <c r="N15" s="107" t="s">
        <v>4234</v>
      </c>
      <c r="O15" s="59">
        <v>1697.5428695549999</v>
      </c>
      <c r="P15" s="107" t="s">
        <v>4234</v>
      </c>
      <c r="Q15" s="58">
        <v>1</v>
      </c>
      <c r="R15" s="58">
        <v>1.1999999999999999E-3</v>
      </c>
    </row>
    <row r="16" spans="1:20">
      <c r="A16" t="s">
        <v>1911</v>
      </c>
      <c r="B16" t="s">
        <v>1912</v>
      </c>
      <c r="C16" t="s">
        <v>108</v>
      </c>
      <c r="D16" t="s">
        <v>821</v>
      </c>
      <c r="E16" t="s">
        <v>682</v>
      </c>
      <c r="F16" t="s">
        <v>641</v>
      </c>
      <c r="G16" t="s">
        <v>176</v>
      </c>
      <c r="H16" t="s">
        <v>767</v>
      </c>
      <c r="I16" s="55">
        <v>0.66</v>
      </c>
      <c r="J16" t="s">
        <v>100</v>
      </c>
      <c r="K16" s="56">
        <v>6.3500000000000001E-2</v>
      </c>
      <c r="L16" s="56">
        <v>6.3600000000000004E-2</v>
      </c>
      <c r="M16" s="55">
        <v>468029.46500000003</v>
      </c>
      <c r="N16" s="55">
        <v>100</v>
      </c>
      <c r="O16" s="55">
        <v>1697.5428695549999</v>
      </c>
      <c r="P16" s="56">
        <v>0</v>
      </c>
      <c r="Q16" s="56">
        <v>1</v>
      </c>
      <c r="R16" s="56">
        <v>1.1999999999999999E-3</v>
      </c>
    </row>
    <row r="17" spans="1:18">
      <c r="A17" s="57" t="s">
        <v>822</v>
      </c>
      <c r="B17" s="106" t="s">
        <v>4234</v>
      </c>
      <c r="C17" s="107" t="s">
        <v>4234</v>
      </c>
      <c r="D17" s="107" t="s">
        <v>4234</v>
      </c>
      <c r="E17" s="107" t="s">
        <v>4234</v>
      </c>
      <c r="F17" s="107" t="s">
        <v>4234</v>
      </c>
      <c r="G17" s="107" t="s">
        <v>4234</v>
      </c>
      <c r="H17" s="107" t="s">
        <v>4234</v>
      </c>
      <c r="I17" s="59">
        <v>0</v>
      </c>
      <c r="J17" s="107" t="s">
        <v>4234</v>
      </c>
      <c r="K17" s="107" t="s">
        <v>4234</v>
      </c>
      <c r="L17" s="58">
        <v>0</v>
      </c>
      <c r="M17" s="59">
        <v>0</v>
      </c>
      <c r="N17" s="107" t="s">
        <v>4234</v>
      </c>
      <c r="O17" s="59">
        <v>0</v>
      </c>
      <c r="P17" s="107" t="s">
        <v>4234</v>
      </c>
      <c r="Q17" s="58">
        <v>0</v>
      </c>
      <c r="R17" s="58">
        <v>0</v>
      </c>
    </row>
    <row r="18" spans="1:18">
      <c r="A18" t="s">
        <v>178</v>
      </c>
      <c r="B18" t="s">
        <v>178</v>
      </c>
      <c r="C18" s="107" t="s">
        <v>4234</v>
      </c>
      <c r="D18" s="107" t="s">
        <v>4234</v>
      </c>
      <c r="E18" t="s">
        <v>178</v>
      </c>
      <c r="F18" t="s">
        <v>178</v>
      </c>
      <c r="G18" s="107" t="s">
        <v>4234</v>
      </c>
      <c r="H18" s="107" t="s">
        <v>4234</v>
      </c>
      <c r="I18" s="55">
        <v>0</v>
      </c>
      <c r="J18" t="s">
        <v>178</v>
      </c>
      <c r="K18" s="56">
        <v>0</v>
      </c>
      <c r="L18" s="56">
        <v>0</v>
      </c>
      <c r="M18" s="55">
        <v>0</v>
      </c>
      <c r="N18" s="55">
        <v>0</v>
      </c>
      <c r="O18" s="55">
        <v>0</v>
      </c>
      <c r="P18" s="56">
        <v>0</v>
      </c>
      <c r="Q18" s="56">
        <v>0</v>
      </c>
      <c r="R18" s="56">
        <v>0</v>
      </c>
    </row>
    <row r="19" spans="1:18">
      <c r="A19" s="57" t="s">
        <v>186</v>
      </c>
      <c r="B19" s="106" t="s">
        <v>4234</v>
      </c>
      <c r="C19" s="107" t="s">
        <v>4234</v>
      </c>
      <c r="D19" s="107" t="s">
        <v>4234</v>
      </c>
      <c r="E19" s="107" t="s">
        <v>4234</v>
      </c>
      <c r="F19" s="107" t="s">
        <v>4234</v>
      </c>
      <c r="G19" s="107" t="s">
        <v>4234</v>
      </c>
      <c r="H19" s="107" t="s">
        <v>4234</v>
      </c>
      <c r="I19" s="59">
        <v>0</v>
      </c>
      <c r="J19" s="107" t="s">
        <v>4234</v>
      </c>
      <c r="K19" s="107" t="s">
        <v>4234</v>
      </c>
      <c r="L19" s="58">
        <v>0</v>
      </c>
      <c r="M19" s="59">
        <v>0</v>
      </c>
      <c r="N19" s="107" t="s">
        <v>4234</v>
      </c>
      <c r="O19" s="59">
        <v>0</v>
      </c>
      <c r="P19" s="107" t="s">
        <v>4234</v>
      </c>
      <c r="Q19" s="58">
        <v>0</v>
      </c>
      <c r="R19" s="58">
        <v>0</v>
      </c>
    </row>
    <row r="20" spans="1:18">
      <c r="A20" s="57" t="s">
        <v>1913</v>
      </c>
      <c r="B20" s="106" t="s">
        <v>4234</v>
      </c>
      <c r="C20" s="107" t="s">
        <v>4234</v>
      </c>
      <c r="D20" s="107" t="s">
        <v>4234</v>
      </c>
      <c r="E20" s="107" t="s">
        <v>4234</v>
      </c>
      <c r="F20" s="107" t="s">
        <v>4234</v>
      </c>
      <c r="G20" s="107" t="s">
        <v>4234</v>
      </c>
      <c r="H20" s="107" t="s">
        <v>4234</v>
      </c>
      <c r="I20" s="59">
        <v>0</v>
      </c>
      <c r="J20" s="107" t="s">
        <v>4234</v>
      </c>
      <c r="K20" s="107" t="s">
        <v>4234</v>
      </c>
      <c r="L20" s="58">
        <v>0</v>
      </c>
      <c r="M20" s="59">
        <v>0</v>
      </c>
      <c r="N20" s="107" t="s">
        <v>4234</v>
      </c>
      <c r="O20" s="59">
        <v>0</v>
      </c>
      <c r="P20" s="107" t="s">
        <v>4234</v>
      </c>
      <c r="Q20" s="58">
        <v>0</v>
      </c>
      <c r="R20" s="58">
        <v>0</v>
      </c>
    </row>
    <row r="21" spans="1:18">
      <c r="A21" t="s">
        <v>178</v>
      </c>
      <c r="B21" t="s">
        <v>178</v>
      </c>
      <c r="C21" s="107" t="s">
        <v>4234</v>
      </c>
      <c r="D21" s="107" t="s">
        <v>4234</v>
      </c>
      <c r="E21" t="s">
        <v>178</v>
      </c>
      <c r="F21" t="s">
        <v>178</v>
      </c>
      <c r="G21" s="107" t="s">
        <v>4234</v>
      </c>
      <c r="H21" s="107" t="s">
        <v>4234</v>
      </c>
      <c r="I21" s="55">
        <v>0</v>
      </c>
      <c r="J21" t="s">
        <v>178</v>
      </c>
      <c r="K21" s="56">
        <v>0</v>
      </c>
      <c r="L21" s="56">
        <v>0</v>
      </c>
      <c r="M21" s="55">
        <v>0</v>
      </c>
      <c r="N21" s="55">
        <v>0</v>
      </c>
      <c r="O21" s="55">
        <v>0</v>
      </c>
      <c r="P21" s="56">
        <v>0</v>
      </c>
      <c r="Q21" s="56">
        <v>0</v>
      </c>
      <c r="R21" s="56">
        <v>0</v>
      </c>
    </row>
    <row r="22" spans="1:18">
      <c r="A22" s="57" t="s">
        <v>1914</v>
      </c>
      <c r="B22" s="106" t="s">
        <v>4234</v>
      </c>
      <c r="C22" s="107" t="s">
        <v>4234</v>
      </c>
      <c r="D22" s="107" t="s">
        <v>4234</v>
      </c>
      <c r="E22" s="107" t="s">
        <v>4234</v>
      </c>
      <c r="F22" s="107" t="s">
        <v>4234</v>
      </c>
      <c r="G22" s="107" t="s">
        <v>4234</v>
      </c>
      <c r="H22" s="107" t="s">
        <v>4234</v>
      </c>
      <c r="I22" s="59">
        <v>0</v>
      </c>
      <c r="J22" s="107" t="s">
        <v>4234</v>
      </c>
      <c r="K22" s="107" t="s">
        <v>4234</v>
      </c>
      <c r="L22" s="58">
        <v>0</v>
      </c>
      <c r="M22" s="59">
        <v>0</v>
      </c>
      <c r="N22" s="107" t="s">
        <v>4234</v>
      </c>
      <c r="O22" s="59">
        <v>0</v>
      </c>
      <c r="P22" s="107" t="s">
        <v>4234</v>
      </c>
      <c r="Q22" s="58">
        <v>0</v>
      </c>
      <c r="R22" s="58">
        <v>0</v>
      </c>
    </row>
    <row r="23" spans="1:18">
      <c r="A23" t="s">
        <v>178</v>
      </c>
      <c r="B23" t="s">
        <v>178</v>
      </c>
      <c r="C23" s="107" t="s">
        <v>4234</v>
      </c>
      <c r="D23" s="107" t="s">
        <v>4234</v>
      </c>
      <c r="E23" t="s">
        <v>178</v>
      </c>
      <c r="F23" t="s">
        <v>178</v>
      </c>
      <c r="G23" s="107" t="s">
        <v>4234</v>
      </c>
      <c r="H23" s="107" t="s">
        <v>4234</v>
      </c>
      <c r="I23" s="55">
        <v>0</v>
      </c>
      <c r="J23" t="s">
        <v>178</v>
      </c>
      <c r="K23" s="56">
        <v>0</v>
      </c>
      <c r="L23" s="56">
        <v>0</v>
      </c>
      <c r="M23" s="55">
        <v>0</v>
      </c>
      <c r="N23" s="55">
        <v>0</v>
      </c>
      <c r="O23" s="55">
        <v>0</v>
      </c>
      <c r="P23" s="56">
        <v>0</v>
      </c>
      <c r="Q23" s="56">
        <v>0</v>
      </c>
      <c r="R23" s="56">
        <v>0</v>
      </c>
    </row>
    <row r="24" spans="1:18">
      <c r="A24" t="s">
        <v>188</v>
      </c>
      <c r="B24" s="106" t="s">
        <v>4234</v>
      </c>
      <c r="C24" s="107" t="s">
        <v>4234</v>
      </c>
      <c r="D24" s="107" t="s">
        <v>4234</v>
      </c>
      <c r="E24" s="107" t="s">
        <v>4234</v>
      </c>
      <c r="F24" s="107" t="s">
        <v>4234</v>
      </c>
      <c r="G24" s="107" t="s">
        <v>4234</v>
      </c>
      <c r="H24" s="107" t="s">
        <v>4234</v>
      </c>
      <c r="I24" s="107" t="s">
        <v>4234</v>
      </c>
      <c r="J24" s="107" t="s">
        <v>4234</v>
      </c>
      <c r="K24" s="107" t="s">
        <v>4234</v>
      </c>
      <c r="L24" s="107" t="s">
        <v>4234</v>
      </c>
      <c r="M24" s="107" t="s">
        <v>4234</v>
      </c>
      <c r="N24" s="107" t="s">
        <v>4234</v>
      </c>
      <c r="O24" s="107" t="s">
        <v>4234</v>
      </c>
      <c r="P24" s="107" t="s">
        <v>4234</v>
      </c>
      <c r="Q24" s="107" t="s">
        <v>4234</v>
      </c>
      <c r="R24" s="107" t="s">
        <v>4234</v>
      </c>
    </row>
    <row r="25" spans="1:18">
      <c r="A25" t="s">
        <v>292</v>
      </c>
      <c r="B25" s="106" t="s">
        <v>4234</v>
      </c>
      <c r="C25" s="107" t="s">
        <v>4234</v>
      </c>
      <c r="D25" s="107" t="s">
        <v>4234</v>
      </c>
      <c r="E25" s="107" t="s">
        <v>4234</v>
      </c>
      <c r="F25" s="107" t="s">
        <v>4234</v>
      </c>
      <c r="G25" s="107" t="s">
        <v>4234</v>
      </c>
      <c r="H25" s="107" t="s">
        <v>4234</v>
      </c>
      <c r="I25" s="107" t="s">
        <v>4234</v>
      </c>
      <c r="J25" s="107" t="s">
        <v>4234</v>
      </c>
      <c r="K25" s="107" t="s">
        <v>4234</v>
      </c>
      <c r="L25" s="107" t="s">
        <v>4234</v>
      </c>
      <c r="M25" s="107" t="s">
        <v>4234</v>
      </c>
      <c r="N25" s="107" t="s">
        <v>4234</v>
      </c>
      <c r="O25" s="107" t="s">
        <v>4234</v>
      </c>
      <c r="P25" s="107" t="s">
        <v>4234</v>
      </c>
      <c r="Q25" s="107" t="s">
        <v>4234</v>
      </c>
      <c r="R25" s="107" t="s">
        <v>4234</v>
      </c>
    </row>
    <row r="26" spans="1:18">
      <c r="A26" t="s">
        <v>293</v>
      </c>
      <c r="B26" s="106" t="s">
        <v>4234</v>
      </c>
      <c r="C26" s="107" t="s">
        <v>4234</v>
      </c>
      <c r="D26" s="107" t="s">
        <v>4234</v>
      </c>
      <c r="E26" s="107" t="s">
        <v>4234</v>
      </c>
      <c r="F26" s="107" t="s">
        <v>4234</v>
      </c>
      <c r="G26" s="107" t="s">
        <v>4234</v>
      </c>
      <c r="H26" s="107" t="s">
        <v>4234</v>
      </c>
      <c r="I26" s="107" t="s">
        <v>4234</v>
      </c>
      <c r="J26" s="107" t="s">
        <v>4234</v>
      </c>
      <c r="K26" s="107" t="s">
        <v>4234</v>
      </c>
      <c r="L26" s="107" t="s">
        <v>4234</v>
      </c>
      <c r="M26" s="107" t="s">
        <v>4234</v>
      </c>
      <c r="N26" s="107" t="s">
        <v>4234</v>
      </c>
      <c r="O26" s="107" t="s">
        <v>4234</v>
      </c>
      <c r="P26" s="107" t="s">
        <v>4234</v>
      </c>
      <c r="Q26" s="107" t="s">
        <v>4234</v>
      </c>
      <c r="R26" s="107" t="s">
        <v>4234</v>
      </c>
    </row>
    <row r="27" spans="1:18">
      <c r="A27" t="s">
        <v>294</v>
      </c>
      <c r="B27" s="106" t="s">
        <v>4234</v>
      </c>
      <c r="C27" s="107" t="s">
        <v>4234</v>
      </c>
      <c r="D27" s="107" t="s">
        <v>4234</v>
      </c>
      <c r="E27" s="107" t="s">
        <v>4234</v>
      </c>
      <c r="F27" s="107" t="s">
        <v>4234</v>
      </c>
      <c r="G27" s="107" t="s">
        <v>4234</v>
      </c>
      <c r="H27" s="107" t="s">
        <v>4234</v>
      </c>
      <c r="I27" s="107" t="s">
        <v>4234</v>
      </c>
      <c r="J27" s="107" t="s">
        <v>4234</v>
      </c>
      <c r="K27" s="107" t="s">
        <v>4234</v>
      </c>
      <c r="L27" s="107" t="s">
        <v>4234</v>
      </c>
      <c r="M27" s="107" t="s">
        <v>4234</v>
      </c>
      <c r="N27" s="107" t="s">
        <v>4234</v>
      </c>
      <c r="O27" s="107" t="s">
        <v>4234</v>
      </c>
      <c r="P27" s="107" t="s">
        <v>4234</v>
      </c>
      <c r="Q27" s="107" t="s">
        <v>4234</v>
      </c>
      <c r="R27" s="107" t="s">
        <v>4234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4233</v>
      </c>
    </row>
    <row r="2" spans="1:20" s="1" customFormat="1">
      <c r="A2" s="2" t="s">
        <v>1</v>
      </c>
      <c r="B2" s="9" t="s">
        <v>3299</v>
      </c>
    </row>
    <row r="3" spans="1:20" s="1" customFormat="1">
      <c r="A3" s="2" t="s">
        <v>2</v>
      </c>
      <c r="B3" s="20" t="s">
        <v>3300</v>
      </c>
    </row>
    <row r="4" spans="1:20" s="1" customFormat="1">
      <c r="A4" s="2" t="s">
        <v>3</v>
      </c>
      <c r="B4" s="62" t="s">
        <v>165</v>
      </c>
    </row>
    <row r="5" spans="1:20" ht="18.75">
      <c r="A5" s="82" t="s">
        <v>85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4"/>
    </row>
    <row r="6" spans="1:20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14" t="s">
        <v>52</v>
      </c>
      <c r="M6" s="114" t="s">
        <v>155</v>
      </c>
      <c r="N6" s="33" t="s">
        <v>156</v>
      </c>
      <c r="O6" s="33" t="s">
        <v>5</v>
      </c>
      <c r="P6" s="33" t="s">
        <v>69</v>
      </c>
      <c r="Q6" s="33" t="s">
        <v>54</v>
      </c>
      <c r="R6" s="34" t="s">
        <v>151</v>
      </c>
      <c r="T6" s="13"/>
    </row>
    <row r="7" spans="1:20" s="15" customFormat="1">
      <c r="A7" s="99" t="s">
        <v>4234</v>
      </c>
      <c r="B7" s="100" t="s">
        <v>4234</v>
      </c>
      <c r="C7" s="100" t="s">
        <v>4234</v>
      </c>
      <c r="D7" s="100" t="s">
        <v>4234</v>
      </c>
      <c r="E7" s="100" t="s">
        <v>4234</v>
      </c>
      <c r="F7" s="100" t="s">
        <v>4234</v>
      </c>
      <c r="G7" s="100" t="s">
        <v>4234</v>
      </c>
      <c r="H7" s="21" t="s">
        <v>70</v>
      </c>
      <c r="I7" s="21" t="s">
        <v>71</v>
      </c>
      <c r="J7" s="100" t="s">
        <v>4234</v>
      </c>
      <c r="K7" s="21" t="s">
        <v>7</v>
      </c>
      <c r="L7" s="21" t="s">
        <v>7</v>
      </c>
      <c r="M7" s="21" t="s">
        <v>152</v>
      </c>
      <c r="N7" s="100" t="s">
        <v>4234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101" t="s">
        <v>4234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118</v>
      </c>
      <c r="B9" s="102" t="s">
        <v>4234</v>
      </c>
      <c r="C9" s="102" t="s">
        <v>4234</v>
      </c>
      <c r="D9" s="102" t="s">
        <v>4234</v>
      </c>
      <c r="E9" s="102" t="s">
        <v>4234</v>
      </c>
      <c r="F9" s="102" t="s">
        <v>4234</v>
      </c>
      <c r="G9" s="102" t="s">
        <v>4234</v>
      </c>
      <c r="H9" s="102" t="s">
        <v>4234</v>
      </c>
      <c r="I9" s="53">
        <v>4.71</v>
      </c>
      <c r="J9" s="102" t="s">
        <v>4234</v>
      </c>
      <c r="K9" s="102" t="s">
        <v>4234</v>
      </c>
      <c r="L9" s="54">
        <v>4.6199999999999998E-2</v>
      </c>
      <c r="M9" s="53">
        <v>14346493.220000001</v>
      </c>
      <c r="N9" s="102" t="s">
        <v>4234</v>
      </c>
      <c r="O9" s="53">
        <v>15475.293725344525</v>
      </c>
      <c r="P9" s="102" t="s">
        <v>4234</v>
      </c>
      <c r="Q9" s="54">
        <v>1</v>
      </c>
      <c r="R9" s="54">
        <v>1.0800000000000001E-2</v>
      </c>
      <c r="S9" s="25"/>
    </row>
    <row r="10" spans="1:20">
      <c r="A10" s="57" t="s">
        <v>173</v>
      </c>
      <c r="B10" s="107" t="s">
        <v>4234</v>
      </c>
      <c r="C10" s="107" t="s">
        <v>4234</v>
      </c>
      <c r="D10" s="107" t="s">
        <v>4234</v>
      </c>
      <c r="E10" s="107" t="s">
        <v>4234</v>
      </c>
      <c r="F10" s="107" t="s">
        <v>4234</v>
      </c>
      <c r="G10" s="107" t="s">
        <v>4234</v>
      </c>
      <c r="H10" s="107" t="s">
        <v>4234</v>
      </c>
      <c r="I10" s="59">
        <v>4.18</v>
      </c>
      <c r="J10" s="107" t="s">
        <v>4234</v>
      </c>
      <c r="K10" s="107" t="s">
        <v>4234</v>
      </c>
      <c r="L10" s="58">
        <v>4.5400000000000003E-2</v>
      </c>
      <c r="M10" s="59">
        <v>13919725.82</v>
      </c>
      <c r="N10" s="107" t="s">
        <v>4234</v>
      </c>
      <c r="O10" s="59">
        <v>14483.88683884282</v>
      </c>
      <c r="P10" s="107" t="s">
        <v>4234</v>
      </c>
      <c r="Q10" s="58">
        <v>0.93589999999999995</v>
      </c>
      <c r="R10" s="58">
        <v>1.01E-2</v>
      </c>
    </row>
    <row r="11" spans="1:20">
      <c r="A11" s="57" t="s">
        <v>1909</v>
      </c>
      <c r="B11" s="107" t="s">
        <v>4234</v>
      </c>
      <c r="C11" s="107" t="s">
        <v>4234</v>
      </c>
      <c r="D11" s="107" t="s">
        <v>4234</v>
      </c>
      <c r="E11" s="107" t="s">
        <v>4234</v>
      </c>
      <c r="F11" s="107" t="s">
        <v>4234</v>
      </c>
      <c r="G11" s="107" t="s">
        <v>4234</v>
      </c>
      <c r="H11" s="107" t="s">
        <v>4234</v>
      </c>
      <c r="I11" s="59">
        <v>6.48</v>
      </c>
      <c r="J11" s="107" t="s">
        <v>4234</v>
      </c>
      <c r="K11" s="107" t="s">
        <v>4234</v>
      </c>
      <c r="L11" s="58">
        <v>2.7E-2</v>
      </c>
      <c r="M11" s="59">
        <v>5498596.3799999999</v>
      </c>
      <c r="N11" s="107" t="s">
        <v>4234</v>
      </c>
      <c r="O11" s="59">
        <v>6597.9052811425336</v>
      </c>
      <c r="P11" s="107" t="s">
        <v>4234</v>
      </c>
      <c r="Q11" s="58">
        <v>0.4264</v>
      </c>
      <c r="R11" s="58">
        <v>4.5999999999999999E-3</v>
      </c>
    </row>
    <row r="12" spans="1:20">
      <c r="A12" t="s">
        <v>1915</v>
      </c>
      <c r="B12" t="s">
        <v>1916</v>
      </c>
      <c r="C12" t="s">
        <v>108</v>
      </c>
      <c r="D12" t="s">
        <v>309</v>
      </c>
      <c r="E12" t="s">
        <v>110</v>
      </c>
      <c r="F12" t="s">
        <v>175</v>
      </c>
      <c r="G12" t="s">
        <v>176</v>
      </c>
      <c r="H12" t="s">
        <v>1917</v>
      </c>
      <c r="I12" s="55">
        <v>6.12</v>
      </c>
      <c r="J12" t="s">
        <v>98</v>
      </c>
      <c r="K12" s="56">
        <v>4.9000000000000002E-2</v>
      </c>
      <c r="L12" s="56">
        <v>2.6599999999999999E-2</v>
      </c>
      <c r="M12" s="55">
        <v>929594.1</v>
      </c>
      <c r="N12" s="55">
        <v>153.22999999999999</v>
      </c>
      <c r="O12" s="55">
        <v>1424.4170394299999</v>
      </c>
      <c r="P12" s="56">
        <v>5.9999999999999995E-4</v>
      </c>
      <c r="Q12" s="56">
        <v>9.1999999999999998E-2</v>
      </c>
      <c r="R12" s="56">
        <v>1E-3</v>
      </c>
    </row>
    <row r="13" spans="1:20">
      <c r="A13" t="s">
        <v>1918</v>
      </c>
      <c r="B13" t="s">
        <v>1919</v>
      </c>
      <c r="C13" t="s">
        <v>108</v>
      </c>
      <c r="D13" t="s">
        <v>309</v>
      </c>
      <c r="E13" t="s">
        <v>110</v>
      </c>
      <c r="F13" t="s">
        <v>175</v>
      </c>
      <c r="G13" t="s">
        <v>176</v>
      </c>
      <c r="H13" t="s">
        <v>1920</v>
      </c>
      <c r="I13" s="55">
        <v>9.7899999999999991</v>
      </c>
      <c r="J13" t="s">
        <v>98</v>
      </c>
      <c r="K13" s="56">
        <v>4.1000000000000002E-2</v>
      </c>
      <c r="L13" s="56">
        <v>2.8299999999999999E-2</v>
      </c>
      <c r="M13" s="55">
        <v>1964701.3</v>
      </c>
      <c r="N13" s="55">
        <v>132.19</v>
      </c>
      <c r="O13" s="55">
        <v>2597.1386484700001</v>
      </c>
      <c r="P13" s="56">
        <v>5.0000000000000001E-4</v>
      </c>
      <c r="Q13" s="56">
        <v>0.1678</v>
      </c>
      <c r="R13" s="56">
        <v>1.8E-3</v>
      </c>
    </row>
    <row r="14" spans="1:20">
      <c r="A14" t="s">
        <v>1921</v>
      </c>
      <c r="B14" t="s">
        <v>1922</v>
      </c>
      <c r="C14" t="s">
        <v>108</v>
      </c>
      <c r="D14" t="s">
        <v>1923</v>
      </c>
      <c r="E14" t="s">
        <v>682</v>
      </c>
      <c r="F14" t="s">
        <v>304</v>
      </c>
      <c r="G14" t="s">
        <v>127</v>
      </c>
      <c r="H14" t="s">
        <v>1924</v>
      </c>
      <c r="I14" s="55">
        <v>5.29</v>
      </c>
      <c r="J14" t="s">
        <v>98</v>
      </c>
      <c r="K14" s="56">
        <v>2.1399999999999999E-2</v>
      </c>
      <c r="L14" s="56">
        <v>2.1499999999999998E-2</v>
      </c>
      <c r="M14" s="55">
        <v>616254.96</v>
      </c>
      <c r="N14" s="55">
        <v>113.7</v>
      </c>
      <c r="O14" s="55">
        <v>700.68188952000003</v>
      </c>
      <c r="P14" s="56">
        <v>1.6000000000000001E-3</v>
      </c>
      <c r="Q14" s="56">
        <v>4.53E-2</v>
      </c>
      <c r="R14" s="56">
        <v>5.0000000000000001E-4</v>
      </c>
    </row>
    <row r="15" spans="1:20">
      <c r="A15" t="s">
        <v>1925</v>
      </c>
      <c r="B15" t="s">
        <v>1926</v>
      </c>
      <c r="C15" t="s">
        <v>108</v>
      </c>
      <c r="D15" t="s">
        <v>431</v>
      </c>
      <c r="E15" t="s">
        <v>303</v>
      </c>
      <c r="F15" t="s">
        <v>339</v>
      </c>
      <c r="G15" t="s">
        <v>176</v>
      </c>
      <c r="H15" t="s">
        <v>1927</v>
      </c>
      <c r="I15" s="55">
        <v>3.16</v>
      </c>
      <c r="J15" t="s">
        <v>98</v>
      </c>
      <c r="K15" s="56">
        <v>6.0499999999999998E-2</v>
      </c>
      <c r="L15" s="56">
        <v>1.6400000000000001E-2</v>
      </c>
      <c r="M15" s="55">
        <v>329.61</v>
      </c>
      <c r="N15" s="55">
        <v>169</v>
      </c>
      <c r="O15" s="55">
        <v>0.55704089999999995</v>
      </c>
      <c r="P15" s="56">
        <v>0</v>
      </c>
      <c r="Q15" s="56">
        <v>0</v>
      </c>
      <c r="R15" s="56">
        <v>0</v>
      </c>
    </row>
    <row r="16" spans="1:20">
      <c r="A16" t="s">
        <v>1928</v>
      </c>
      <c r="B16" t="s">
        <v>1929</v>
      </c>
      <c r="C16" t="s">
        <v>108</v>
      </c>
      <c r="D16" t="s">
        <v>1930</v>
      </c>
      <c r="E16" t="s">
        <v>110</v>
      </c>
      <c r="F16" t="s">
        <v>314</v>
      </c>
      <c r="G16" t="s">
        <v>127</v>
      </c>
      <c r="H16" t="s">
        <v>1931</v>
      </c>
      <c r="I16" s="55">
        <v>1.65</v>
      </c>
      <c r="J16" t="s">
        <v>98</v>
      </c>
      <c r="K16" s="56">
        <v>5.6000000000000001E-2</v>
      </c>
      <c r="L16" s="56">
        <v>2.35E-2</v>
      </c>
      <c r="M16" s="55">
        <v>163368.43</v>
      </c>
      <c r="N16" s="55">
        <v>141.88</v>
      </c>
      <c r="O16" s="55">
        <v>231.78712848399999</v>
      </c>
      <c r="P16" s="56">
        <v>4.0000000000000002E-4</v>
      </c>
      <c r="Q16" s="56">
        <v>1.4999999999999999E-2</v>
      </c>
      <c r="R16" s="56">
        <v>2.0000000000000001E-4</v>
      </c>
    </row>
    <row r="17" spans="1:18">
      <c r="A17" t="s">
        <v>1932</v>
      </c>
      <c r="B17" t="s">
        <v>1933</v>
      </c>
      <c r="C17" t="s">
        <v>108</v>
      </c>
      <c r="D17" t="s">
        <v>1934</v>
      </c>
      <c r="E17" t="s">
        <v>111</v>
      </c>
      <c r="F17" t="s">
        <v>354</v>
      </c>
      <c r="G17" t="s">
        <v>127</v>
      </c>
      <c r="H17" t="s">
        <v>1935</v>
      </c>
      <c r="I17" s="55">
        <v>2.5299999999999998</v>
      </c>
      <c r="J17" t="s">
        <v>98</v>
      </c>
      <c r="K17" s="56">
        <v>4.2500000000000003E-2</v>
      </c>
      <c r="L17" s="56">
        <v>4.1799999999999997E-2</v>
      </c>
      <c r="M17" s="55">
        <v>602088.78</v>
      </c>
      <c r="N17" s="55">
        <v>101.45</v>
      </c>
      <c r="O17" s="55">
        <v>610.81906731000004</v>
      </c>
      <c r="P17" s="56">
        <v>2.8999999999999998E-3</v>
      </c>
      <c r="Q17" s="56">
        <v>3.95E-2</v>
      </c>
      <c r="R17" s="56">
        <v>4.0000000000000002E-4</v>
      </c>
    </row>
    <row r="18" spans="1:18">
      <c r="A18" t="s">
        <v>1936</v>
      </c>
      <c r="B18" t="s">
        <v>1937</v>
      </c>
      <c r="C18" t="s">
        <v>108</v>
      </c>
      <c r="D18" t="s">
        <v>1938</v>
      </c>
      <c r="E18" t="s">
        <v>110</v>
      </c>
      <c r="F18" t="s">
        <v>461</v>
      </c>
      <c r="G18" t="s">
        <v>176</v>
      </c>
      <c r="H18" t="s">
        <v>1939</v>
      </c>
      <c r="I18" s="55">
        <v>3.46</v>
      </c>
      <c r="J18" t="s">
        <v>98</v>
      </c>
      <c r="K18" s="56">
        <v>3.6400000000000002E-2</v>
      </c>
      <c r="L18" s="56">
        <v>3.2399999999999998E-2</v>
      </c>
      <c r="M18" s="55">
        <v>448447.04</v>
      </c>
      <c r="N18" s="55">
        <v>102.04</v>
      </c>
      <c r="O18" s="55">
        <v>457.595359616</v>
      </c>
      <c r="P18" s="56">
        <v>8.9999999999999998E-4</v>
      </c>
      <c r="Q18" s="56">
        <v>2.9600000000000001E-2</v>
      </c>
      <c r="R18" s="56">
        <v>2.9999999999999997E-4</v>
      </c>
    </row>
    <row r="19" spans="1:18">
      <c r="A19" t="s">
        <v>1940</v>
      </c>
      <c r="B19" t="s">
        <v>1941</v>
      </c>
      <c r="C19" t="s">
        <v>108</v>
      </c>
      <c r="D19" t="s">
        <v>1942</v>
      </c>
      <c r="E19" t="s">
        <v>303</v>
      </c>
      <c r="F19" t="s">
        <v>474</v>
      </c>
      <c r="G19" t="s">
        <v>127</v>
      </c>
      <c r="H19" t="s">
        <v>1943</v>
      </c>
      <c r="I19" s="55">
        <v>2.48</v>
      </c>
      <c r="J19" t="s">
        <v>98</v>
      </c>
      <c r="K19" s="56">
        <v>8.5000000000000006E-3</v>
      </c>
      <c r="L19" s="56">
        <v>3.8699999999999998E-2</v>
      </c>
      <c r="M19" s="55">
        <v>560558.80000000005</v>
      </c>
      <c r="N19" s="55">
        <v>102.56</v>
      </c>
      <c r="O19" s="55">
        <v>574.90910527999995</v>
      </c>
      <c r="P19" s="56">
        <v>1.8E-3</v>
      </c>
      <c r="Q19" s="56">
        <v>3.7199999999999997E-2</v>
      </c>
      <c r="R19" s="56">
        <v>4.0000000000000002E-4</v>
      </c>
    </row>
    <row r="20" spans="1:18">
      <c r="A20" t="s">
        <v>1944</v>
      </c>
      <c r="B20" t="s">
        <v>1945</v>
      </c>
      <c r="C20" t="s">
        <v>108</v>
      </c>
      <c r="D20" t="s">
        <v>1946</v>
      </c>
      <c r="E20" t="s">
        <v>103</v>
      </c>
      <c r="F20" s="63" t="s">
        <v>3501</v>
      </c>
      <c r="G20" s="105" t="s">
        <v>4234</v>
      </c>
      <c r="H20" t="s">
        <v>1947</v>
      </c>
      <c r="I20" s="55">
        <v>0</v>
      </c>
      <c r="J20" t="s">
        <v>98</v>
      </c>
      <c r="K20" s="56">
        <v>5.6000000000000001E-2</v>
      </c>
      <c r="L20" s="56">
        <v>0</v>
      </c>
      <c r="M20" s="55">
        <v>213253.36</v>
      </c>
      <c r="N20" s="55">
        <v>9.9999999999999995E-7</v>
      </c>
      <c r="O20" s="55">
        <v>2.1325335999999998E-6</v>
      </c>
      <c r="P20" s="56">
        <v>5.9999999999999995E-4</v>
      </c>
      <c r="Q20" s="56">
        <v>0</v>
      </c>
      <c r="R20" s="56">
        <v>0</v>
      </c>
    </row>
    <row r="21" spans="1:18">
      <c r="A21" s="57" t="s">
        <v>1910</v>
      </c>
      <c r="B21" s="107" t="s">
        <v>4234</v>
      </c>
      <c r="C21" s="107" t="s">
        <v>4234</v>
      </c>
      <c r="D21" s="107" t="s">
        <v>4234</v>
      </c>
      <c r="E21" s="107" t="s">
        <v>4234</v>
      </c>
      <c r="F21" s="107" t="s">
        <v>4234</v>
      </c>
      <c r="G21" s="107" t="s">
        <v>4234</v>
      </c>
      <c r="H21" s="107" t="s">
        <v>4234</v>
      </c>
      <c r="I21" s="59">
        <v>2.2599999999999998</v>
      </c>
      <c r="J21" s="107" t="s">
        <v>4234</v>
      </c>
      <c r="K21" s="107" t="s">
        <v>4234</v>
      </c>
      <c r="L21" s="58">
        <v>6.0900000000000003E-2</v>
      </c>
      <c r="M21" s="59">
        <v>8414870.4100000001</v>
      </c>
      <c r="N21" s="107" t="s">
        <v>4234</v>
      </c>
      <c r="O21" s="59">
        <v>7861.5388507014604</v>
      </c>
      <c r="P21" s="107" t="s">
        <v>4234</v>
      </c>
      <c r="Q21" s="58">
        <v>0.50800000000000001</v>
      </c>
      <c r="R21" s="58">
        <v>5.4999999999999997E-3</v>
      </c>
    </row>
    <row r="22" spans="1:18">
      <c r="A22" t="s">
        <v>1951</v>
      </c>
      <c r="B22" t="s">
        <v>1952</v>
      </c>
      <c r="C22" t="s">
        <v>108</v>
      </c>
      <c r="D22" t="s">
        <v>1923</v>
      </c>
      <c r="E22" t="s">
        <v>682</v>
      </c>
      <c r="F22" t="s">
        <v>304</v>
      </c>
      <c r="G22" t="s">
        <v>127</v>
      </c>
      <c r="H22" t="s">
        <v>1924</v>
      </c>
      <c r="I22" s="55">
        <v>1.17</v>
      </c>
      <c r="J22" t="s">
        <v>98</v>
      </c>
      <c r="K22" s="56">
        <v>2.5000000000000001E-2</v>
      </c>
      <c r="L22" s="56">
        <v>4.41E-2</v>
      </c>
      <c r="M22" s="55">
        <v>1490073.27</v>
      </c>
      <c r="N22" s="55">
        <v>98.59</v>
      </c>
      <c r="O22" s="55">
        <v>1469.0632368930001</v>
      </c>
      <c r="P22" s="56">
        <v>3.7000000000000002E-3</v>
      </c>
      <c r="Q22" s="56">
        <v>9.4899999999999998E-2</v>
      </c>
      <c r="R22" s="56">
        <v>1E-3</v>
      </c>
    </row>
    <row r="23" spans="1:18">
      <c r="A23" t="s">
        <v>1953</v>
      </c>
      <c r="B23" t="s">
        <v>1954</v>
      </c>
      <c r="C23" t="s">
        <v>108</v>
      </c>
      <c r="D23" t="s">
        <v>1923</v>
      </c>
      <c r="E23" t="s">
        <v>682</v>
      </c>
      <c r="F23" t="s">
        <v>304</v>
      </c>
      <c r="G23" t="s">
        <v>127</v>
      </c>
      <c r="H23" t="s">
        <v>1924</v>
      </c>
      <c r="I23" s="55">
        <v>4.8899999999999997</v>
      </c>
      <c r="J23" t="s">
        <v>98</v>
      </c>
      <c r="K23" s="56">
        <v>3.7400000000000003E-2</v>
      </c>
      <c r="L23" s="56">
        <v>4.87E-2</v>
      </c>
      <c r="M23" s="55">
        <v>599318.15</v>
      </c>
      <c r="N23" s="55">
        <v>95.74</v>
      </c>
      <c r="O23" s="55">
        <v>573.78719680999995</v>
      </c>
      <c r="P23" s="56">
        <v>1E-3</v>
      </c>
      <c r="Q23" s="56">
        <v>3.7100000000000001E-2</v>
      </c>
      <c r="R23" s="56">
        <v>4.0000000000000002E-4</v>
      </c>
    </row>
    <row r="24" spans="1:18">
      <c r="A24" t="s">
        <v>1955</v>
      </c>
      <c r="B24" t="s">
        <v>1956</v>
      </c>
      <c r="C24" t="s">
        <v>108</v>
      </c>
      <c r="D24" t="s">
        <v>1957</v>
      </c>
      <c r="E24" t="s">
        <v>332</v>
      </c>
      <c r="F24" t="s">
        <v>354</v>
      </c>
      <c r="G24" t="s">
        <v>127</v>
      </c>
      <c r="H24" t="s">
        <v>1958</v>
      </c>
      <c r="I24" s="55">
        <v>2.2400000000000002</v>
      </c>
      <c r="J24" t="s">
        <v>98</v>
      </c>
      <c r="K24" s="56">
        <v>3.1E-2</v>
      </c>
      <c r="L24" s="56">
        <v>4.7500000000000001E-2</v>
      </c>
      <c r="M24" s="55">
        <v>1687431.33</v>
      </c>
      <c r="N24" s="55">
        <v>96.57</v>
      </c>
      <c r="O24" s="55">
        <v>1629.5524353809999</v>
      </c>
      <c r="P24" s="56">
        <v>2.3999999999999998E-3</v>
      </c>
      <c r="Q24" s="56">
        <v>0.1053</v>
      </c>
      <c r="R24" s="56">
        <v>1.1000000000000001E-3</v>
      </c>
    </row>
    <row r="25" spans="1:18">
      <c r="A25" t="s">
        <v>1959</v>
      </c>
      <c r="B25" t="s">
        <v>1960</v>
      </c>
      <c r="C25" t="s">
        <v>108</v>
      </c>
      <c r="D25" t="s">
        <v>1053</v>
      </c>
      <c r="E25" t="s">
        <v>669</v>
      </c>
      <c r="F25" t="s">
        <v>461</v>
      </c>
      <c r="G25" t="s">
        <v>176</v>
      </c>
      <c r="H25" t="s">
        <v>1961</v>
      </c>
      <c r="I25" s="55">
        <v>3.52</v>
      </c>
      <c r="J25" t="s">
        <v>98</v>
      </c>
      <c r="K25" s="56">
        <v>3.3500000000000002E-2</v>
      </c>
      <c r="L25" s="56">
        <v>6.2399999999999997E-2</v>
      </c>
      <c r="M25" s="55">
        <v>1081116.48</v>
      </c>
      <c r="N25" s="55">
        <v>90.79</v>
      </c>
      <c r="O25" s="55">
        <v>981.54565219200003</v>
      </c>
      <c r="P25" s="56">
        <v>1.4E-3</v>
      </c>
      <c r="Q25" s="56">
        <v>6.3399999999999998E-2</v>
      </c>
      <c r="R25" s="56">
        <v>6.9999999999999999E-4</v>
      </c>
    </row>
    <row r="26" spans="1:18">
      <c r="A26" t="s">
        <v>1962</v>
      </c>
      <c r="B26" t="s">
        <v>1963</v>
      </c>
      <c r="C26" t="s">
        <v>108</v>
      </c>
      <c r="D26" t="s">
        <v>1964</v>
      </c>
      <c r="E26" t="s">
        <v>332</v>
      </c>
      <c r="F26" t="s">
        <v>539</v>
      </c>
      <c r="G26" t="s">
        <v>176</v>
      </c>
      <c r="H26" t="s">
        <v>1965</v>
      </c>
      <c r="I26" s="55">
        <v>0.99</v>
      </c>
      <c r="J26" t="s">
        <v>98</v>
      </c>
      <c r="K26" s="56">
        <v>3.5499999999999997E-2</v>
      </c>
      <c r="L26" s="56">
        <v>5.4600000000000003E-2</v>
      </c>
      <c r="M26" s="55">
        <v>1159525.6000000001</v>
      </c>
      <c r="N26" s="55">
        <v>98.22</v>
      </c>
      <c r="O26" s="55">
        <v>1138.8860443200001</v>
      </c>
      <c r="P26" s="56">
        <v>4.4999999999999997E-3</v>
      </c>
      <c r="Q26" s="56">
        <v>7.3599999999999999E-2</v>
      </c>
      <c r="R26" s="56">
        <v>8.0000000000000004E-4</v>
      </c>
    </row>
    <row r="27" spans="1:18">
      <c r="A27" t="s">
        <v>1966</v>
      </c>
      <c r="B27" t="s">
        <v>1967</v>
      </c>
      <c r="C27" t="s">
        <v>108</v>
      </c>
      <c r="D27" t="s">
        <v>1968</v>
      </c>
      <c r="E27" t="s">
        <v>111</v>
      </c>
      <c r="F27" t="s">
        <v>544</v>
      </c>
      <c r="G27" t="s">
        <v>127</v>
      </c>
      <c r="H27" t="s">
        <v>1969</v>
      </c>
      <c r="I27" s="55">
        <v>3.91</v>
      </c>
      <c r="J27" t="s">
        <v>98</v>
      </c>
      <c r="K27" s="56">
        <v>7.3300000000000004E-2</v>
      </c>
      <c r="L27" s="56">
        <v>7.3599999999999999E-2</v>
      </c>
      <c r="M27" s="55">
        <v>579762.80000000005</v>
      </c>
      <c r="N27" s="55">
        <v>103.1292</v>
      </c>
      <c r="O27" s="55">
        <v>597.9047375376</v>
      </c>
      <c r="P27" s="56">
        <v>2.3E-3</v>
      </c>
      <c r="Q27" s="56">
        <v>3.8600000000000002E-2</v>
      </c>
      <c r="R27" s="56">
        <v>4.0000000000000002E-4</v>
      </c>
    </row>
    <row r="28" spans="1:18">
      <c r="A28" t="s">
        <v>1948</v>
      </c>
      <c r="B28" t="s">
        <v>1949</v>
      </c>
      <c r="C28" t="s">
        <v>108</v>
      </c>
      <c r="D28" t="s">
        <v>431</v>
      </c>
      <c r="E28" t="s">
        <v>303</v>
      </c>
      <c r="F28" s="63" t="s">
        <v>3501</v>
      </c>
      <c r="G28" s="105" t="s">
        <v>4234</v>
      </c>
      <c r="H28" t="s">
        <v>1950</v>
      </c>
      <c r="I28" s="55">
        <v>2.73</v>
      </c>
      <c r="J28" t="s">
        <v>98</v>
      </c>
      <c r="K28" s="56">
        <v>7.0499999999999993E-2</v>
      </c>
      <c r="L28" s="56">
        <v>6.13E-2</v>
      </c>
      <c r="M28" s="55">
        <v>973022.87</v>
      </c>
      <c r="N28" s="55">
        <v>100</v>
      </c>
      <c r="O28" s="55">
        <v>973.02287000000001</v>
      </c>
      <c r="P28" s="56">
        <v>2E-3</v>
      </c>
      <c r="Q28" s="56">
        <v>6.2899999999999998E-2</v>
      </c>
      <c r="R28" s="56">
        <v>6.9999999999999999E-4</v>
      </c>
    </row>
    <row r="29" spans="1:18">
      <c r="A29" t="s">
        <v>1970</v>
      </c>
      <c r="B29" t="s">
        <v>1971</v>
      </c>
      <c r="C29" t="s">
        <v>108</v>
      </c>
      <c r="D29" t="s">
        <v>1972</v>
      </c>
      <c r="E29" t="s">
        <v>614</v>
      </c>
      <c r="F29" s="63" t="s">
        <v>3501</v>
      </c>
      <c r="G29" s="105" t="s">
        <v>4234</v>
      </c>
      <c r="H29" t="s">
        <v>223</v>
      </c>
      <c r="I29" s="55">
        <v>0.01</v>
      </c>
      <c r="J29" t="s">
        <v>98</v>
      </c>
      <c r="K29" s="56">
        <v>1E-4</v>
      </c>
      <c r="L29" s="56">
        <v>1E-4</v>
      </c>
      <c r="M29" s="55">
        <v>1856.05</v>
      </c>
      <c r="N29" s="55">
        <v>29.41732</v>
      </c>
      <c r="O29" s="55">
        <v>0.54600016786000005</v>
      </c>
      <c r="P29" s="56">
        <v>0</v>
      </c>
      <c r="Q29" s="56">
        <v>0</v>
      </c>
      <c r="R29" s="56">
        <v>0</v>
      </c>
    </row>
    <row r="30" spans="1:18">
      <c r="A30" t="s">
        <v>1973</v>
      </c>
      <c r="B30" t="s">
        <v>1974</v>
      </c>
      <c r="C30" t="s">
        <v>108</v>
      </c>
      <c r="D30" t="s">
        <v>1972</v>
      </c>
      <c r="E30" t="s">
        <v>614</v>
      </c>
      <c r="F30" s="63" t="s">
        <v>3501</v>
      </c>
      <c r="G30" s="105" t="s">
        <v>4234</v>
      </c>
      <c r="H30" t="s">
        <v>223</v>
      </c>
      <c r="I30" s="55">
        <v>0.01</v>
      </c>
      <c r="J30" t="s">
        <v>98</v>
      </c>
      <c r="K30" s="56">
        <v>0</v>
      </c>
      <c r="L30" s="56">
        <v>1E-4</v>
      </c>
      <c r="M30" s="55">
        <v>842763.86</v>
      </c>
      <c r="N30" s="55">
        <v>59</v>
      </c>
      <c r="O30" s="55">
        <v>497.23067739999999</v>
      </c>
      <c r="P30" s="56">
        <v>1.5E-3</v>
      </c>
      <c r="Q30" s="56">
        <v>3.2099999999999997E-2</v>
      </c>
      <c r="R30" s="56">
        <v>2.9999999999999997E-4</v>
      </c>
    </row>
    <row r="31" spans="1:18">
      <c r="A31" s="57" t="s">
        <v>297</v>
      </c>
      <c r="B31" s="107" t="s">
        <v>4234</v>
      </c>
      <c r="C31" s="107" t="s">
        <v>4234</v>
      </c>
      <c r="D31" s="107" t="s">
        <v>4234</v>
      </c>
      <c r="E31" s="107" t="s">
        <v>4234</v>
      </c>
      <c r="F31" s="107" t="s">
        <v>4234</v>
      </c>
      <c r="G31" s="107" t="s">
        <v>4234</v>
      </c>
      <c r="H31" s="107" t="s">
        <v>4234</v>
      </c>
      <c r="I31" s="59">
        <v>1.68</v>
      </c>
      <c r="J31" s="107" t="s">
        <v>4234</v>
      </c>
      <c r="K31" s="107" t="s">
        <v>4234</v>
      </c>
      <c r="L31" s="58">
        <v>5.8799999999999998E-2</v>
      </c>
      <c r="M31" s="59">
        <v>6259.03</v>
      </c>
      <c r="N31" s="107" t="s">
        <v>4234</v>
      </c>
      <c r="O31" s="59">
        <v>24.442706998826999</v>
      </c>
      <c r="P31" s="107" t="s">
        <v>4234</v>
      </c>
      <c r="Q31" s="58">
        <v>1.6000000000000001E-3</v>
      </c>
      <c r="R31" s="58">
        <v>0</v>
      </c>
    </row>
    <row r="32" spans="1:18">
      <c r="A32" t="s">
        <v>1975</v>
      </c>
      <c r="B32" t="s">
        <v>1976</v>
      </c>
      <c r="C32" t="s">
        <v>108</v>
      </c>
      <c r="D32" t="s">
        <v>1977</v>
      </c>
      <c r="E32" t="s">
        <v>103</v>
      </c>
      <c r="F32" t="s">
        <v>314</v>
      </c>
      <c r="G32" t="s">
        <v>127</v>
      </c>
      <c r="H32" t="s">
        <v>1978</v>
      </c>
      <c r="I32" s="55">
        <v>1.68</v>
      </c>
      <c r="J32" t="s">
        <v>100</v>
      </c>
      <c r="K32" s="56">
        <v>7.9699999999999993E-2</v>
      </c>
      <c r="L32" s="56">
        <v>5.8799999999999998E-2</v>
      </c>
      <c r="M32" s="55">
        <v>6259.03</v>
      </c>
      <c r="N32" s="55">
        <v>107.67</v>
      </c>
      <c r="O32" s="55">
        <v>24.442706998826999</v>
      </c>
      <c r="P32" s="56">
        <v>1E-4</v>
      </c>
      <c r="Q32" s="56">
        <v>1.6000000000000001E-3</v>
      </c>
      <c r="R32" s="56">
        <v>0</v>
      </c>
    </row>
    <row r="33" spans="1:18">
      <c r="A33" s="57" t="s">
        <v>822</v>
      </c>
      <c r="B33" s="107" t="s">
        <v>4234</v>
      </c>
      <c r="C33" s="107" t="s">
        <v>4234</v>
      </c>
      <c r="D33" s="107" t="s">
        <v>4234</v>
      </c>
      <c r="E33" s="107" t="s">
        <v>4234</v>
      </c>
      <c r="F33" s="107" t="s">
        <v>4234</v>
      </c>
      <c r="G33" s="107" t="s">
        <v>4234</v>
      </c>
      <c r="H33" s="107" t="s">
        <v>4234</v>
      </c>
      <c r="I33" s="59">
        <v>0</v>
      </c>
      <c r="J33" s="107" t="s">
        <v>4234</v>
      </c>
      <c r="K33" s="107" t="s">
        <v>4234</v>
      </c>
      <c r="L33" s="58">
        <v>0</v>
      </c>
      <c r="M33" s="59">
        <v>0</v>
      </c>
      <c r="N33" s="107" t="s">
        <v>4234</v>
      </c>
      <c r="O33" s="59">
        <v>0</v>
      </c>
      <c r="P33" s="107" t="s">
        <v>4234</v>
      </c>
      <c r="Q33" s="58">
        <v>0</v>
      </c>
      <c r="R33" s="58">
        <v>0</v>
      </c>
    </row>
    <row r="34" spans="1:18">
      <c r="A34" t="s">
        <v>178</v>
      </c>
      <c r="B34" t="s">
        <v>178</v>
      </c>
      <c r="C34" s="107" t="s">
        <v>4234</v>
      </c>
      <c r="D34" s="107" t="s">
        <v>4234</v>
      </c>
      <c r="E34" t="s">
        <v>178</v>
      </c>
      <c r="F34" t="s">
        <v>178</v>
      </c>
      <c r="G34" s="107" t="s">
        <v>4234</v>
      </c>
      <c r="H34" s="107" t="s">
        <v>4234</v>
      </c>
      <c r="I34" s="55">
        <v>0</v>
      </c>
      <c r="J34" t="s">
        <v>178</v>
      </c>
      <c r="K34" s="56">
        <v>0</v>
      </c>
      <c r="L34" s="56">
        <v>0</v>
      </c>
      <c r="M34" s="55">
        <v>0</v>
      </c>
      <c r="N34" s="55">
        <v>0</v>
      </c>
      <c r="O34" s="55">
        <v>0</v>
      </c>
      <c r="P34" s="56">
        <v>0</v>
      </c>
      <c r="Q34" s="56">
        <v>0</v>
      </c>
      <c r="R34" s="56">
        <v>0</v>
      </c>
    </row>
    <row r="35" spans="1:18">
      <c r="A35" s="57" t="s">
        <v>186</v>
      </c>
      <c r="B35" s="107" t="s">
        <v>4234</v>
      </c>
      <c r="C35" s="107" t="s">
        <v>4234</v>
      </c>
      <c r="D35" s="107" t="s">
        <v>4234</v>
      </c>
      <c r="E35" s="107" t="s">
        <v>4234</v>
      </c>
      <c r="F35" s="107" t="s">
        <v>4234</v>
      </c>
      <c r="G35" s="107" t="s">
        <v>4234</v>
      </c>
      <c r="H35" s="107" t="s">
        <v>4234</v>
      </c>
      <c r="I35" s="59">
        <v>12.44</v>
      </c>
      <c r="J35" s="107" t="s">
        <v>4234</v>
      </c>
      <c r="K35" s="107" t="s">
        <v>4234</v>
      </c>
      <c r="L35" s="58">
        <v>5.6899999999999999E-2</v>
      </c>
      <c r="M35" s="59">
        <v>426767.4</v>
      </c>
      <c r="N35" s="107" t="s">
        <v>4234</v>
      </c>
      <c r="O35" s="59">
        <v>991.40688650170398</v>
      </c>
      <c r="P35" s="107" t="s">
        <v>4234</v>
      </c>
      <c r="Q35" s="58">
        <v>6.4100000000000004E-2</v>
      </c>
      <c r="R35" s="58">
        <v>6.9999999999999999E-4</v>
      </c>
    </row>
    <row r="36" spans="1:18">
      <c r="A36" s="57" t="s">
        <v>298</v>
      </c>
      <c r="B36" s="107" t="s">
        <v>4234</v>
      </c>
      <c r="C36" s="107" t="s">
        <v>4234</v>
      </c>
      <c r="D36" s="107" t="s">
        <v>4234</v>
      </c>
      <c r="E36" s="107" t="s">
        <v>4234</v>
      </c>
      <c r="F36" s="107" t="s">
        <v>4234</v>
      </c>
      <c r="G36" s="107" t="s">
        <v>4234</v>
      </c>
      <c r="H36" s="107" t="s">
        <v>4234</v>
      </c>
      <c r="I36" s="59">
        <v>0</v>
      </c>
      <c r="J36" s="107" t="s">
        <v>4234</v>
      </c>
      <c r="K36" s="107" t="s">
        <v>4234</v>
      </c>
      <c r="L36" s="58">
        <v>0</v>
      </c>
      <c r="M36" s="59">
        <v>0</v>
      </c>
      <c r="N36" s="107" t="s">
        <v>4234</v>
      </c>
      <c r="O36" s="59">
        <v>0</v>
      </c>
      <c r="P36" s="107" t="s">
        <v>4234</v>
      </c>
      <c r="Q36" s="58">
        <v>0</v>
      </c>
      <c r="R36" s="58">
        <v>0</v>
      </c>
    </row>
    <row r="37" spans="1:18">
      <c r="A37" t="s">
        <v>178</v>
      </c>
      <c r="B37" t="s">
        <v>178</v>
      </c>
      <c r="C37" s="107" t="s">
        <v>4234</v>
      </c>
      <c r="D37" s="107" t="s">
        <v>4234</v>
      </c>
      <c r="E37" t="s">
        <v>178</v>
      </c>
      <c r="F37" t="s">
        <v>178</v>
      </c>
      <c r="G37" s="107" t="s">
        <v>4234</v>
      </c>
      <c r="H37" s="107" t="s">
        <v>4234</v>
      </c>
      <c r="I37" s="55">
        <v>0</v>
      </c>
      <c r="J37" t="s">
        <v>178</v>
      </c>
      <c r="K37" s="56">
        <v>0</v>
      </c>
      <c r="L37" s="56">
        <v>0</v>
      </c>
      <c r="M37" s="55">
        <v>0</v>
      </c>
      <c r="N37" s="55">
        <v>0</v>
      </c>
      <c r="O37" s="55">
        <v>0</v>
      </c>
      <c r="P37" s="56">
        <v>0</v>
      </c>
      <c r="Q37" s="56">
        <v>0</v>
      </c>
      <c r="R37" s="56">
        <v>0</v>
      </c>
    </row>
    <row r="38" spans="1:18">
      <c r="A38" s="57" t="s">
        <v>299</v>
      </c>
      <c r="B38" s="107" t="s">
        <v>4234</v>
      </c>
      <c r="C38" s="107" t="s">
        <v>4234</v>
      </c>
      <c r="D38" s="107" t="s">
        <v>4234</v>
      </c>
      <c r="E38" s="107" t="s">
        <v>4234</v>
      </c>
      <c r="F38" s="107" t="s">
        <v>4234</v>
      </c>
      <c r="G38" s="107" t="s">
        <v>4234</v>
      </c>
      <c r="H38" s="107" t="s">
        <v>4234</v>
      </c>
      <c r="I38" s="59">
        <v>12.44</v>
      </c>
      <c r="J38" s="107" t="s">
        <v>4234</v>
      </c>
      <c r="K38" s="107" t="s">
        <v>4234</v>
      </c>
      <c r="L38" s="58">
        <v>5.6899999999999999E-2</v>
      </c>
      <c r="M38" s="59">
        <v>426767.4</v>
      </c>
      <c r="N38" s="107" t="s">
        <v>4234</v>
      </c>
      <c r="O38" s="59">
        <v>991.40688650170398</v>
      </c>
      <c r="P38" s="107" t="s">
        <v>4234</v>
      </c>
      <c r="Q38" s="58">
        <v>6.4100000000000004E-2</v>
      </c>
      <c r="R38" s="58">
        <v>6.9999999999999999E-4</v>
      </c>
    </row>
    <row r="39" spans="1:18">
      <c r="A39" t="s">
        <v>1979</v>
      </c>
      <c r="B39" t="s">
        <v>1980</v>
      </c>
      <c r="C39" t="s">
        <v>108</v>
      </c>
      <c r="D39" s="105" t="s">
        <v>4234</v>
      </c>
      <c r="E39" t="s">
        <v>1591</v>
      </c>
      <c r="F39" t="s">
        <v>830</v>
      </c>
      <c r="G39" t="s">
        <v>1981</v>
      </c>
      <c r="H39" t="s">
        <v>1982</v>
      </c>
      <c r="I39" s="55">
        <v>10.19</v>
      </c>
      <c r="J39" t="s">
        <v>105</v>
      </c>
      <c r="K39" s="56">
        <v>3.95E-2</v>
      </c>
      <c r="L39" s="56">
        <v>5.3199999999999997E-2</v>
      </c>
      <c r="M39" s="55">
        <v>195734.88</v>
      </c>
      <c r="N39" s="55">
        <v>87.479999999999919</v>
      </c>
      <c r="O39" s="55">
        <v>469.01300610003801</v>
      </c>
      <c r="P39" s="56">
        <v>5.0000000000000001E-4</v>
      </c>
      <c r="Q39" s="56">
        <v>3.0300000000000001E-2</v>
      </c>
      <c r="R39" s="56">
        <v>2.9999999999999997E-4</v>
      </c>
    </row>
    <row r="40" spans="1:18">
      <c r="A40" t="s">
        <v>1983</v>
      </c>
      <c r="B40" t="s">
        <v>1984</v>
      </c>
      <c r="C40" t="s">
        <v>108</v>
      </c>
      <c r="D40" s="105" t="s">
        <v>4234</v>
      </c>
      <c r="E40" t="s">
        <v>1591</v>
      </c>
      <c r="F40" t="s">
        <v>951</v>
      </c>
      <c r="G40" t="s">
        <v>864</v>
      </c>
      <c r="H40" t="s">
        <v>1985</v>
      </c>
      <c r="I40" s="55">
        <v>14.46</v>
      </c>
      <c r="J40" t="s">
        <v>105</v>
      </c>
      <c r="K40" s="56">
        <v>4.5600000000000002E-2</v>
      </c>
      <c r="L40" s="56">
        <v>6.0199999999999997E-2</v>
      </c>
      <c r="M40" s="55">
        <v>231032.52</v>
      </c>
      <c r="N40" s="55">
        <v>82.55</v>
      </c>
      <c r="O40" s="55">
        <v>522.39388040166602</v>
      </c>
      <c r="P40" s="56">
        <v>1.4E-3</v>
      </c>
      <c r="Q40" s="56">
        <v>3.3799999999999997E-2</v>
      </c>
      <c r="R40" s="56">
        <v>4.0000000000000002E-4</v>
      </c>
    </row>
    <row r="41" spans="1:18">
      <c r="A41" t="s">
        <v>188</v>
      </c>
      <c r="B41" s="107" t="s">
        <v>4234</v>
      </c>
      <c r="C41" s="107" t="s">
        <v>4234</v>
      </c>
      <c r="D41" s="107" t="s">
        <v>4234</v>
      </c>
      <c r="E41" s="107" t="s">
        <v>4234</v>
      </c>
      <c r="F41" s="107" t="s">
        <v>4234</v>
      </c>
      <c r="G41" s="107" t="s">
        <v>4234</v>
      </c>
      <c r="H41" s="107" t="s">
        <v>4234</v>
      </c>
      <c r="I41" s="107" t="s">
        <v>4234</v>
      </c>
      <c r="J41" s="107" t="s">
        <v>4234</v>
      </c>
      <c r="K41" s="107" t="s">
        <v>4234</v>
      </c>
      <c r="L41" s="107" t="s">
        <v>4234</v>
      </c>
      <c r="M41" s="107" t="s">
        <v>4234</v>
      </c>
      <c r="N41" s="107" t="s">
        <v>4234</v>
      </c>
      <c r="O41" s="107" t="s">
        <v>4234</v>
      </c>
      <c r="P41" s="107" t="s">
        <v>4234</v>
      </c>
      <c r="Q41" s="107" t="s">
        <v>4234</v>
      </c>
      <c r="R41" s="107" t="s">
        <v>4234</v>
      </c>
    </row>
    <row r="42" spans="1:18">
      <c r="A42" t="s">
        <v>292</v>
      </c>
      <c r="B42" s="107" t="s">
        <v>4234</v>
      </c>
      <c r="C42" s="107" t="s">
        <v>4234</v>
      </c>
      <c r="D42" s="107" t="s">
        <v>4234</v>
      </c>
      <c r="E42" s="107" t="s">
        <v>4234</v>
      </c>
      <c r="F42" s="107" t="s">
        <v>4234</v>
      </c>
      <c r="G42" s="107" t="s">
        <v>4234</v>
      </c>
      <c r="H42" s="107" t="s">
        <v>4234</v>
      </c>
      <c r="I42" s="107" t="s">
        <v>4234</v>
      </c>
      <c r="J42" s="107" t="s">
        <v>4234</v>
      </c>
      <c r="K42" s="107" t="s">
        <v>4234</v>
      </c>
      <c r="L42" s="107" t="s">
        <v>4234</v>
      </c>
      <c r="M42" s="107" t="s">
        <v>4234</v>
      </c>
      <c r="N42" s="107" t="s">
        <v>4234</v>
      </c>
      <c r="O42" s="107" t="s">
        <v>4234</v>
      </c>
      <c r="P42" s="107" t="s">
        <v>4234</v>
      </c>
      <c r="Q42" s="107" t="s">
        <v>4234</v>
      </c>
      <c r="R42" s="107" t="s">
        <v>4234</v>
      </c>
    </row>
    <row r="43" spans="1:18">
      <c r="A43" t="s">
        <v>293</v>
      </c>
      <c r="B43" s="107" t="s">
        <v>4234</v>
      </c>
      <c r="C43" s="107" t="s">
        <v>4234</v>
      </c>
      <c r="D43" s="107" t="s">
        <v>4234</v>
      </c>
      <c r="E43" s="107" t="s">
        <v>4234</v>
      </c>
      <c r="F43" s="107" t="s">
        <v>4234</v>
      </c>
      <c r="G43" s="107" t="s">
        <v>4234</v>
      </c>
      <c r="H43" s="107" t="s">
        <v>4234</v>
      </c>
      <c r="I43" s="107" t="s">
        <v>4234</v>
      </c>
      <c r="J43" s="107" t="s">
        <v>4234</v>
      </c>
      <c r="K43" s="107" t="s">
        <v>4234</v>
      </c>
      <c r="L43" s="107" t="s">
        <v>4234</v>
      </c>
      <c r="M43" s="107" t="s">
        <v>4234</v>
      </c>
      <c r="N43" s="107" t="s">
        <v>4234</v>
      </c>
      <c r="O43" s="107" t="s">
        <v>4234</v>
      </c>
      <c r="P43" s="107" t="s">
        <v>4234</v>
      </c>
      <c r="Q43" s="107" t="s">
        <v>4234</v>
      </c>
      <c r="R43" s="107" t="s">
        <v>4234</v>
      </c>
    </row>
    <row r="44" spans="1:18">
      <c r="A44" t="s">
        <v>294</v>
      </c>
      <c r="B44" s="107" t="s">
        <v>4234</v>
      </c>
      <c r="C44" s="107" t="s">
        <v>4234</v>
      </c>
      <c r="D44" s="107" t="s">
        <v>4234</v>
      </c>
      <c r="E44" s="107" t="s">
        <v>4234</v>
      </c>
      <c r="F44" s="107" t="s">
        <v>4234</v>
      </c>
      <c r="G44" s="107" t="s">
        <v>4234</v>
      </c>
      <c r="H44" s="107" t="s">
        <v>4234</v>
      </c>
      <c r="I44" s="107" t="s">
        <v>4234</v>
      </c>
      <c r="J44" s="107" t="s">
        <v>4234</v>
      </c>
      <c r="K44" s="107" t="s">
        <v>4234</v>
      </c>
      <c r="L44" s="107" t="s">
        <v>4234</v>
      </c>
      <c r="M44" s="107" t="s">
        <v>4234</v>
      </c>
      <c r="N44" s="107" t="s">
        <v>4234</v>
      </c>
      <c r="O44" s="107" t="s">
        <v>4234</v>
      </c>
      <c r="P44" s="107" t="s">
        <v>4234</v>
      </c>
      <c r="Q44" s="107" t="s">
        <v>4234</v>
      </c>
      <c r="R44" s="107" t="s">
        <v>4234</v>
      </c>
    </row>
    <row r="45" spans="1:18" hidden="1">
      <c r="B45" s="13"/>
      <c r="C45" s="13"/>
      <c r="D45" s="13"/>
    </row>
    <row r="46" spans="1:18" hidden="1">
      <c r="B46" s="13"/>
      <c r="C46" s="13"/>
      <c r="D46" s="13"/>
    </row>
    <row r="47" spans="1:18" hidden="1">
      <c r="B47" s="13"/>
      <c r="C47" s="13"/>
      <c r="D47" s="13"/>
    </row>
    <row r="48" spans="1:18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61" t="s">
        <v>4233</v>
      </c>
    </row>
    <row r="2" spans="1:34" s="1" customFormat="1">
      <c r="A2" s="2" t="s">
        <v>1</v>
      </c>
      <c r="B2" s="9" t="s">
        <v>3299</v>
      </c>
    </row>
    <row r="3" spans="1:34" s="1" customFormat="1">
      <c r="A3" s="2" t="s">
        <v>2</v>
      </c>
      <c r="B3" s="20" t="s">
        <v>3300</v>
      </c>
    </row>
    <row r="4" spans="1:34" s="1" customFormat="1">
      <c r="A4" s="2" t="s">
        <v>3</v>
      </c>
      <c r="B4" s="62" t="s">
        <v>165</v>
      </c>
    </row>
    <row r="5" spans="1:34" ht="18.75">
      <c r="A5" s="82" t="s">
        <v>87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</row>
    <row r="6" spans="1:34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50</v>
      </c>
      <c r="G6" s="33" t="s">
        <v>155</v>
      </c>
      <c r="H6" s="33" t="s">
        <v>156</v>
      </c>
      <c r="I6" s="33" t="s">
        <v>5</v>
      </c>
      <c r="J6" s="33" t="s">
        <v>69</v>
      </c>
      <c r="K6" s="33" t="s">
        <v>54</v>
      </c>
      <c r="L6" s="34" t="s">
        <v>151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99" t="s">
        <v>4234</v>
      </c>
      <c r="B7" s="100" t="s">
        <v>4234</v>
      </c>
      <c r="C7" s="100" t="s">
        <v>4234</v>
      </c>
      <c r="D7" s="100" t="s">
        <v>4234</v>
      </c>
      <c r="E7" s="100" t="s">
        <v>4234</v>
      </c>
      <c r="F7" s="100" t="s">
        <v>4234</v>
      </c>
      <c r="G7" s="21" t="s">
        <v>152</v>
      </c>
      <c r="H7" s="100" t="s">
        <v>4234</v>
      </c>
      <c r="I7" s="21" t="s">
        <v>6</v>
      </c>
      <c r="J7" s="21" t="s">
        <v>7</v>
      </c>
      <c r="K7" s="21" t="s">
        <v>7</v>
      </c>
      <c r="L7" s="22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101" t="s">
        <v>4234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102" t="s">
        <v>4234</v>
      </c>
      <c r="C9" s="102" t="s">
        <v>4234</v>
      </c>
      <c r="D9" s="102" t="s">
        <v>4234</v>
      </c>
      <c r="E9" s="102" t="s">
        <v>4234</v>
      </c>
      <c r="F9" s="102" t="s">
        <v>4234</v>
      </c>
      <c r="G9" s="53">
        <v>8087696.96</v>
      </c>
      <c r="H9" s="102" t="s">
        <v>4234</v>
      </c>
      <c r="I9" s="53">
        <v>22306.320910253904</v>
      </c>
      <c r="J9" s="102" t="s">
        <v>4234</v>
      </c>
      <c r="K9" s="54">
        <v>1</v>
      </c>
      <c r="L9" s="54">
        <v>1.55E-2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7" t="s">
        <v>173</v>
      </c>
      <c r="B10" s="107" t="s">
        <v>4234</v>
      </c>
      <c r="C10" s="107" t="s">
        <v>4234</v>
      </c>
      <c r="D10" s="107" t="s">
        <v>4234</v>
      </c>
      <c r="E10" s="107" t="s">
        <v>4234</v>
      </c>
      <c r="F10" s="107" t="s">
        <v>4234</v>
      </c>
      <c r="G10" s="59">
        <v>3015844.64</v>
      </c>
      <c r="H10" s="107" t="s">
        <v>4234</v>
      </c>
      <c r="I10" s="59">
        <v>4571.6510404888304</v>
      </c>
      <c r="J10" s="107" t="s">
        <v>4234</v>
      </c>
      <c r="K10" s="58">
        <v>0.2049</v>
      </c>
      <c r="L10" s="58">
        <v>3.2000000000000002E-3</v>
      </c>
    </row>
    <row r="11" spans="1:34">
      <c r="A11" t="s">
        <v>1986</v>
      </c>
      <c r="B11" t="s">
        <v>1987</v>
      </c>
      <c r="C11" t="s">
        <v>108</v>
      </c>
      <c r="D11" t="s">
        <v>1988</v>
      </c>
      <c r="E11" t="s">
        <v>904</v>
      </c>
      <c r="F11" t="s">
        <v>100</v>
      </c>
      <c r="G11" s="55">
        <v>773.62</v>
      </c>
      <c r="H11" s="55">
        <v>100.6147</v>
      </c>
      <c r="I11" s="55">
        <v>2.82316772864178</v>
      </c>
      <c r="J11" s="56">
        <v>2.0000000000000001E-4</v>
      </c>
      <c r="K11" s="56">
        <v>1E-4</v>
      </c>
      <c r="L11" s="56">
        <v>0</v>
      </c>
    </row>
    <row r="12" spans="1:34">
      <c r="A12" t="s">
        <v>1989</v>
      </c>
      <c r="B12" t="s">
        <v>1990</v>
      </c>
      <c r="C12" t="s">
        <v>108</v>
      </c>
      <c r="D12" t="s">
        <v>1991</v>
      </c>
      <c r="E12" t="s">
        <v>904</v>
      </c>
      <c r="F12" t="s">
        <v>100</v>
      </c>
      <c r="G12" s="55">
        <v>3767.97</v>
      </c>
      <c r="H12" s="55">
        <v>100</v>
      </c>
      <c r="I12" s="55">
        <v>13.66642719</v>
      </c>
      <c r="J12" s="56">
        <v>0</v>
      </c>
      <c r="K12" s="56">
        <v>5.9999999999999995E-4</v>
      </c>
      <c r="L12" s="56">
        <v>0</v>
      </c>
    </row>
    <row r="13" spans="1:34">
      <c r="A13" t="s">
        <v>1992</v>
      </c>
      <c r="B13" t="s">
        <v>1993</v>
      </c>
      <c r="C13" t="s">
        <v>108</v>
      </c>
      <c r="D13" t="s">
        <v>1994</v>
      </c>
      <c r="E13" t="s">
        <v>973</v>
      </c>
      <c r="F13" t="s">
        <v>100</v>
      </c>
      <c r="G13" s="55">
        <v>30326</v>
      </c>
      <c r="H13" s="55">
        <v>101.625</v>
      </c>
      <c r="I13" s="55">
        <v>111.7797785325</v>
      </c>
      <c r="J13" s="56">
        <v>0</v>
      </c>
      <c r="K13" s="56">
        <v>5.0000000000000001E-3</v>
      </c>
      <c r="L13" s="56">
        <v>1E-4</v>
      </c>
    </row>
    <row r="14" spans="1:34">
      <c r="A14" t="s">
        <v>1995</v>
      </c>
      <c r="B14" t="s">
        <v>1996</v>
      </c>
      <c r="C14" t="s">
        <v>108</v>
      </c>
      <c r="D14" t="s">
        <v>1997</v>
      </c>
      <c r="E14" t="s">
        <v>1555</v>
      </c>
      <c r="F14" t="s">
        <v>98</v>
      </c>
      <c r="G14" s="55">
        <v>28189.439999999999</v>
      </c>
      <c r="H14" s="55">
        <v>2251.7957999999999</v>
      </c>
      <c r="I14" s="55">
        <v>634.76862596351998</v>
      </c>
      <c r="J14" s="56">
        <v>1.1000000000000001E-3</v>
      </c>
      <c r="K14" s="56">
        <v>2.8500000000000001E-2</v>
      </c>
      <c r="L14" s="56">
        <v>4.0000000000000002E-4</v>
      </c>
    </row>
    <row r="15" spans="1:34">
      <c r="A15" t="s">
        <v>1995</v>
      </c>
      <c r="B15" t="s">
        <v>1998</v>
      </c>
      <c r="C15" t="s">
        <v>108</v>
      </c>
      <c r="D15" t="s">
        <v>1997</v>
      </c>
      <c r="E15" t="s">
        <v>1555</v>
      </c>
      <c r="F15" t="s">
        <v>98</v>
      </c>
      <c r="G15" s="55">
        <v>718138.77</v>
      </c>
      <c r="H15" s="55">
        <v>94.647599999999997</v>
      </c>
      <c r="I15" s="55">
        <v>679.70111047451996</v>
      </c>
      <c r="J15" s="56">
        <v>1.4E-3</v>
      </c>
      <c r="K15" s="56">
        <v>3.0499999999999999E-2</v>
      </c>
      <c r="L15" s="56">
        <v>5.0000000000000001E-4</v>
      </c>
    </row>
    <row r="16" spans="1:34">
      <c r="A16" t="s">
        <v>1999</v>
      </c>
      <c r="B16" t="s">
        <v>2000</v>
      </c>
      <c r="C16" t="s">
        <v>108</v>
      </c>
      <c r="D16" t="s">
        <v>2001</v>
      </c>
      <c r="E16" t="s">
        <v>1581</v>
      </c>
      <c r="F16" t="s">
        <v>100</v>
      </c>
      <c r="G16" s="55">
        <v>11334.43</v>
      </c>
      <c r="H16" s="55">
        <v>371.23939999999919</v>
      </c>
      <c r="I16" s="55">
        <v>152.61643421949799</v>
      </c>
      <c r="J16" s="56">
        <v>0</v>
      </c>
      <c r="K16" s="56">
        <v>6.7999999999999996E-3</v>
      </c>
      <c r="L16" s="56">
        <v>1E-4</v>
      </c>
    </row>
    <row r="17" spans="1:12">
      <c r="A17" t="s">
        <v>2002</v>
      </c>
      <c r="B17" t="s">
        <v>2003</v>
      </c>
      <c r="C17" t="s">
        <v>108</v>
      </c>
      <c r="D17" t="s">
        <v>2004</v>
      </c>
      <c r="E17" t="s">
        <v>669</v>
      </c>
      <c r="F17" t="s">
        <v>98</v>
      </c>
      <c r="G17" s="55">
        <v>1040669.91</v>
      </c>
      <c r="H17" s="55">
        <v>94.443299999999994</v>
      </c>
      <c r="I17" s="55">
        <v>982.84300511103004</v>
      </c>
      <c r="J17" s="56">
        <v>2.3E-3</v>
      </c>
      <c r="K17" s="56">
        <v>4.41E-2</v>
      </c>
      <c r="L17" s="56">
        <v>6.9999999999999999E-4</v>
      </c>
    </row>
    <row r="18" spans="1:12">
      <c r="A18" t="s">
        <v>2005</v>
      </c>
      <c r="B18" t="s">
        <v>2006</v>
      </c>
      <c r="C18" t="s">
        <v>108</v>
      </c>
      <c r="D18" t="s">
        <v>2007</v>
      </c>
      <c r="E18" t="s">
        <v>669</v>
      </c>
      <c r="F18" t="s">
        <v>102</v>
      </c>
      <c r="G18" s="55">
        <v>66357.81</v>
      </c>
      <c r="H18" s="55">
        <v>135.25480000000016</v>
      </c>
      <c r="I18" s="55">
        <v>360.04961742863901</v>
      </c>
      <c r="J18" s="56">
        <v>4.4000000000000003E-3</v>
      </c>
      <c r="K18" s="56">
        <v>1.61E-2</v>
      </c>
      <c r="L18" s="56">
        <v>2.9999999999999997E-4</v>
      </c>
    </row>
    <row r="19" spans="1:12">
      <c r="A19" t="s">
        <v>2008</v>
      </c>
      <c r="B19" t="s">
        <v>2009</v>
      </c>
      <c r="C19" t="s">
        <v>108</v>
      </c>
      <c r="D19" t="s">
        <v>2010</v>
      </c>
      <c r="E19" t="s">
        <v>669</v>
      </c>
      <c r="F19" t="s">
        <v>98</v>
      </c>
      <c r="G19" s="55">
        <v>278429.09000000003</v>
      </c>
      <c r="H19" s="55">
        <v>100</v>
      </c>
      <c r="I19" s="55">
        <v>278.42908999999997</v>
      </c>
      <c r="J19" s="56">
        <v>2.3999999999999998E-3</v>
      </c>
      <c r="K19" s="56">
        <v>1.2500000000000001E-2</v>
      </c>
      <c r="L19" s="56">
        <v>2.0000000000000001E-4</v>
      </c>
    </row>
    <row r="20" spans="1:12">
      <c r="A20" t="s">
        <v>2011</v>
      </c>
      <c r="B20" t="s">
        <v>2012</v>
      </c>
      <c r="C20" t="s">
        <v>108</v>
      </c>
      <c r="D20" t="s">
        <v>2010</v>
      </c>
      <c r="E20" t="s">
        <v>669</v>
      </c>
      <c r="F20" t="s">
        <v>98</v>
      </c>
      <c r="G20" s="55">
        <v>170338.04</v>
      </c>
      <c r="H20" s="55">
        <v>100</v>
      </c>
      <c r="I20" s="55">
        <v>170.33804000000001</v>
      </c>
      <c r="J20" s="56">
        <v>5.0000000000000001E-4</v>
      </c>
      <c r="K20" s="56">
        <v>7.6E-3</v>
      </c>
      <c r="L20" s="56">
        <v>1E-4</v>
      </c>
    </row>
    <row r="21" spans="1:12">
      <c r="A21" t="s">
        <v>2013</v>
      </c>
      <c r="B21" t="s">
        <v>2014</v>
      </c>
      <c r="C21" t="s">
        <v>108</v>
      </c>
      <c r="D21" t="s">
        <v>2015</v>
      </c>
      <c r="E21" t="s">
        <v>1343</v>
      </c>
      <c r="F21" t="s">
        <v>100</v>
      </c>
      <c r="G21" s="55">
        <v>4585.1899999999996</v>
      </c>
      <c r="H21" s="55">
        <v>100</v>
      </c>
      <c r="I21" s="55">
        <v>16.630484129999999</v>
      </c>
      <c r="J21" s="56">
        <v>0</v>
      </c>
      <c r="K21" s="56">
        <v>6.9999999999999999E-4</v>
      </c>
      <c r="L21" s="56">
        <v>0</v>
      </c>
    </row>
    <row r="22" spans="1:12">
      <c r="A22" t="s">
        <v>2016</v>
      </c>
      <c r="B22" t="s">
        <v>2017</v>
      </c>
      <c r="C22" t="s">
        <v>108</v>
      </c>
      <c r="D22" t="s">
        <v>2018</v>
      </c>
      <c r="E22" t="s">
        <v>1343</v>
      </c>
      <c r="F22" t="s">
        <v>100</v>
      </c>
      <c r="G22" s="55">
        <v>4585.1899999999996</v>
      </c>
      <c r="H22" s="55">
        <v>100</v>
      </c>
      <c r="I22" s="55">
        <v>16.630484129999999</v>
      </c>
      <c r="J22" s="56">
        <v>0</v>
      </c>
      <c r="K22" s="56">
        <v>6.9999999999999999E-4</v>
      </c>
      <c r="L22" s="56">
        <v>0</v>
      </c>
    </row>
    <row r="23" spans="1:12">
      <c r="A23" t="s">
        <v>2019</v>
      </c>
      <c r="B23" t="s">
        <v>2020</v>
      </c>
      <c r="C23" t="s">
        <v>108</v>
      </c>
      <c r="D23" t="s">
        <v>2021</v>
      </c>
      <c r="E23" t="s">
        <v>1343</v>
      </c>
      <c r="F23" t="s">
        <v>100</v>
      </c>
      <c r="G23" s="55">
        <v>4585.1899999999996</v>
      </c>
      <c r="H23" s="55">
        <v>100</v>
      </c>
      <c r="I23" s="55">
        <v>16.630484129999999</v>
      </c>
      <c r="J23" s="56">
        <v>0</v>
      </c>
      <c r="K23" s="56">
        <v>6.9999999999999999E-4</v>
      </c>
      <c r="L23" s="56">
        <v>0</v>
      </c>
    </row>
    <row r="24" spans="1:12">
      <c r="A24" t="s">
        <v>2022</v>
      </c>
      <c r="B24" t="s">
        <v>2023</v>
      </c>
      <c r="C24" t="s">
        <v>108</v>
      </c>
      <c r="D24" t="s">
        <v>2024</v>
      </c>
      <c r="E24" t="s">
        <v>1343</v>
      </c>
      <c r="F24" t="s">
        <v>98</v>
      </c>
      <c r="G24" s="55">
        <v>458.32</v>
      </c>
      <c r="H24" s="55">
        <v>3904.375</v>
      </c>
      <c r="I24" s="55">
        <v>17.894531499999999</v>
      </c>
      <c r="J24" s="56">
        <v>5.0000000000000001E-4</v>
      </c>
      <c r="K24" s="56">
        <v>8.0000000000000004E-4</v>
      </c>
      <c r="L24" s="56">
        <v>0</v>
      </c>
    </row>
    <row r="25" spans="1:12">
      <c r="A25" t="s">
        <v>2025</v>
      </c>
      <c r="B25" t="s">
        <v>2026</v>
      </c>
      <c r="C25" t="s">
        <v>108</v>
      </c>
      <c r="D25" t="s">
        <v>2027</v>
      </c>
      <c r="E25" t="s">
        <v>1343</v>
      </c>
      <c r="F25" t="s">
        <v>100</v>
      </c>
      <c r="G25" s="55">
        <v>4585.1899999999996</v>
      </c>
      <c r="H25" s="55">
        <v>100</v>
      </c>
      <c r="I25" s="55">
        <v>16.630484129999999</v>
      </c>
      <c r="J25" s="56">
        <v>0</v>
      </c>
      <c r="K25" s="56">
        <v>6.9999999999999999E-4</v>
      </c>
      <c r="L25" s="56">
        <v>0</v>
      </c>
    </row>
    <row r="26" spans="1:12">
      <c r="A26" t="s">
        <v>2028</v>
      </c>
      <c r="B26" t="s">
        <v>2029</v>
      </c>
      <c r="C26" t="s">
        <v>108</v>
      </c>
      <c r="D26" t="s">
        <v>2030</v>
      </c>
      <c r="E26" t="s">
        <v>543</v>
      </c>
      <c r="F26" t="s">
        <v>98</v>
      </c>
      <c r="G26" s="55">
        <v>612302.44999999995</v>
      </c>
      <c r="H26" s="55">
        <v>101.42276899999992</v>
      </c>
      <c r="I26" s="55">
        <v>621.01409944483999</v>
      </c>
      <c r="J26" s="56">
        <v>8.9999999999999998E-4</v>
      </c>
      <c r="K26" s="56">
        <v>2.7799999999999998E-2</v>
      </c>
      <c r="L26" s="56">
        <v>4.0000000000000002E-4</v>
      </c>
    </row>
    <row r="27" spans="1:12">
      <c r="A27" t="s">
        <v>2031</v>
      </c>
      <c r="B27" t="s">
        <v>2032</v>
      </c>
      <c r="C27" t="s">
        <v>108</v>
      </c>
      <c r="D27" t="s">
        <v>2033</v>
      </c>
      <c r="E27" t="s">
        <v>1361</v>
      </c>
      <c r="F27" t="s">
        <v>100</v>
      </c>
      <c r="G27" s="55">
        <v>2276.6999999999998</v>
      </c>
      <c r="H27" s="55">
        <v>782.57029999999997</v>
      </c>
      <c r="I27" s="55">
        <v>64.621453878902699</v>
      </c>
      <c r="J27" s="56">
        <v>2.9999999999999997E-4</v>
      </c>
      <c r="K27" s="56">
        <v>2.8999999999999998E-3</v>
      </c>
      <c r="L27" s="56">
        <v>0</v>
      </c>
    </row>
    <row r="28" spans="1:12">
      <c r="A28" t="s">
        <v>2034</v>
      </c>
      <c r="B28" t="s">
        <v>2035</v>
      </c>
      <c r="C28" t="s">
        <v>108</v>
      </c>
      <c r="D28" t="s">
        <v>2036</v>
      </c>
      <c r="E28" t="s">
        <v>1361</v>
      </c>
      <c r="F28" t="s">
        <v>100</v>
      </c>
      <c r="G28" s="55">
        <v>8450.32</v>
      </c>
      <c r="H28" s="55">
        <v>276.87140000000011</v>
      </c>
      <c r="I28" s="55">
        <v>84.859175459317001</v>
      </c>
      <c r="J28" s="56">
        <v>6.9999999999999999E-4</v>
      </c>
      <c r="K28" s="56">
        <v>3.8E-3</v>
      </c>
      <c r="L28" s="56">
        <v>1E-4</v>
      </c>
    </row>
    <row r="29" spans="1:12">
      <c r="A29" t="s">
        <v>2037</v>
      </c>
      <c r="B29" t="s">
        <v>2038</v>
      </c>
      <c r="C29" t="s">
        <v>108</v>
      </c>
      <c r="D29" t="s">
        <v>2039</v>
      </c>
      <c r="E29" t="s">
        <v>1361</v>
      </c>
      <c r="F29" t="s">
        <v>100</v>
      </c>
      <c r="G29" s="55">
        <v>3266.8</v>
      </c>
      <c r="H29" s="55">
        <v>580.07950000000005</v>
      </c>
      <c r="I29" s="55">
        <v>68.731784583462002</v>
      </c>
      <c r="J29" s="56">
        <v>2.9999999999999997E-4</v>
      </c>
      <c r="K29" s="56">
        <v>3.0999999999999999E-3</v>
      </c>
      <c r="L29" s="56">
        <v>0</v>
      </c>
    </row>
    <row r="30" spans="1:12">
      <c r="A30" t="s">
        <v>2040</v>
      </c>
      <c r="B30" t="s">
        <v>2041</v>
      </c>
      <c r="C30" t="s">
        <v>108</v>
      </c>
      <c r="D30" t="s">
        <v>2042</v>
      </c>
      <c r="E30" t="s">
        <v>1361</v>
      </c>
      <c r="F30" t="s">
        <v>100</v>
      </c>
      <c r="G30" s="55">
        <v>8320.4599999999991</v>
      </c>
      <c r="H30" s="55">
        <v>362.90619999999984</v>
      </c>
      <c r="I30" s="55">
        <v>109.518952311302</v>
      </c>
      <c r="J30" s="56">
        <v>2.0000000000000001E-4</v>
      </c>
      <c r="K30" s="56">
        <v>4.8999999999999998E-3</v>
      </c>
      <c r="L30" s="56">
        <v>1E-4</v>
      </c>
    </row>
    <row r="31" spans="1:12">
      <c r="A31" t="s">
        <v>2043</v>
      </c>
      <c r="B31" t="s">
        <v>2044</v>
      </c>
      <c r="C31" t="s">
        <v>108</v>
      </c>
      <c r="D31" t="s">
        <v>2045</v>
      </c>
      <c r="E31" t="s">
        <v>1361</v>
      </c>
      <c r="F31" t="s">
        <v>100</v>
      </c>
      <c r="G31" s="55">
        <v>50.75</v>
      </c>
      <c r="H31" s="55">
        <v>1E-4</v>
      </c>
      <c r="I31" s="55">
        <v>1.8407024999999999E-7</v>
      </c>
      <c r="J31" s="56">
        <v>5.9999999999999995E-4</v>
      </c>
      <c r="K31" s="56">
        <v>0</v>
      </c>
      <c r="L31" s="56">
        <v>0</v>
      </c>
    </row>
    <row r="32" spans="1:12">
      <c r="A32" t="s">
        <v>2046</v>
      </c>
      <c r="B32" t="s">
        <v>2047</v>
      </c>
      <c r="C32" t="s">
        <v>108</v>
      </c>
      <c r="D32" t="s">
        <v>2048</v>
      </c>
      <c r="E32" t="s">
        <v>2049</v>
      </c>
      <c r="F32" t="s">
        <v>100</v>
      </c>
      <c r="G32" s="55">
        <v>10623</v>
      </c>
      <c r="H32" s="55">
        <v>6.9478</v>
      </c>
      <c r="I32" s="55">
        <v>2.676961007838</v>
      </c>
      <c r="J32" s="56">
        <v>1E-4</v>
      </c>
      <c r="K32" s="56">
        <v>1E-4</v>
      </c>
      <c r="L32" s="56">
        <v>0</v>
      </c>
    </row>
    <row r="33" spans="1:12">
      <c r="A33" t="s">
        <v>2050</v>
      </c>
      <c r="B33" t="s">
        <v>2051</v>
      </c>
      <c r="C33" t="s">
        <v>108</v>
      </c>
      <c r="D33" t="s">
        <v>2052</v>
      </c>
      <c r="E33" t="s">
        <v>470</v>
      </c>
      <c r="F33" t="s">
        <v>100</v>
      </c>
      <c r="G33" s="55">
        <v>3430</v>
      </c>
      <c r="H33" s="55">
        <v>1196.0574999999999</v>
      </c>
      <c r="I33" s="55">
        <v>148.79684895074999</v>
      </c>
      <c r="J33" s="56">
        <v>1E-4</v>
      </c>
      <c r="K33" s="56">
        <v>6.7000000000000002E-3</v>
      </c>
      <c r="L33" s="56">
        <v>1E-4</v>
      </c>
    </row>
    <row r="34" spans="1:12">
      <c r="A34" s="57" t="s">
        <v>186</v>
      </c>
      <c r="B34" s="107" t="s">
        <v>4234</v>
      </c>
      <c r="C34" s="107" t="s">
        <v>4234</v>
      </c>
      <c r="D34" s="107" t="s">
        <v>4234</v>
      </c>
      <c r="E34" s="107" t="s">
        <v>4234</v>
      </c>
      <c r="F34" s="107" t="s">
        <v>4234</v>
      </c>
      <c r="G34" s="59">
        <v>5071852.32</v>
      </c>
      <c r="H34" s="107" t="s">
        <v>4234</v>
      </c>
      <c r="I34" s="59">
        <v>17734.669869765072</v>
      </c>
      <c r="J34" s="107" t="s">
        <v>4234</v>
      </c>
      <c r="K34" s="58">
        <v>0.79510000000000003</v>
      </c>
      <c r="L34" s="58">
        <v>1.23E-2</v>
      </c>
    </row>
    <row r="35" spans="1:12">
      <c r="A35" s="57" t="s">
        <v>298</v>
      </c>
      <c r="B35" s="107" t="s">
        <v>4234</v>
      </c>
      <c r="C35" s="107" t="s">
        <v>4234</v>
      </c>
      <c r="D35" s="107" t="s">
        <v>4234</v>
      </c>
      <c r="E35" s="107" t="s">
        <v>4234</v>
      </c>
      <c r="F35" s="107" t="s">
        <v>4234</v>
      </c>
      <c r="G35" s="59">
        <v>0</v>
      </c>
      <c r="H35" s="107" t="s">
        <v>4234</v>
      </c>
      <c r="I35" s="59">
        <v>0</v>
      </c>
      <c r="J35" s="107" t="s">
        <v>4234</v>
      </c>
      <c r="K35" s="58">
        <v>0</v>
      </c>
      <c r="L35" s="58">
        <v>0</v>
      </c>
    </row>
    <row r="36" spans="1:12">
      <c r="A36" t="s">
        <v>178</v>
      </c>
      <c r="B36" t="s">
        <v>178</v>
      </c>
      <c r="C36" s="107" t="s">
        <v>4234</v>
      </c>
      <c r="D36" s="107" t="s">
        <v>4234</v>
      </c>
      <c r="E36" t="s">
        <v>178</v>
      </c>
      <c r="F36" t="s">
        <v>178</v>
      </c>
      <c r="G36" s="55">
        <v>0</v>
      </c>
      <c r="H36" s="55">
        <v>0</v>
      </c>
      <c r="I36" s="55">
        <v>0</v>
      </c>
      <c r="J36" s="56">
        <v>0</v>
      </c>
      <c r="K36" s="56">
        <v>0</v>
      </c>
      <c r="L36" s="56">
        <v>0</v>
      </c>
    </row>
    <row r="37" spans="1:12">
      <c r="A37" s="57" t="s">
        <v>299</v>
      </c>
      <c r="B37" s="107" t="s">
        <v>4234</v>
      </c>
      <c r="C37" s="107" t="s">
        <v>4234</v>
      </c>
      <c r="D37" s="107" t="s">
        <v>4234</v>
      </c>
      <c r="E37" s="107" t="s">
        <v>4234</v>
      </c>
      <c r="F37" s="107" t="s">
        <v>4234</v>
      </c>
      <c r="G37" s="59">
        <v>5071852.32</v>
      </c>
      <c r="H37" s="107" t="s">
        <v>4234</v>
      </c>
      <c r="I37" s="59">
        <v>17734.669869765072</v>
      </c>
      <c r="J37" s="107" t="s">
        <v>4234</v>
      </c>
      <c r="K37" s="58">
        <v>0.79510000000000003</v>
      </c>
      <c r="L37" s="58">
        <v>1.23E-2</v>
      </c>
    </row>
    <row r="38" spans="1:12">
      <c r="A38" t="s">
        <v>2053</v>
      </c>
      <c r="B38" t="s">
        <v>2054</v>
      </c>
      <c r="C38" t="s">
        <v>108</v>
      </c>
      <c r="D38" s="105" t="s">
        <v>4234</v>
      </c>
      <c r="E38" t="s">
        <v>904</v>
      </c>
      <c r="F38" t="s">
        <v>100</v>
      </c>
      <c r="G38" s="55">
        <v>419.13</v>
      </c>
      <c r="H38" s="55">
        <v>17429.450399999998</v>
      </c>
      <c r="I38" s="55">
        <v>264.95980515893302</v>
      </c>
      <c r="J38" s="56">
        <v>1E-4</v>
      </c>
      <c r="K38" s="56">
        <v>1.1900000000000001E-2</v>
      </c>
      <c r="L38" s="56">
        <v>2.0000000000000001E-4</v>
      </c>
    </row>
    <row r="39" spans="1:12">
      <c r="A39" t="s">
        <v>2055</v>
      </c>
      <c r="B39" t="s">
        <v>2056</v>
      </c>
      <c r="C39" t="s">
        <v>108</v>
      </c>
      <c r="D39" s="105" t="s">
        <v>4234</v>
      </c>
      <c r="E39" t="s">
        <v>904</v>
      </c>
      <c r="F39" t="s">
        <v>100</v>
      </c>
      <c r="G39" s="55">
        <v>42160.49</v>
      </c>
      <c r="H39" s="55">
        <v>89.879500000000093</v>
      </c>
      <c r="I39" s="55">
        <v>137.440223609838</v>
      </c>
      <c r="J39" s="56">
        <v>0</v>
      </c>
      <c r="K39" s="56">
        <v>6.1999999999999998E-3</v>
      </c>
      <c r="L39" s="56">
        <v>1E-4</v>
      </c>
    </row>
    <row r="40" spans="1:12">
      <c r="A40" t="s">
        <v>2057</v>
      </c>
      <c r="B40" t="s">
        <v>2058</v>
      </c>
      <c r="C40" t="s">
        <v>108</v>
      </c>
      <c r="D40" s="105" t="s">
        <v>4234</v>
      </c>
      <c r="E40" t="s">
        <v>845</v>
      </c>
      <c r="F40" t="s">
        <v>102</v>
      </c>
      <c r="G40" s="55">
        <v>75449</v>
      </c>
      <c r="H40" s="55">
        <v>170.38409999999988</v>
      </c>
      <c r="I40" s="55">
        <v>515.70361439146404</v>
      </c>
      <c r="J40" s="56">
        <v>1E-3</v>
      </c>
      <c r="K40" s="56">
        <v>2.3099999999999999E-2</v>
      </c>
      <c r="L40" s="56">
        <v>4.0000000000000002E-4</v>
      </c>
    </row>
    <row r="41" spans="1:12">
      <c r="A41" t="s">
        <v>2059</v>
      </c>
      <c r="B41" t="s">
        <v>2060</v>
      </c>
      <c r="C41" t="s">
        <v>108</v>
      </c>
      <c r="D41" s="105" t="s">
        <v>4234</v>
      </c>
      <c r="E41" t="s">
        <v>845</v>
      </c>
      <c r="F41" t="s">
        <v>100</v>
      </c>
      <c r="G41" s="55">
        <v>345995.5</v>
      </c>
      <c r="H41" s="55">
        <v>218.58119999999985</v>
      </c>
      <c r="I41" s="55">
        <v>2743.0316071734401</v>
      </c>
      <c r="J41" s="56">
        <v>6.9999999999999999E-4</v>
      </c>
      <c r="K41" s="56">
        <v>0.123</v>
      </c>
      <c r="L41" s="56">
        <v>1.9E-3</v>
      </c>
    </row>
    <row r="42" spans="1:12">
      <c r="A42" t="s">
        <v>2061</v>
      </c>
      <c r="B42" t="s">
        <v>2062</v>
      </c>
      <c r="C42" t="s">
        <v>108</v>
      </c>
      <c r="D42" s="105" t="s">
        <v>4234</v>
      </c>
      <c r="E42" t="s">
        <v>845</v>
      </c>
      <c r="F42" t="s">
        <v>100</v>
      </c>
      <c r="G42" s="55">
        <v>333151.5</v>
      </c>
      <c r="H42" s="55">
        <v>96.480899999999622</v>
      </c>
      <c r="I42" s="55">
        <v>1165.81778029881</v>
      </c>
      <c r="J42" s="56">
        <v>1.4E-3</v>
      </c>
      <c r="K42" s="56">
        <v>5.2299999999999999E-2</v>
      </c>
      <c r="L42" s="56">
        <v>8.0000000000000004E-4</v>
      </c>
    </row>
    <row r="43" spans="1:12">
      <c r="A43" t="s">
        <v>2063</v>
      </c>
      <c r="B43" t="s">
        <v>2064</v>
      </c>
      <c r="C43" t="s">
        <v>108</v>
      </c>
      <c r="D43" s="105" t="s">
        <v>4234</v>
      </c>
      <c r="E43" t="s">
        <v>845</v>
      </c>
      <c r="F43" t="s">
        <v>100</v>
      </c>
      <c r="G43" s="55">
        <v>33795.040000000001</v>
      </c>
      <c r="H43" s="55">
        <v>100</v>
      </c>
      <c r="I43" s="55">
        <v>122.57461008</v>
      </c>
      <c r="J43" s="56">
        <v>8.0000000000000004E-4</v>
      </c>
      <c r="K43" s="56">
        <v>5.4999999999999997E-3</v>
      </c>
      <c r="L43" s="56">
        <v>1E-4</v>
      </c>
    </row>
    <row r="44" spans="1:12">
      <c r="A44" t="s">
        <v>2065</v>
      </c>
      <c r="B44" t="s">
        <v>2066</v>
      </c>
      <c r="C44" t="s">
        <v>108</v>
      </c>
      <c r="D44" s="105" t="s">
        <v>4234</v>
      </c>
      <c r="E44" t="s">
        <v>845</v>
      </c>
      <c r="F44" t="s">
        <v>102</v>
      </c>
      <c r="G44" s="55">
        <v>218671.87</v>
      </c>
      <c r="H44" s="55">
        <v>90.532200000000017</v>
      </c>
      <c r="I44" s="55">
        <v>794.17025284298904</v>
      </c>
      <c r="J44" s="56">
        <v>2.8999999999999998E-3</v>
      </c>
      <c r="K44" s="56">
        <v>3.56E-2</v>
      </c>
      <c r="L44" s="56">
        <v>5.9999999999999995E-4</v>
      </c>
    </row>
    <row r="45" spans="1:12">
      <c r="A45" t="s">
        <v>2067</v>
      </c>
      <c r="B45" t="s">
        <v>2068</v>
      </c>
      <c r="C45" t="s">
        <v>108</v>
      </c>
      <c r="D45" s="105" t="s">
        <v>4234</v>
      </c>
      <c r="E45" t="s">
        <v>845</v>
      </c>
      <c r="F45" t="s">
        <v>102</v>
      </c>
      <c r="G45" s="55">
        <v>79591.820000000007</v>
      </c>
      <c r="H45" s="55">
        <v>65.203799999999916</v>
      </c>
      <c r="I45" s="55">
        <v>208.18956845373799</v>
      </c>
      <c r="J45" s="56">
        <v>2.8999999999999998E-3</v>
      </c>
      <c r="K45" s="56">
        <v>9.2999999999999992E-3</v>
      </c>
      <c r="L45" s="56">
        <v>1E-4</v>
      </c>
    </row>
    <row r="46" spans="1:12">
      <c r="A46" t="s">
        <v>2069</v>
      </c>
      <c r="B46" t="s">
        <v>2070</v>
      </c>
      <c r="C46" t="s">
        <v>108</v>
      </c>
      <c r="D46" s="105" t="s">
        <v>4234</v>
      </c>
      <c r="E46" t="s">
        <v>845</v>
      </c>
      <c r="F46" t="s">
        <v>102</v>
      </c>
      <c r="G46" s="55">
        <v>37470.81</v>
      </c>
      <c r="H46" s="55">
        <v>107.37440000000025</v>
      </c>
      <c r="I46" s="55">
        <v>161.40294471654701</v>
      </c>
      <c r="J46" s="56">
        <v>2.8999999999999998E-3</v>
      </c>
      <c r="K46" s="56">
        <v>7.1999999999999998E-3</v>
      </c>
      <c r="L46" s="56">
        <v>1E-4</v>
      </c>
    </row>
    <row r="47" spans="1:12">
      <c r="A47" t="s">
        <v>2071</v>
      </c>
      <c r="B47" t="s">
        <v>2072</v>
      </c>
      <c r="C47" t="s">
        <v>108</v>
      </c>
      <c r="D47" s="105" t="s">
        <v>4234</v>
      </c>
      <c r="E47" t="s">
        <v>845</v>
      </c>
      <c r="F47" t="s">
        <v>100</v>
      </c>
      <c r="G47" s="55">
        <v>310527.43</v>
      </c>
      <c r="H47" s="55">
        <v>144.08940000000024</v>
      </c>
      <c r="I47" s="55">
        <v>1622.8544005902199</v>
      </c>
      <c r="J47" s="56">
        <v>2.9999999999999997E-4</v>
      </c>
      <c r="K47" s="56">
        <v>7.2800000000000004E-2</v>
      </c>
      <c r="L47" s="56">
        <v>1.1000000000000001E-3</v>
      </c>
    </row>
    <row r="48" spans="1:12">
      <c r="A48" t="s">
        <v>2073</v>
      </c>
      <c r="B48" t="s">
        <v>2074</v>
      </c>
      <c r="C48" t="s">
        <v>108</v>
      </c>
      <c r="D48" s="105" t="s">
        <v>4234</v>
      </c>
      <c r="E48" t="s">
        <v>857</v>
      </c>
      <c r="F48" t="s">
        <v>100</v>
      </c>
      <c r="G48" s="55">
        <v>1431.92</v>
      </c>
      <c r="H48" s="55">
        <v>2257.487700000006</v>
      </c>
      <c r="I48" s="55">
        <v>117.244290628418</v>
      </c>
      <c r="J48" s="56">
        <v>0</v>
      </c>
      <c r="K48" s="56">
        <v>5.3E-3</v>
      </c>
      <c r="L48" s="56">
        <v>1E-4</v>
      </c>
    </row>
    <row r="49" spans="1:12">
      <c r="A49" t="s">
        <v>2075</v>
      </c>
      <c r="B49" t="s">
        <v>2076</v>
      </c>
      <c r="C49" t="s">
        <v>108</v>
      </c>
      <c r="D49" s="105" t="s">
        <v>4234</v>
      </c>
      <c r="E49" t="s">
        <v>857</v>
      </c>
      <c r="F49" t="s">
        <v>100</v>
      </c>
      <c r="G49" s="55">
        <v>3302.92</v>
      </c>
      <c r="H49" s="55">
        <v>2472.2509999999966</v>
      </c>
      <c r="I49" s="55">
        <v>296.168026588808</v>
      </c>
      <c r="J49" s="56">
        <v>0</v>
      </c>
      <c r="K49" s="56">
        <v>1.3299999999999999E-2</v>
      </c>
      <c r="L49" s="56">
        <v>2.0000000000000001E-4</v>
      </c>
    </row>
    <row r="50" spans="1:12">
      <c r="A50" t="s">
        <v>2077</v>
      </c>
      <c r="B50" t="s">
        <v>2078</v>
      </c>
      <c r="C50" t="s">
        <v>108</v>
      </c>
      <c r="D50" s="105" t="s">
        <v>4234</v>
      </c>
      <c r="E50" t="s">
        <v>886</v>
      </c>
      <c r="F50" t="s">
        <v>102</v>
      </c>
      <c r="G50" s="55">
        <v>31447.97</v>
      </c>
      <c r="H50" s="55">
        <v>92.16129999999994</v>
      </c>
      <c r="I50" s="55">
        <v>116.267633054957</v>
      </c>
      <c r="J50" s="56">
        <v>2.9999999999999997E-4</v>
      </c>
      <c r="K50" s="56">
        <v>5.1999999999999998E-3</v>
      </c>
      <c r="L50" s="56">
        <v>1E-4</v>
      </c>
    </row>
    <row r="51" spans="1:12">
      <c r="A51" t="s">
        <v>2079</v>
      </c>
      <c r="B51" t="s">
        <v>2080</v>
      </c>
      <c r="C51" t="s">
        <v>108</v>
      </c>
      <c r="D51" s="105" t="s">
        <v>4234</v>
      </c>
      <c r="E51" t="s">
        <v>886</v>
      </c>
      <c r="F51" t="s">
        <v>100</v>
      </c>
      <c r="G51" s="55">
        <v>4598</v>
      </c>
      <c r="H51" s="55">
        <v>7836.7280000000001</v>
      </c>
      <c r="I51" s="55">
        <v>1306.9268967268799</v>
      </c>
      <c r="J51" s="56">
        <v>1E-3</v>
      </c>
      <c r="K51" s="56">
        <v>5.8599999999999999E-2</v>
      </c>
      <c r="L51" s="56">
        <v>8.9999999999999998E-4</v>
      </c>
    </row>
    <row r="52" spans="1:12">
      <c r="A52" t="s">
        <v>2081</v>
      </c>
      <c r="B52" t="s">
        <v>2082</v>
      </c>
      <c r="C52" t="s">
        <v>108</v>
      </c>
      <c r="D52" s="105" t="s">
        <v>4234</v>
      </c>
      <c r="E52" t="s">
        <v>886</v>
      </c>
      <c r="F52" t="s">
        <v>100</v>
      </c>
      <c r="G52" s="55">
        <v>2962.39</v>
      </c>
      <c r="H52" s="55">
        <v>7789.7426000000023</v>
      </c>
      <c r="I52" s="55">
        <v>836.97578991612397</v>
      </c>
      <c r="J52" s="56">
        <v>1.8E-3</v>
      </c>
      <c r="K52" s="56">
        <v>3.7499999999999999E-2</v>
      </c>
      <c r="L52" s="56">
        <v>5.9999999999999995E-4</v>
      </c>
    </row>
    <row r="53" spans="1:12">
      <c r="A53" t="s">
        <v>2083</v>
      </c>
      <c r="B53" t="s">
        <v>2084</v>
      </c>
      <c r="C53" t="s">
        <v>108</v>
      </c>
      <c r="D53" s="105" t="s">
        <v>4234</v>
      </c>
      <c r="E53" t="s">
        <v>886</v>
      </c>
      <c r="F53" t="s">
        <v>102</v>
      </c>
      <c r="G53" s="55">
        <v>50845.38</v>
      </c>
      <c r="H53" s="55">
        <v>92.37389999999975</v>
      </c>
      <c r="I53" s="55">
        <v>188.41626908479901</v>
      </c>
      <c r="J53" s="56">
        <v>2E-3</v>
      </c>
      <c r="K53" s="56">
        <v>8.3999999999999995E-3</v>
      </c>
      <c r="L53" s="56">
        <v>1E-4</v>
      </c>
    </row>
    <row r="54" spans="1:12">
      <c r="A54" t="s">
        <v>2085</v>
      </c>
      <c r="B54" t="s">
        <v>2086</v>
      </c>
      <c r="C54" t="s">
        <v>108</v>
      </c>
      <c r="D54" s="105" t="s">
        <v>4234</v>
      </c>
      <c r="E54" t="s">
        <v>886</v>
      </c>
      <c r="F54" t="s">
        <v>100</v>
      </c>
      <c r="G54" s="55">
        <v>618.79999999999995</v>
      </c>
      <c r="H54" s="55">
        <v>10910.697699999992</v>
      </c>
      <c r="I54" s="55">
        <v>244.87834625228501</v>
      </c>
      <c r="J54" s="56">
        <v>6.9999999999999999E-4</v>
      </c>
      <c r="K54" s="56">
        <v>1.0999999999999999E-2</v>
      </c>
      <c r="L54" s="56">
        <v>2.0000000000000001E-4</v>
      </c>
    </row>
    <row r="55" spans="1:12">
      <c r="A55" t="s">
        <v>2087</v>
      </c>
      <c r="B55" t="s">
        <v>2088</v>
      </c>
      <c r="C55" t="s">
        <v>108</v>
      </c>
      <c r="D55" s="105" t="s">
        <v>4234</v>
      </c>
      <c r="E55" t="s">
        <v>886</v>
      </c>
      <c r="F55" t="s">
        <v>102</v>
      </c>
      <c r="G55" s="55">
        <v>86658.06</v>
      </c>
      <c r="H55" s="55">
        <v>121.3205000000001</v>
      </c>
      <c r="I55" s="55">
        <v>421.75552103271502</v>
      </c>
      <c r="J55" s="56">
        <v>1.5E-3</v>
      </c>
      <c r="K55" s="56">
        <v>1.89E-2</v>
      </c>
      <c r="L55" s="56">
        <v>2.9999999999999997E-4</v>
      </c>
    </row>
    <row r="56" spans="1:12">
      <c r="A56" t="s">
        <v>2089</v>
      </c>
      <c r="B56" t="s">
        <v>2090</v>
      </c>
      <c r="C56" t="s">
        <v>108</v>
      </c>
      <c r="D56" s="105" t="s">
        <v>4234</v>
      </c>
      <c r="E56" t="s">
        <v>886</v>
      </c>
      <c r="F56" t="s">
        <v>100</v>
      </c>
      <c r="G56" s="55">
        <v>3382.55</v>
      </c>
      <c r="H56" s="55">
        <v>5442.9075000000021</v>
      </c>
      <c r="I56" s="55">
        <v>667.76358833481402</v>
      </c>
      <c r="J56" s="56">
        <v>2.3E-3</v>
      </c>
      <c r="K56" s="56">
        <v>2.9899999999999999E-2</v>
      </c>
      <c r="L56" s="56">
        <v>5.0000000000000001E-4</v>
      </c>
    </row>
    <row r="57" spans="1:12">
      <c r="A57" t="s">
        <v>2091</v>
      </c>
      <c r="B57" t="s">
        <v>2092</v>
      </c>
      <c r="C57" t="s">
        <v>108</v>
      </c>
      <c r="D57" s="105" t="s">
        <v>4234</v>
      </c>
      <c r="E57" t="s">
        <v>886</v>
      </c>
      <c r="F57" t="s">
        <v>104</v>
      </c>
      <c r="G57" s="55">
        <v>1548.49</v>
      </c>
      <c r="H57" s="55">
        <v>8053.2975999999944</v>
      </c>
      <c r="I57" s="55">
        <v>576.24706104603399</v>
      </c>
      <c r="J57" s="56">
        <v>2.3E-3</v>
      </c>
      <c r="K57" s="56">
        <v>2.58E-2</v>
      </c>
      <c r="L57" s="56">
        <v>4.0000000000000002E-4</v>
      </c>
    </row>
    <row r="58" spans="1:12">
      <c r="A58" t="s">
        <v>2093</v>
      </c>
      <c r="B58" t="s">
        <v>2094</v>
      </c>
      <c r="C58" t="s">
        <v>108</v>
      </c>
      <c r="D58" s="105" t="s">
        <v>4234</v>
      </c>
      <c r="E58" t="s">
        <v>886</v>
      </c>
      <c r="F58" t="s">
        <v>100</v>
      </c>
      <c r="G58" s="55">
        <v>344295.6</v>
      </c>
      <c r="H58" s="55">
        <v>73.919699999999963</v>
      </c>
      <c r="I58" s="55">
        <v>923.07975009461597</v>
      </c>
      <c r="J58" s="56">
        <v>2.5000000000000001E-3</v>
      </c>
      <c r="K58" s="56">
        <v>4.1399999999999999E-2</v>
      </c>
      <c r="L58" s="56">
        <v>5.9999999999999995E-4</v>
      </c>
    </row>
    <row r="59" spans="1:12">
      <c r="A59" t="s">
        <v>2095</v>
      </c>
      <c r="B59" t="s">
        <v>2096</v>
      </c>
      <c r="C59" t="s">
        <v>108</v>
      </c>
      <c r="D59" s="105" t="s">
        <v>4234</v>
      </c>
      <c r="E59" t="s">
        <v>886</v>
      </c>
      <c r="F59" t="s">
        <v>100</v>
      </c>
      <c r="G59" s="55">
        <v>226437.18</v>
      </c>
      <c r="H59" s="55">
        <v>100.27370000000002</v>
      </c>
      <c r="I59" s="55">
        <v>823.53551616314098</v>
      </c>
      <c r="J59" s="56">
        <v>2.3E-3</v>
      </c>
      <c r="K59" s="56">
        <v>3.6900000000000002E-2</v>
      </c>
      <c r="L59" s="56">
        <v>5.9999999999999995E-4</v>
      </c>
    </row>
    <row r="60" spans="1:12">
      <c r="A60" t="s">
        <v>2097</v>
      </c>
      <c r="B60" t="s">
        <v>2098</v>
      </c>
      <c r="C60" t="s">
        <v>108</v>
      </c>
      <c r="D60" s="105" t="s">
        <v>4234</v>
      </c>
      <c r="E60" t="s">
        <v>886</v>
      </c>
      <c r="F60" t="s">
        <v>100</v>
      </c>
      <c r="G60" s="55">
        <v>28344.59</v>
      </c>
      <c r="H60" s="55">
        <v>0.33760000000000001</v>
      </c>
      <c r="I60" s="55">
        <v>0.34707247509167999</v>
      </c>
      <c r="J60" s="56">
        <v>2.0000000000000001E-4</v>
      </c>
      <c r="K60" s="56">
        <v>0</v>
      </c>
      <c r="L60" s="56">
        <v>0</v>
      </c>
    </row>
    <row r="61" spans="1:12">
      <c r="A61" t="s">
        <v>2099</v>
      </c>
      <c r="B61" t="s">
        <v>2100</v>
      </c>
      <c r="C61" t="s">
        <v>108</v>
      </c>
      <c r="D61" s="105" t="s">
        <v>4234</v>
      </c>
      <c r="E61" t="s">
        <v>886</v>
      </c>
      <c r="F61" t="s">
        <v>100</v>
      </c>
      <c r="G61" s="55">
        <v>512640.22</v>
      </c>
      <c r="H61" s="55">
        <v>85.533399999999901</v>
      </c>
      <c r="I61" s="55">
        <v>1590.36191822873</v>
      </c>
      <c r="J61" s="56">
        <v>1.8E-3</v>
      </c>
      <c r="K61" s="56">
        <v>7.1300000000000002E-2</v>
      </c>
      <c r="L61" s="56">
        <v>1.1000000000000001E-3</v>
      </c>
    </row>
    <row r="62" spans="1:12">
      <c r="A62" t="s">
        <v>2101</v>
      </c>
      <c r="B62" t="s">
        <v>2102</v>
      </c>
      <c r="C62" t="s">
        <v>108</v>
      </c>
      <c r="D62" s="105" t="s">
        <v>4234</v>
      </c>
      <c r="E62" t="s">
        <v>886</v>
      </c>
      <c r="F62" t="s">
        <v>100</v>
      </c>
      <c r="G62" s="55">
        <v>4646.41</v>
      </c>
      <c r="H62" s="55">
        <v>232.58170000000007</v>
      </c>
      <c r="I62" s="55">
        <v>39.195898604000199</v>
      </c>
      <c r="J62" s="56">
        <v>2.0000000000000001E-4</v>
      </c>
      <c r="K62" s="56">
        <v>1.8E-3</v>
      </c>
      <c r="L62" s="56">
        <v>0</v>
      </c>
    </row>
    <row r="63" spans="1:12">
      <c r="A63" t="s">
        <v>2103</v>
      </c>
      <c r="B63" t="s">
        <v>2104</v>
      </c>
      <c r="C63" t="s">
        <v>108</v>
      </c>
      <c r="D63" s="105" t="s">
        <v>4234</v>
      </c>
      <c r="E63" t="s">
        <v>886</v>
      </c>
      <c r="F63" t="s">
        <v>100</v>
      </c>
      <c r="G63" s="55">
        <v>154972.94</v>
      </c>
      <c r="H63" s="55">
        <v>122.4692</v>
      </c>
      <c r="I63" s="55">
        <v>688.38327263965903</v>
      </c>
      <c r="J63" s="56">
        <v>6.9999999999999999E-4</v>
      </c>
      <c r="K63" s="56">
        <v>3.09E-2</v>
      </c>
      <c r="L63" s="56">
        <v>5.0000000000000001E-4</v>
      </c>
    </row>
    <row r="64" spans="1:12">
      <c r="A64" t="s">
        <v>2105</v>
      </c>
      <c r="B64" t="s">
        <v>2106</v>
      </c>
      <c r="C64" t="s">
        <v>108</v>
      </c>
      <c r="D64" s="105" t="s">
        <v>4234</v>
      </c>
      <c r="E64" t="s">
        <v>886</v>
      </c>
      <c r="F64" t="s">
        <v>100</v>
      </c>
      <c r="G64" s="55">
        <v>17461.82</v>
      </c>
      <c r="H64" s="55">
        <v>17.670999999999999</v>
      </c>
      <c r="I64" s="55">
        <v>11.1917548756494</v>
      </c>
      <c r="J64" s="56">
        <v>2.0000000000000001E-4</v>
      </c>
      <c r="K64" s="56">
        <v>5.0000000000000001E-4</v>
      </c>
      <c r="L64" s="56">
        <v>0</v>
      </c>
    </row>
    <row r="65" spans="1:12">
      <c r="A65" t="s">
        <v>2107</v>
      </c>
      <c r="B65" t="s">
        <v>2108</v>
      </c>
      <c r="C65" t="s">
        <v>108</v>
      </c>
      <c r="D65" s="105" t="s">
        <v>4234</v>
      </c>
      <c r="E65" t="s">
        <v>936</v>
      </c>
      <c r="F65" t="s">
        <v>100</v>
      </c>
      <c r="G65" s="55">
        <v>1443.32</v>
      </c>
      <c r="H65" s="55">
        <v>4259.5957999999973</v>
      </c>
      <c r="I65" s="55">
        <v>222.986502310731</v>
      </c>
      <c r="J65" s="56">
        <v>1E-4</v>
      </c>
      <c r="K65" s="56">
        <v>0.01</v>
      </c>
      <c r="L65" s="56">
        <v>2.0000000000000001E-4</v>
      </c>
    </row>
    <row r="66" spans="1:12">
      <c r="A66" t="s">
        <v>2109</v>
      </c>
      <c r="B66" t="s">
        <v>2110</v>
      </c>
      <c r="C66" t="s">
        <v>108</v>
      </c>
      <c r="D66" s="105" t="s">
        <v>4234</v>
      </c>
      <c r="E66" t="s">
        <v>936</v>
      </c>
      <c r="F66" t="s">
        <v>100</v>
      </c>
      <c r="G66" s="55">
        <v>4379.6000000000004</v>
      </c>
      <c r="H66" s="55">
        <v>3687.6464000000014</v>
      </c>
      <c r="I66" s="55">
        <v>585.77559461066903</v>
      </c>
      <c r="J66" s="56">
        <v>1E-4</v>
      </c>
      <c r="K66" s="56">
        <v>2.63E-2</v>
      </c>
      <c r="L66" s="56">
        <v>4.0000000000000002E-4</v>
      </c>
    </row>
    <row r="67" spans="1:12">
      <c r="A67" t="s">
        <v>2111</v>
      </c>
      <c r="B67" t="s">
        <v>2112</v>
      </c>
      <c r="C67" t="s">
        <v>108</v>
      </c>
      <c r="D67" s="105" t="s">
        <v>4234</v>
      </c>
      <c r="E67" t="s">
        <v>1143</v>
      </c>
      <c r="F67" t="s">
        <v>98</v>
      </c>
      <c r="G67" s="55">
        <v>164446</v>
      </c>
      <c r="H67" s="55">
        <v>9.9999999999999995E-7</v>
      </c>
      <c r="I67" s="55">
        <v>1.64446E-6</v>
      </c>
      <c r="J67" s="56">
        <v>2.9999999999999997E-4</v>
      </c>
      <c r="K67" s="56">
        <v>0</v>
      </c>
      <c r="L67" s="56">
        <v>0</v>
      </c>
    </row>
    <row r="68" spans="1:12">
      <c r="A68" t="s">
        <v>2113</v>
      </c>
      <c r="B68" t="s">
        <v>2114</v>
      </c>
      <c r="C68" t="s">
        <v>108</v>
      </c>
      <c r="D68" s="105" t="s">
        <v>4234</v>
      </c>
      <c r="E68" t="s">
        <v>591</v>
      </c>
      <c r="F68" t="s">
        <v>100</v>
      </c>
      <c r="G68" s="55">
        <v>1937962.97</v>
      </c>
      <c r="H68" s="55">
        <v>1E-4</v>
      </c>
      <c r="I68" s="55">
        <v>7.0289916921899998E-3</v>
      </c>
      <c r="J68" s="56">
        <v>4.0000000000000002E-4</v>
      </c>
      <c r="K68" s="56">
        <v>0</v>
      </c>
      <c r="L68" s="56">
        <v>0</v>
      </c>
    </row>
    <row r="69" spans="1:12">
      <c r="A69" t="s">
        <v>2115</v>
      </c>
      <c r="B69" t="s">
        <v>2116</v>
      </c>
      <c r="C69" t="s">
        <v>108</v>
      </c>
      <c r="D69" s="105" t="s">
        <v>4234</v>
      </c>
      <c r="E69" t="s">
        <v>1361</v>
      </c>
      <c r="F69" t="s">
        <v>100</v>
      </c>
      <c r="G69" s="55">
        <v>10792.6</v>
      </c>
      <c r="H69" s="55">
        <v>871.16980000000103</v>
      </c>
      <c r="I69" s="55">
        <v>341.01732914482</v>
      </c>
      <c r="J69" s="56">
        <v>1E-4</v>
      </c>
      <c r="K69" s="56">
        <v>1.5299999999999999E-2</v>
      </c>
      <c r="L69" s="56">
        <v>2.0000000000000001E-4</v>
      </c>
    </row>
    <row r="70" spans="1:12">
      <c r="A70" t="s">
        <v>188</v>
      </c>
      <c r="B70" s="107" t="s">
        <v>4234</v>
      </c>
      <c r="C70" s="107" t="s">
        <v>4234</v>
      </c>
      <c r="D70" s="107" t="s">
        <v>4234</v>
      </c>
      <c r="E70" s="107" t="s">
        <v>4234</v>
      </c>
      <c r="F70" s="107" t="s">
        <v>4234</v>
      </c>
      <c r="G70" s="107" t="s">
        <v>4234</v>
      </c>
      <c r="H70" s="107" t="s">
        <v>4234</v>
      </c>
      <c r="I70" s="107" t="s">
        <v>4234</v>
      </c>
      <c r="J70" s="107" t="s">
        <v>4234</v>
      </c>
      <c r="K70" s="107" t="s">
        <v>4234</v>
      </c>
      <c r="L70" s="107" t="s">
        <v>4234</v>
      </c>
    </row>
    <row r="71" spans="1:12">
      <c r="A71" t="s">
        <v>292</v>
      </c>
      <c r="B71" s="107" t="s">
        <v>4234</v>
      </c>
      <c r="C71" s="107" t="s">
        <v>4234</v>
      </c>
      <c r="D71" s="107" t="s">
        <v>4234</v>
      </c>
      <c r="E71" s="107" t="s">
        <v>4234</v>
      </c>
      <c r="F71" s="107" t="s">
        <v>4234</v>
      </c>
      <c r="G71" s="107" t="s">
        <v>4234</v>
      </c>
      <c r="H71" s="107" t="s">
        <v>4234</v>
      </c>
      <c r="I71" s="107" t="s">
        <v>4234</v>
      </c>
      <c r="J71" s="107" t="s">
        <v>4234</v>
      </c>
      <c r="K71" s="107" t="s">
        <v>4234</v>
      </c>
      <c r="L71" s="107" t="s">
        <v>4234</v>
      </c>
    </row>
    <row r="72" spans="1:12">
      <c r="A72" t="s">
        <v>293</v>
      </c>
      <c r="B72" s="107" t="s">
        <v>4234</v>
      </c>
      <c r="C72" s="107" t="s">
        <v>4234</v>
      </c>
      <c r="D72" s="107" t="s">
        <v>4234</v>
      </c>
      <c r="E72" s="107" t="s">
        <v>4234</v>
      </c>
      <c r="F72" s="107" t="s">
        <v>4234</v>
      </c>
      <c r="G72" s="107" t="s">
        <v>4234</v>
      </c>
      <c r="H72" s="107" t="s">
        <v>4234</v>
      </c>
      <c r="I72" s="107" t="s">
        <v>4234</v>
      </c>
      <c r="J72" s="107" t="s">
        <v>4234</v>
      </c>
      <c r="K72" s="107" t="s">
        <v>4234</v>
      </c>
      <c r="L72" s="107" t="s">
        <v>4234</v>
      </c>
    </row>
    <row r="73" spans="1:12">
      <c r="A73" t="s">
        <v>294</v>
      </c>
      <c r="B73" s="107" t="s">
        <v>4234</v>
      </c>
      <c r="C73" s="107" t="s">
        <v>4234</v>
      </c>
      <c r="D73" s="107" t="s">
        <v>4234</v>
      </c>
      <c r="E73" s="107" t="s">
        <v>4234</v>
      </c>
      <c r="F73" s="107" t="s">
        <v>4234</v>
      </c>
      <c r="G73" s="107" t="s">
        <v>4234</v>
      </c>
      <c r="H73" s="107" t="s">
        <v>4234</v>
      </c>
      <c r="I73" s="107" t="s">
        <v>4234</v>
      </c>
      <c r="J73" s="107" t="s">
        <v>4234</v>
      </c>
      <c r="K73" s="107" t="s">
        <v>4234</v>
      </c>
      <c r="L73" s="107" t="s">
        <v>4234</v>
      </c>
    </row>
    <row r="74" spans="1:12" hidden="1">
      <c r="B74" s="13"/>
      <c r="C74" s="13"/>
      <c r="D74" s="13"/>
    </row>
    <row r="75" spans="1:12" hidden="1">
      <c r="B75" s="13"/>
      <c r="C75" s="13"/>
      <c r="D75" s="13"/>
    </row>
    <row r="76" spans="1:12" hidden="1">
      <c r="B76" s="13"/>
      <c r="C76" s="13"/>
      <c r="D76" s="13"/>
    </row>
    <row r="77" spans="1:12" hidden="1">
      <c r="B77" s="13"/>
      <c r="C77" s="13"/>
      <c r="D77" s="13"/>
    </row>
    <row r="78" spans="1:12" hidden="1">
      <c r="B78" s="13"/>
      <c r="C78" s="13"/>
      <c r="D78" s="13"/>
    </row>
    <row r="79" spans="1:12" hidden="1">
      <c r="B79" s="13"/>
      <c r="C79" s="13"/>
      <c r="D79" s="13"/>
    </row>
    <row r="80" spans="1:12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4233</v>
      </c>
    </row>
    <row r="2" spans="1:20" s="1" customFormat="1">
      <c r="A2" s="2" t="s">
        <v>1</v>
      </c>
      <c r="B2" s="9" t="s">
        <v>3299</v>
      </c>
    </row>
    <row r="3" spans="1:20" s="1" customFormat="1">
      <c r="A3" s="2" t="s">
        <v>2</v>
      </c>
      <c r="B3" s="20" t="s">
        <v>3300</v>
      </c>
    </row>
    <row r="4" spans="1:20" s="1" customFormat="1">
      <c r="A4" s="2" t="s">
        <v>3</v>
      </c>
      <c r="B4" s="62" t="s">
        <v>165</v>
      </c>
    </row>
    <row r="5" spans="1:20" ht="18.75">
      <c r="A5" s="82" t="s">
        <v>119</v>
      </c>
      <c r="B5" s="83"/>
      <c r="C5" s="83"/>
      <c r="D5" s="83"/>
      <c r="E5" s="83"/>
      <c r="F5" s="83"/>
      <c r="G5" s="83"/>
      <c r="H5" s="83"/>
      <c r="I5" s="83"/>
      <c r="J5" s="84"/>
    </row>
    <row r="6" spans="1:20" s="15" customFormat="1">
      <c r="A6" s="32" t="s">
        <v>92</v>
      </c>
      <c r="B6" s="33" t="s">
        <v>46</v>
      </c>
      <c r="C6" s="33" t="s">
        <v>50</v>
      </c>
      <c r="D6" s="33" t="s">
        <v>67</v>
      </c>
      <c r="E6" s="33" t="s">
        <v>155</v>
      </c>
      <c r="F6" s="33" t="s">
        <v>156</v>
      </c>
      <c r="G6" s="33" t="s">
        <v>5</v>
      </c>
      <c r="H6" s="33" t="s">
        <v>69</v>
      </c>
      <c r="I6" s="33" t="s">
        <v>54</v>
      </c>
      <c r="J6" s="34" t="s">
        <v>151</v>
      </c>
    </row>
    <row r="7" spans="1:20" s="15" customFormat="1">
      <c r="A7" s="99" t="s">
        <v>4234</v>
      </c>
      <c r="B7" s="100" t="s">
        <v>4234</v>
      </c>
      <c r="C7" s="100" t="s">
        <v>4234</v>
      </c>
      <c r="D7" s="21" t="s">
        <v>70</v>
      </c>
      <c r="E7" s="21" t="s">
        <v>152</v>
      </c>
      <c r="F7" s="100" t="s">
        <v>4234</v>
      </c>
      <c r="G7" s="21" t="s">
        <v>6</v>
      </c>
      <c r="H7" s="21" t="s">
        <v>7</v>
      </c>
      <c r="I7" s="21" t="s">
        <v>7</v>
      </c>
      <c r="J7" s="22" t="s">
        <v>7</v>
      </c>
    </row>
    <row r="8" spans="1:20" s="17" customFormat="1" ht="20.25">
      <c r="A8" s="101" t="s">
        <v>4234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4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120</v>
      </c>
      <c r="B9" s="102" t="s">
        <v>4234</v>
      </c>
      <c r="C9" s="102" t="s">
        <v>4234</v>
      </c>
      <c r="D9" s="102" t="s">
        <v>4234</v>
      </c>
      <c r="E9" s="53">
        <v>42792752.068999998</v>
      </c>
      <c r="F9" s="102" t="s">
        <v>4234</v>
      </c>
      <c r="G9" s="53">
        <v>136447.86179139325</v>
      </c>
      <c r="H9" s="102" t="s">
        <v>4234</v>
      </c>
      <c r="I9" s="54">
        <v>1</v>
      </c>
      <c r="J9" s="54">
        <v>9.5000000000000001E-2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7" t="s">
        <v>173</v>
      </c>
      <c r="B10" s="107" t="s">
        <v>4234</v>
      </c>
      <c r="C10" s="107" t="s">
        <v>4234</v>
      </c>
      <c r="D10" s="107" t="s">
        <v>4234</v>
      </c>
      <c r="E10" s="59">
        <v>6433482.2259999998</v>
      </c>
      <c r="F10" s="107" t="s">
        <v>4234</v>
      </c>
      <c r="G10" s="59">
        <v>10746.601280772982</v>
      </c>
      <c r="H10" s="107" t="s">
        <v>4234</v>
      </c>
      <c r="I10" s="58">
        <v>7.8799999999999995E-2</v>
      </c>
      <c r="J10" s="58">
        <v>7.4999999999999997E-3</v>
      </c>
    </row>
    <row r="11" spans="1:20">
      <c r="A11" s="57" t="s">
        <v>2117</v>
      </c>
      <c r="B11" s="107" t="s">
        <v>4234</v>
      </c>
      <c r="C11" s="107" t="s">
        <v>4234</v>
      </c>
      <c r="D11" s="107" t="s">
        <v>4234</v>
      </c>
      <c r="E11" s="59">
        <v>203865.45</v>
      </c>
      <c r="F11" s="107" t="s">
        <v>4234</v>
      </c>
      <c r="G11" s="59">
        <v>682.49838263110337</v>
      </c>
      <c r="H11" s="107" t="s">
        <v>4234</v>
      </c>
      <c r="I11" s="58">
        <v>5.0000000000000001E-3</v>
      </c>
      <c r="J11" s="58">
        <v>5.0000000000000001E-4</v>
      </c>
    </row>
    <row r="12" spans="1:20">
      <c r="A12" t="s">
        <v>2118</v>
      </c>
      <c r="B12" t="s">
        <v>2119</v>
      </c>
      <c r="C12" t="s">
        <v>100</v>
      </c>
      <c r="D12" t="s">
        <v>2120</v>
      </c>
      <c r="E12" s="55">
        <v>7369.33</v>
      </c>
      <c r="F12" s="55">
        <v>99.98209999999996</v>
      </c>
      <c r="G12" s="55">
        <v>26.723775497776099</v>
      </c>
      <c r="H12" s="56">
        <v>0</v>
      </c>
      <c r="I12" s="56">
        <v>2.0000000000000001E-4</v>
      </c>
      <c r="J12" s="56">
        <v>0</v>
      </c>
    </row>
    <row r="13" spans="1:20">
      <c r="A13" t="s">
        <v>2121</v>
      </c>
      <c r="B13" t="s">
        <v>2122</v>
      </c>
      <c r="C13" t="s">
        <v>100</v>
      </c>
      <c r="D13" t="s">
        <v>2123</v>
      </c>
      <c r="E13" s="55">
        <v>13260.51</v>
      </c>
      <c r="F13" s="55">
        <v>81.944800000000086</v>
      </c>
      <c r="G13" s="55">
        <v>39.412064291287003</v>
      </c>
      <c r="H13" s="56">
        <v>1E-4</v>
      </c>
      <c r="I13" s="56">
        <v>2.9999999999999997E-4</v>
      </c>
      <c r="J13" s="56">
        <v>0</v>
      </c>
    </row>
    <row r="14" spans="1:20">
      <c r="A14" t="s">
        <v>2124</v>
      </c>
      <c r="B14" t="s">
        <v>2125</v>
      </c>
      <c r="C14" t="s">
        <v>100</v>
      </c>
      <c r="D14" t="s">
        <v>2126</v>
      </c>
      <c r="E14" s="55">
        <v>14215.65</v>
      </c>
      <c r="F14" s="55">
        <v>100.5746</v>
      </c>
      <c r="G14" s="55">
        <v>51.856427244012302</v>
      </c>
      <c r="H14" s="56">
        <v>1.6000000000000001E-3</v>
      </c>
      <c r="I14" s="56">
        <v>4.0000000000000002E-4</v>
      </c>
      <c r="J14" s="56">
        <v>0</v>
      </c>
    </row>
    <row r="15" spans="1:20">
      <c r="A15" t="s">
        <v>2127</v>
      </c>
      <c r="B15" t="s">
        <v>2128</v>
      </c>
      <c r="C15" t="s">
        <v>100</v>
      </c>
      <c r="D15" t="s">
        <v>2129</v>
      </c>
      <c r="E15" s="55">
        <v>10976.02</v>
      </c>
      <c r="F15" s="55">
        <v>108.96520000000005</v>
      </c>
      <c r="G15" s="55">
        <v>43.379072860060099</v>
      </c>
      <c r="H15" s="56">
        <v>0</v>
      </c>
      <c r="I15" s="56">
        <v>2.9999999999999997E-4</v>
      </c>
      <c r="J15" s="56">
        <v>0</v>
      </c>
    </row>
    <row r="16" spans="1:20">
      <c r="A16" t="s">
        <v>2130</v>
      </c>
      <c r="B16" t="s">
        <v>2131</v>
      </c>
      <c r="C16" t="s">
        <v>100</v>
      </c>
      <c r="D16" t="s">
        <v>2132</v>
      </c>
      <c r="E16" s="55">
        <v>68408</v>
      </c>
      <c r="F16" s="55">
        <v>113.8103</v>
      </c>
      <c r="G16" s="55">
        <v>282.38135453704803</v>
      </c>
      <c r="H16" s="56">
        <v>8.0000000000000004E-4</v>
      </c>
      <c r="I16" s="56">
        <v>2.0999999999999999E-3</v>
      </c>
      <c r="J16" s="56">
        <v>2.0000000000000001E-4</v>
      </c>
    </row>
    <row r="17" spans="1:10">
      <c r="A17" t="s">
        <v>2133</v>
      </c>
      <c r="B17" t="s">
        <v>2134</v>
      </c>
      <c r="C17" t="s">
        <v>100</v>
      </c>
      <c r="D17" t="s">
        <v>2135</v>
      </c>
      <c r="E17" s="55">
        <v>19172.45</v>
      </c>
      <c r="F17" s="55">
        <v>100.76260000000001</v>
      </c>
      <c r="G17" s="55">
        <v>70.068776569119905</v>
      </c>
      <c r="H17" s="56">
        <v>3.5999999999999999E-3</v>
      </c>
      <c r="I17" s="56">
        <v>5.0000000000000001E-4</v>
      </c>
      <c r="J17" s="56">
        <v>0</v>
      </c>
    </row>
    <row r="18" spans="1:10">
      <c r="A18" t="s">
        <v>2136</v>
      </c>
      <c r="B18" t="s">
        <v>2137</v>
      </c>
      <c r="C18" t="s">
        <v>100</v>
      </c>
      <c r="D18" t="s">
        <v>2138</v>
      </c>
      <c r="E18" s="55">
        <v>70463.490000000005</v>
      </c>
      <c r="F18" s="55">
        <v>66</v>
      </c>
      <c r="G18" s="55">
        <v>168.67691163180001</v>
      </c>
      <c r="H18" s="56">
        <v>1.1999999999999999E-3</v>
      </c>
      <c r="I18" s="56">
        <v>1.1999999999999999E-3</v>
      </c>
      <c r="J18" s="56">
        <v>1E-4</v>
      </c>
    </row>
    <row r="19" spans="1:10">
      <c r="A19" s="57" t="s">
        <v>2139</v>
      </c>
      <c r="B19" s="107" t="s">
        <v>4234</v>
      </c>
      <c r="C19" s="107" t="s">
        <v>4234</v>
      </c>
      <c r="D19" s="107" t="s">
        <v>4234</v>
      </c>
      <c r="E19" s="59">
        <v>95.92</v>
      </c>
      <c r="F19" s="107" t="s">
        <v>4234</v>
      </c>
      <c r="G19" s="59">
        <v>220.08201532024799</v>
      </c>
      <c r="H19" s="107" t="s">
        <v>4234</v>
      </c>
      <c r="I19" s="58">
        <v>1.6000000000000001E-3</v>
      </c>
      <c r="J19" s="58">
        <v>2.0000000000000001E-4</v>
      </c>
    </row>
    <row r="20" spans="1:10">
      <c r="A20" t="s">
        <v>2140</v>
      </c>
      <c r="B20" t="s">
        <v>2141</v>
      </c>
      <c r="C20" t="s">
        <v>100</v>
      </c>
      <c r="D20" t="s">
        <v>2142</v>
      </c>
      <c r="E20" s="55">
        <v>9.1199999999999992</v>
      </c>
      <c r="F20" s="55">
        <v>130662.52</v>
      </c>
      <c r="G20" s="55">
        <v>43.220861955647997</v>
      </c>
      <c r="H20" s="56">
        <v>0</v>
      </c>
      <c r="I20" s="56">
        <v>2.9999999999999997E-4</v>
      </c>
      <c r="J20" s="56">
        <v>0</v>
      </c>
    </row>
    <row r="21" spans="1:10">
      <c r="A21" t="s">
        <v>2143</v>
      </c>
      <c r="B21" t="s">
        <v>2144</v>
      </c>
      <c r="C21" t="s">
        <v>100</v>
      </c>
      <c r="D21" t="s">
        <v>2142</v>
      </c>
      <c r="E21" s="55">
        <v>11</v>
      </c>
      <c r="F21" s="55">
        <v>130547.18</v>
      </c>
      <c r="G21" s="55">
        <v>52.084408404599998</v>
      </c>
      <c r="H21" s="56">
        <v>0</v>
      </c>
      <c r="I21" s="56">
        <v>4.0000000000000002E-4</v>
      </c>
      <c r="J21" s="56">
        <v>0</v>
      </c>
    </row>
    <row r="22" spans="1:10">
      <c r="A22" t="s">
        <v>2145</v>
      </c>
      <c r="B22" t="s">
        <v>2146</v>
      </c>
      <c r="C22" t="s">
        <v>98</v>
      </c>
      <c r="D22" t="s">
        <v>2147</v>
      </c>
      <c r="E22" s="55">
        <v>75.8</v>
      </c>
      <c r="F22" s="55">
        <v>164613.12</v>
      </c>
      <c r="G22" s="55">
        <v>124.77674496</v>
      </c>
      <c r="H22" s="56">
        <v>0</v>
      </c>
      <c r="I22" s="56">
        <v>8.9999999999999998E-4</v>
      </c>
      <c r="J22" s="56">
        <v>1E-4</v>
      </c>
    </row>
    <row r="23" spans="1:10">
      <c r="A23" s="57" t="s">
        <v>2148</v>
      </c>
      <c r="B23" s="107" t="s">
        <v>4234</v>
      </c>
      <c r="C23" s="107" t="s">
        <v>4234</v>
      </c>
      <c r="D23" s="107" t="s">
        <v>4234</v>
      </c>
      <c r="E23" s="59">
        <v>2020333.3259999999</v>
      </c>
      <c r="F23" s="107" t="s">
        <v>4234</v>
      </c>
      <c r="G23" s="59">
        <v>1912.3247211616431</v>
      </c>
      <c r="H23" s="107" t="s">
        <v>4234</v>
      </c>
      <c r="I23" s="58">
        <v>1.4E-2</v>
      </c>
      <c r="J23" s="58">
        <v>1.2999999999999999E-3</v>
      </c>
    </row>
    <row r="24" spans="1:10">
      <c r="A24" t="s">
        <v>2149</v>
      </c>
      <c r="B24" t="s">
        <v>2150</v>
      </c>
      <c r="C24" t="s">
        <v>98</v>
      </c>
      <c r="D24" t="s">
        <v>2151</v>
      </c>
      <c r="E24" s="55">
        <v>1146036.06</v>
      </c>
      <c r="F24" s="55">
        <v>94.613511000000301</v>
      </c>
      <c r="G24" s="55">
        <v>1084.3049536920701</v>
      </c>
      <c r="H24" s="56">
        <v>3.3999999999999998E-3</v>
      </c>
      <c r="I24" s="56">
        <v>7.9000000000000008E-3</v>
      </c>
      <c r="J24" s="56">
        <v>8.0000000000000004E-4</v>
      </c>
    </row>
    <row r="25" spans="1:10">
      <c r="A25" t="s">
        <v>2152</v>
      </c>
      <c r="B25" t="s">
        <v>2153</v>
      </c>
      <c r="C25" t="s">
        <v>98</v>
      </c>
      <c r="D25" t="s">
        <v>2154</v>
      </c>
      <c r="E25" s="55">
        <v>874297.26599999995</v>
      </c>
      <c r="F25" s="55">
        <v>94.706892000000039</v>
      </c>
      <c r="G25" s="55">
        <v>828.01976746957303</v>
      </c>
      <c r="H25" s="56">
        <v>2.8999999999999998E-3</v>
      </c>
      <c r="I25" s="56">
        <v>6.1000000000000004E-3</v>
      </c>
      <c r="J25" s="56">
        <v>5.9999999999999995E-4</v>
      </c>
    </row>
    <row r="26" spans="1:10">
      <c r="A26" s="57" t="s">
        <v>2155</v>
      </c>
      <c r="B26" s="107" t="s">
        <v>4234</v>
      </c>
      <c r="C26" s="107" t="s">
        <v>4234</v>
      </c>
      <c r="D26" s="107" t="s">
        <v>4234</v>
      </c>
      <c r="E26" s="59">
        <v>4209187.53</v>
      </c>
      <c r="F26" s="107" t="s">
        <v>4234</v>
      </c>
      <c r="G26" s="59">
        <v>7931.6961616599874</v>
      </c>
      <c r="H26" s="107" t="s">
        <v>4234</v>
      </c>
      <c r="I26" s="58">
        <v>5.8099999999999999E-2</v>
      </c>
      <c r="J26" s="58">
        <v>5.4999999999999997E-3</v>
      </c>
    </row>
    <row r="27" spans="1:10">
      <c r="A27" t="s">
        <v>2156</v>
      </c>
      <c r="B27" t="s">
        <v>2157</v>
      </c>
      <c r="C27" t="s">
        <v>98</v>
      </c>
      <c r="D27" t="s">
        <v>2158</v>
      </c>
      <c r="E27" s="55">
        <v>375244.3</v>
      </c>
      <c r="F27" s="55">
        <v>73.331985000000003</v>
      </c>
      <c r="G27" s="55">
        <v>275.17409378935503</v>
      </c>
      <c r="H27" s="56">
        <v>1E-3</v>
      </c>
      <c r="I27" s="56">
        <v>2E-3</v>
      </c>
      <c r="J27" s="56">
        <v>2.0000000000000001E-4</v>
      </c>
    </row>
    <row r="28" spans="1:10">
      <c r="A28" t="s">
        <v>2159</v>
      </c>
      <c r="B28" t="s">
        <v>2160</v>
      </c>
      <c r="C28" t="s">
        <v>98</v>
      </c>
      <c r="D28" t="s">
        <v>2161</v>
      </c>
      <c r="E28" s="55">
        <v>312605.67</v>
      </c>
      <c r="F28" s="55">
        <v>125.36008700000004</v>
      </c>
      <c r="G28" s="55">
        <v>391.88273987893302</v>
      </c>
      <c r="H28" s="56">
        <v>4.0000000000000002E-4</v>
      </c>
      <c r="I28" s="56">
        <v>2.8999999999999998E-3</v>
      </c>
      <c r="J28" s="56">
        <v>2.9999999999999997E-4</v>
      </c>
    </row>
    <row r="29" spans="1:10">
      <c r="A29" t="s">
        <v>2162</v>
      </c>
      <c r="B29" t="s">
        <v>2163</v>
      </c>
      <c r="C29" t="s">
        <v>100</v>
      </c>
      <c r="D29" s="65">
        <v>42352</v>
      </c>
      <c r="E29" s="55">
        <v>142115.82</v>
      </c>
      <c r="F29" s="55">
        <v>84.997500000000102</v>
      </c>
      <c r="G29" s="55">
        <v>438.12308091702198</v>
      </c>
      <c r="H29" s="56">
        <v>6.9999999999999999E-4</v>
      </c>
      <c r="I29" s="56">
        <v>3.2000000000000002E-3</v>
      </c>
      <c r="J29" s="56">
        <v>2.9999999999999997E-4</v>
      </c>
    </row>
    <row r="30" spans="1:10">
      <c r="A30" t="s">
        <v>2164</v>
      </c>
      <c r="B30" t="s">
        <v>2165</v>
      </c>
      <c r="C30" t="s">
        <v>102</v>
      </c>
      <c r="D30" t="s">
        <v>2166</v>
      </c>
      <c r="E30" s="55">
        <v>52093.53</v>
      </c>
      <c r="F30" s="55">
        <v>100</v>
      </c>
      <c r="G30" s="55">
        <v>208.97840494799999</v>
      </c>
      <c r="H30" s="56">
        <v>0</v>
      </c>
      <c r="I30" s="56">
        <v>1.5E-3</v>
      </c>
      <c r="J30" s="56">
        <v>1E-4</v>
      </c>
    </row>
    <row r="31" spans="1:10">
      <c r="A31" t="s">
        <v>2167</v>
      </c>
      <c r="B31" t="s">
        <v>2168</v>
      </c>
      <c r="C31" t="s">
        <v>100</v>
      </c>
      <c r="D31" t="s">
        <v>2169</v>
      </c>
      <c r="E31" s="55">
        <v>14366.05</v>
      </c>
      <c r="F31" s="55">
        <v>111.11109999999991</v>
      </c>
      <c r="G31" s="55">
        <v>57.895175710481801</v>
      </c>
      <c r="H31" s="56">
        <v>0</v>
      </c>
      <c r="I31" s="56">
        <v>4.0000000000000002E-4</v>
      </c>
      <c r="J31" s="56">
        <v>0</v>
      </c>
    </row>
    <row r="32" spans="1:10">
      <c r="A32" t="s">
        <v>2170</v>
      </c>
      <c r="B32" t="s">
        <v>2171</v>
      </c>
      <c r="C32" t="s">
        <v>100</v>
      </c>
      <c r="D32" t="s">
        <v>2172</v>
      </c>
      <c r="E32" s="55">
        <v>34117.14</v>
      </c>
      <c r="F32" s="55">
        <v>100.45830000000021</v>
      </c>
      <c r="G32" s="55">
        <v>124.309980338453</v>
      </c>
      <c r="H32" s="56">
        <v>3.5999999999999999E-3</v>
      </c>
      <c r="I32" s="56">
        <v>8.9999999999999998E-4</v>
      </c>
      <c r="J32" s="56">
        <v>1E-4</v>
      </c>
    </row>
    <row r="33" spans="1:10">
      <c r="A33" t="s">
        <v>2173</v>
      </c>
      <c r="B33" t="s">
        <v>2174</v>
      </c>
      <c r="C33" t="s">
        <v>100</v>
      </c>
      <c r="D33" t="s">
        <v>2175</v>
      </c>
      <c r="E33" s="55">
        <v>137904.72</v>
      </c>
      <c r="F33" s="55">
        <v>113.42319999999998</v>
      </c>
      <c r="G33" s="55">
        <v>567.32063750226996</v>
      </c>
      <c r="H33" s="56">
        <v>2.8E-3</v>
      </c>
      <c r="I33" s="56">
        <v>4.1999999999999997E-3</v>
      </c>
      <c r="J33" s="56">
        <v>4.0000000000000002E-4</v>
      </c>
    </row>
    <row r="34" spans="1:10">
      <c r="A34" t="s">
        <v>2176</v>
      </c>
      <c r="B34" t="s">
        <v>2177</v>
      </c>
      <c r="C34" t="s">
        <v>102</v>
      </c>
      <c r="D34" t="s">
        <v>2178</v>
      </c>
      <c r="E34" s="55">
        <v>44053.26</v>
      </c>
      <c r="F34" s="55">
        <v>89.972799999999978</v>
      </c>
      <c r="G34" s="55">
        <v>159.003583090674</v>
      </c>
      <c r="H34" s="56">
        <v>2.0000000000000001E-4</v>
      </c>
      <c r="I34" s="56">
        <v>1.1999999999999999E-3</v>
      </c>
      <c r="J34" s="56">
        <v>1E-4</v>
      </c>
    </row>
    <row r="35" spans="1:10">
      <c r="A35" t="s">
        <v>2179</v>
      </c>
      <c r="B35" t="s">
        <v>2180</v>
      </c>
      <c r="C35" t="s">
        <v>100</v>
      </c>
      <c r="D35" t="s">
        <v>2181</v>
      </c>
      <c r="E35" s="55">
        <v>111255.12</v>
      </c>
      <c r="F35" s="55">
        <v>117.45620000000002</v>
      </c>
      <c r="G35" s="55">
        <v>473.96198350573502</v>
      </c>
      <c r="H35" s="56">
        <v>2.0000000000000001E-4</v>
      </c>
      <c r="I35" s="56">
        <v>3.5000000000000001E-3</v>
      </c>
      <c r="J35" s="56">
        <v>2.9999999999999997E-4</v>
      </c>
    </row>
    <row r="36" spans="1:10">
      <c r="A36" t="s">
        <v>2182</v>
      </c>
      <c r="B36" t="s">
        <v>2183</v>
      </c>
      <c r="C36" t="s">
        <v>100</v>
      </c>
      <c r="D36" t="s">
        <v>2184</v>
      </c>
      <c r="E36" s="55">
        <v>11399.34</v>
      </c>
      <c r="F36" s="55">
        <v>173.94279999999989</v>
      </c>
      <c r="G36" s="55">
        <v>71.917357180864997</v>
      </c>
      <c r="H36" s="56">
        <v>2.3E-3</v>
      </c>
      <c r="I36" s="56">
        <v>5.0000000000000001E-4</v>
      </c>
      <c r="J36" s="56">
        <v>1E-4</v>
      </c>
    </row>
    <row r="37" spans="1:10">
      <c r="A37" t="s">
        <v>2185</v>
      </c>
      <c r="B37" t="s">
        <v>2186</v>
      </c>
      <c r="C37" t="s">
        <v>100</v>
      </c>
      <c r="D37" t="s">
        <v>2187</v>
      </c>
      <c r="E37" s="55">
        <v>46085.55</v>
      </c>
      <c r="F37" s="55">
        <v>159.67690000000022</v>
      </c>
      <c r="G37" s="55">
        <v>266.90359471149497</v>
      </c>
      <c r="H37" s="56">
        <v>6.9999999999999999E-4</v>
      </c>
      <c r="I37" s="56">
        <v>2E-3</v>
      </c>
      <c r="J37" s="56">
        <v>2.0000000000000001E-4</v>
      </c>
    </row>
    <row r="38" spans="1:10">
      <c r="A38" t="s">
        <v>2188</v>
      </c>
      <c r="B38" t="s">
        <v>2189</v>
      </c>
      <c r="C38" t="s">
        <v>98</v>
      </c>
      <c r="D38" t="s">
        <v>2190</v>
      </c>
      <c r="E38" s="55">
        <v>646034</v>
      </c>
      <c r="F38" s="55">
        <v>107.819986</v>
      </c>
      <c r="G38" s="55">
        <v>696.55376835523998</v>
      </c>
      <c r="H38" s="56">
        <v>2.9999999999999997E-4</v>
      </c>
      <c r="I38" s="56">
        <v>5.1000000000000004E-3</v>
      </c>
      <c r="J38" s="56">
        <v>5.0000000000000001E-4</v>
      </c>
    </row>
    <row r="39" spans="1:10">
      <c r="A39" t="s">
        <v>2191</v>
      </c>
      <c r="B39" t="s">
        <v>2192</v>
      </c>
      <c r="C39" t="s">
        <v>100</v>
      </c>
      <c r="D39" t="s">
        <v>2193</v>
      </c>
      <c r="E39" s="55">
        <v>99639.95</v>
      </c>
      <c r="F39" s="55">
        <v>112.22150000000006</v>
      </c>
      <c r="G39" s="55">
        <v>405.56187841651001</v>
      </c>
      <c r="H39" s="56">
        <v>2.5000000000000001E-3</v>
      </c>
      <c r="I39" s="56">
        <v>3.0000000000000001E-3</v>
      </c>
      <c r="J39" s="56">
        <v>2.9999999999999997E-4</v>
      </c>
    </row>
    <row r="40" spans="1:10">
      <c r="A40" t="s">
        <v>2194</v>
      </c>
      <c r="B40" t="s">
        <v>2195</v>
      </c>
      <c r="C40" t="s">
        <v>100</v>
      </c>
      <c r="D40" t="s">
        <v>2196</v>
      </c>
      <c r="E40" s="55">
        <v>19436.439999999999</v>
      </c>
      <c r="F40" s="55">
        <v>119.83789999999998</v>
      </c>
      <c r="G40" s="55">
        <v>84.4808874920665</v>
      </c>
      <c r="H40" s="56">
        <v>4.0000000000000002E-4</v>
      </c>
      <c r="I40" s="56">
        <v>5.9999999999999995E-4</v>
      </c>
      <c r="J40" s="56">
        <v>1E-4</v>
      </c>
    </row>
    <row r="41" spans="1:10">
      <c r="A41" t="s">
        <v>2197</v>
      </c>
      <c r="B41" t="s">
        <v>2198</v>
      </c>
      <c r="C41" t="s">
        <v>100</v>
      </c>
      <c r="D41" t="s">
        <v>2190</v>
      </c>
      <c r="E41" s="55">
        <v>35069.379999999997</v>
      </c>
      <c r="F41" s="55">
        <v>126.26669999999967</v>
      </c>
      <c r="G41" s="55">
        <v>160.60700142984001</v>
      </c>
      <c r="H41" s="56">
        <v>0</v>
      </c>
      <c r="I41" s="56">
        <v>1.1999999999999999E-3</v>
      </c>
      <c r="J41" s="56">
        <v>1E-4</v>
      </c>
    </row>
    <row r="42" spans="1:10">
      <c r="A42" t="s">
        <v>2199</v>
      </c>
      <c r="B42" t="s">
        <v>2200</v>
      </c>
      <c r="C42" t="s">
        <v>100</v>
      </c>
      <c r="D42" t="s">
        <v>2181</v>
      </c>
      <c r="E42" s="55">
        <v>57957.27</v>
      </c>
      <c r="F42" s="55">
        <v>133.20480000000003</v>
      </c>
      <c r="G42" s="55">
        <v>280.01116649115801</v>
      </c>
      <c r="H42" s="56">
        <v>1E-3</v>
      </c>
      <c r="I42" s="56">
        <v>2.0999999999999999E-3</v>
      </c>
      <c r="J42" s="56">
        <v>2.0000000000000001E-4</v>
      </c>
    </row>
    <row r="43" spans="1:10">
      <c r="A43" t="s">
        <v>2201</v>
      </c>
      <c r="B43" t="s">
        <v>2202</v>
      </c>
      <c r="C43" t="s">
        <v>98</v>
      </c>
      <c r="D43" t="s">
        <v>2203</v>
      </c>
      <c r="E43" s="55">
        <v>811882.69</v>
      </c>
      <c r="F43" s="55">
        <v>107.32780799999998</v>
      </c>
      <c r="G43" s="55">
        <v>871.375894708435</v>
      </c>
      <c r="H43" s="56">
        <v>1.4E-3</v>
      </c>
      <c r="I43" s="56">
        <v>6.4000000000000003E-3</v>
      </c>
      <c r="J43" s="56">
        <v>5.9999999999999995E-4</v>
      </c>
    </row>
    <row r="44" spans="1:10">
      <c r="A44" t="s">
        <v>2204</v>
      </c>
      <c r="B44" t="s">
        <v>2205</v>
      </c>
      <c r="C44" t="s">
        <v>98</v>
      </c>
      <c r="D44" t="s">
        <v>423</v>
      </c>
      <c r="E44" s="55">
        <v>522535.89</v>
      </c>
      <c r="F44" s="55">
        <v>70.489954000000083</v>
      </c>
      <c r="G44" s="55">
        <v>368.33530849449102</v>
      </c>
      <c r="H44" s="56">
        <v>5.0000000000000001E-4</v>
      </c>
      <c r="I44" s="56">
        <v>2.7000000000000001E-3</v>
      </c>
      <c r="J44" s="56">
        <v>2.9999999999999997E-4</v>
      </c>
    </row>
    <row r="45" spans="1:10">
      <c r="A45" t="s">
        <v>2206</v>
      </c>
      <c r="B45" t="s">
        <v>2207</v>
      </c>
      <c r="C45" t="s">
        <v>100</v>
      </c>
      <c r="D45" t="s">
        <v>2208</v>
      </c>
      <c r="E45" s="55">
        <v>18954.21</v>
      </c>
      <c r="F45" s="55">
        <v>100.07510000000005</v>
      </c>
      <c r="G45" s="55">
        <v>68.798548606672199</v>
      </c>
      <c r="H45" s="56">
        <v>3.5000000000000001E-3</v>
      </c>
      <c r="I45" s="56">
        <v>5.0000000000000001E-4</v>
      </c>
      <c r="J45" s="56">
        <v>0</v>
      </c>
    </row>
    <row r="46" spans="1:10">
      <c r="A46" t="s">
        <v>2209</v>
      </c>
      <c r="B46" t="s">
        <v>2210</v>
      </c>
      <c r="C46" t="s">
        <v>100</v>
      </c>
      <c r="D46" t="s">
        <v>2211</v>
      </c>
      <c r="E46" s="55">
        <v>469366.02</v>
      </c>
      <c r="F46" s="55">
        <v>99.440799999999868</v>
      </c>
      <c r="G46" s="55">
        <v>1692.87078655901</v>
      </c>
      <c r="H46" s="56">
        <v>4.0000000000000002E-4</v>
      </c>
      <c r="I46" s="56">
        <v>1.24E-2</v>
      </c>
      <c r="J46" s="56">
        <v>1.1999999999999999E-3</v>
      </c>
    </row>
    <row r="47" spans="1:10">
      <c r="A47" t="s">
        <v>2212</v>
      </c>
      <c r="B47" t="s">
        <v>2213</v>
      </c>
      <c r="C47" t="s">
        <v>100</v>
      </c>
      <c r="D47" t="s">
        <v>2214</v>
      </c>
      <c r="E47" s="55">
        <v>6319.13</v>
      </c>
      <c r="F47" s="55">
        <v>98.447900000000047</v>
      </c>
      <c r="G47" s="55">
        <v>22.5637511909203</v>
      </c>
      <c r="H47" s="56">
        <v>0</v>
      </c>
      <c r="I47" s="56">
        <v>2.0000000000000001E-4</v>
      </c>
      <c r="J47" s="56">
        <v>0</v>
      </c>
    </row>
    <row r="48" spans="1:10">
      <c r="A48" t="s">
        <v>2215</v>
      </c>
      <c r="B48" t="s">
        <v>2216</v>
      </c>
      <c r="C48" t="s">
        <v>98</v>
      </c>
      <c r="D48" t="s">
        <v>2217</v>
      </c>
      <c r="E48" s="55">
        <v>44219.76</v>
      </c>
      <c r="F48" s="55">
        <v>101.042474</v>
      </c>
      <c r="G48" s="55">
        <v>44.680739500862401</v>
      </c>
      <c r="H48" s="56">
        <v>2.0999999999999999E-3</v>
      </c>
      <c r="I48" s="56">
        <v>2.9999999999999997E-4</v>
      </c>
      <c r="J48" s="56">
        <v>0</v>
      </c>
    </row>
    <row r="49" spans="1:10">
      <c r="A49" t="s">
        <v>2218</v>
      </c>
      <c r="B49" t="s">
        <v>2219</v>
      </c>
      <c r="C49" t="s">
        <v>98</v>
      </c>
      <c r="D49" t="s">
        <v>2217</v>
      </c>
      <c r="E49" s="55">
        <v>196532.29</v>
      </c>
      <c r="F49" s="55">
        <v>101.96075100000004</v>
      </c>
      <c r="G49" s="55">
        <v>200.385798841498</v>
      </c>
      <c r="H49" s="56">
        <v>2.0999999999999999E-3</v>
      </c>
      <c r="I49" s="56">
        <v>1.5E-3</v>
      </c>
      <c r="J49" s="56">
        <v>1E-4</v>
      </c>
    </row>
    <row r="50" spans="1:10">
      <c r="A50" s="57" t="s">
        <v>186</v>
      </c>
      <c r="B50" s="107" t="s">
        <v>4234</v>
      </c>
      <c r="C50" s="107" t="s">
        <v>4234</v>
      </c>
      <c r="D50" s="107" t="s">
        <v>4234</v>
      </c>
      <c r="E50" s="59">
        <v>36359269.843000002</v>
      </c>
      <c r="F50" s="107" t="s">
        <v>4234</v>
      </c>
      <c r="G50" s="59">
        <v>125701.26051062027</v>
      </c>
      <c r="H50" s="107" t="s">
        <v>4234</v>
      </c>
      <c r="I50" s="58">
        <v>0.92120000000000002</v>
      </c>
      <c r="J50" s="58">
        <v>8.7499999999999994E-2</v>
      </c>
    </row>
    <row r="51" spans="1:10">
      <c r="A51" s="57" t="s">
        <v>2220</v>
      </c>
      <c r="B51" s="107" t="s">
        <v>4234</v>
      </c>
      <c r="C51" s="107" t="s">
        <v>4234</v>
      </c>
      <c r="D51" s="107" t="s">
        <v>4234</v>
      </c>
      <c r="E51" s="59">
        <v>1102062.6100000001</v>
      </c>
      <c r="F51" s="107" t="s">
        <v>4234</v>
      </c>
      <c r="G51" s="59">
        <v>4213.3616170209079</v>
      </c>
      <c r="H51" s="107" t="s">
        <v>4234</v>
      </c>
      <c r="I51" s="58">
        <v>3.09E-2</v>
      </c>
      <c r="J51" s="58">
        <v>2.8999999999999998E-3</v>
      </c>
    </row>
    <row r="52" spans="1:10">
      <c r="A52" t="s">
        <v>2221</v>
      </c>
      <c r="B52" t="s">
        <v>2222</v>
      </c>
      <c r="C52" t="s">
        <v>100</v>
      </c>
      <c r="D52" t="s">
        <v>2223</v>
      </c>
      <c r="E52" s="55">
        <v>177266.78</v>
      </c>
      <c r="F52" s="55">
        <v>146.42549999999994</v>
      </c>
      <c r="G52" s="55">
        <v>941.43778997766003</v>
      </c>
      <c r="H52" s="56">
        <v>2.3999999999999998E-3</v>
      </c>
      <c r="I52" s="56">
        <v>6.8999999999999999E-3</v>
      </c>
      <c r="J52" s="56">
        <v>6.9999999999999999E-4</v>
      </c>
    </row>
    <row r="53" spans="1:10">
      <c r="A53" t="s">
        <v>2224</v>
      </c>
      <c r="B53" t="s">
        <v>2225</v>
      </c>
      <c r="C53" t="s">
        <v>100</v>
      </c>
      <c r="D53" t="s">
        <v>2226</v>
      </c>
      <c r="E53" s="55">
        <v>423553.62</v>
      </c>
      <c r="F53" s="55">
        <v>95.038199999999961</v>
      </c>
      <c r="G53" s="55">
        <v>1460.0043702232599</v>
      </c>
      <c r="H53" s="56">
        <v>1E-4</v>
      </c>
      <c r="I53" s="56">
        <v>1.0699999999999999E-2</v>
      </c>
      <c r="J53" s="56">
        <v>1E-3</v>
      </c>
    </row>
    <row r="54" spans="1:10">
      <c r="A54" t="s">
        <v>2227</v>
      </c>
      <c r="B54" t="s">
        <v>2228</v>
      </c>
      <c r="C54" t="s">
        <v>100</v>
      </c>
      <c r="D54" t="s">
        <v>2229</v>
      </c>
      <c r="E54" s="55">
        <v>140827.10999999999</v>
      </c>
      <c r="F54" s="55">
        <v>90.72219999999993</v>
      </c>
      <c r="G54" s="55">
        <v>463.39078781279898</v>
      </c>
      <c r="H54" s="56">
        <v>1E-3</v>
      </c>
      <c r="I54" s="56">
        <v>3.3999999999999998E-3</v>
      </c>
      <c r="J54" s="56">
        <v>2.9999999999999997E-4</v>
      </c>
    </row>
    <row r="55" spans="1:10">
      <c r="A55" t="s">
        <v>2230</v>
      </c>
      <c r="B55" t="s">
        <v>2231</v>
      </c>
      <c r="C55" t="s">
        <v>100</v>
      </c>
      <c r="D55" t="s">
        <v>2232</v>
      </c>
      <c r="E55" s="55">
        <v>83255.37</v>
      </c>
      <c r="F55" s="55">
        <v>123.37659999999988</v>
      </c>
      <c r="G55" s="55">
        <v>372.55689777454398</v>
      </c>
      <c r="H55" s="56">
        <v>5.9999999999999995E-4</v>
      </c>
      <c r="I55" s="56">
        <v>2.7000000000000001E-3</v>
      </c>
      <c r="J55" s="56">
        <v>2.9999999999999997E-4</v>
      </c>
    </row>
    <row r="56" spans="1:10">
      <c r="A56" t="s">
        <v>2233</v>
      </c>
      <c r="B56" t="s">
        <v>2234</v>
      </c>
      <c r="C56" t="s">
        <v>100</v>
      </c>
      <c r="D56" t="s">
        <v>2235</v>
      </c>
      <c r="E56" s="55">
        <v>61410.35</v>
      </c>
      <c r="F56" s="55">
        <v>107.20260000000013</v>
      </c>
      <c r="G56" s="55">
        <v>238.778075009226</v>
      </c>
      <c r="H56" s="56">
        <v>4.0000000000000002E-4</v>
      </c>
      <c r="I56" s="56">
        <v>1.6999999999999999E-3</v>
      </c>
      <c r="J56" s="56">
        <v>2.0000000000000001E-4</v>
      </c>
    </row>
    <row r="57" spans="1:10">
      <c r="A57" t="s">
        <v>2236</v>
      </c>
      <c r="B57" t="s">
        <v>2237</v>
      </c>
      <c r="C57" t="s">
        <v>100</v>
      </c>
      <c r="D57" t="s">
        <v>2238</v>
      </c>
      <c r="E57" s="55">
        <v>7268.02</v>
      </c>
      <c r="F57" s="55">
        <v>89.915700000000072</v>
      </c>
      <c r="G57" s="55">
        <v>23.702775271500801</v>
      </c>
      <c r="H57" s="56">
        <v>0</v>
      </c>
      <c r="I57" s="56">
        <v>2.0000000000000001E-4</v>
      </c>
      <c r="J57" s="56">
        <v>0</v>
      </c>
    </row>
    <row r="58" spans="1:10">
      <c r="A58" t="s">
        <v>2239</v>
      </c>
      <c r="B58" t="s">
        <v>2240</v>
      </c>
      <c r="C58" t="s">
        <v>100</v>
      </c>
      <c r="D58" t="s">
        <v>2241</v>
      </c>
      <c r="E58" s="55">
        <v>208481.36</v>
      </c>
      <c r="F58" s="55">
        <v>94.356900000000039</v>
      </c>
      <c r="G58" s="55">
        <v>713.49092095191804</v>
      </c>
      <c r="H58" s="56">
        <v>1.2999999999999999E-3</v>
      </c>
      <c r="I58" s="56">
        <v>5.1999999999999998E-3</v>
      </c>
      <c r="J58" s="56">
        <v>5.0000000000000001E-4</v>
      </c>
    </row>
    <row r="59" spans="1:10">
      <c r="A59" s="57" t="s">
        <v>2242</v>
      </c>
      <c r="B59" s="107" t="s">
        <v>4234</v>
      </c>
      <c r="C59" s="107" t="s">
        <v>4234</v>
      </c>
      <c r="D59" s="107" t="s">
        <v>4234</v>
      </c>
      <c r="E59" s="59">
        <v>32.58</v>
      </c>
      <c r="F59" s="107" t="s">
        <v>4234</v>
      </c>
      <c r="G59" s="59">
        <v>119.26319237586</v>
      </c>
      <c r="H59" s="107" t="s">
        <v>4234</v>
      </c>
      <c r="I59" s="58">
        <v>8.9999999999999998E-4</v>
      </c>
      <c r="J59" s="58">
        <v>1E-4</v>
      </c>
    </row>
    <row r="60" spans="1:10">
      <c r="A60" t="s">
        <v>2243</v>
      </c>
      <c r="B60" t="s">
        <v>2244</v>
      </c>
      <c r="C60" t="s">
        <v>100</v>
      </c>
      <c r="D60" t="s">
        <v>2245</v>
      </c>
      <c r="E60" s="55">
        <v>32.58</v>
      </c>
      <c r="F60" s="55">
        <v>100927.1</v>
      </c>
      <c r="G60" s="55">
        <v>119.26319237586</v>
      </c>
      <c r="H60" s="56">
        <v>0</v>
      </c>
      <c r="I60" s="56">
        <v>8.9999999999999998E-4</v>
      </c>
      <c r="J60" s="56">
        <v>1E-4</v>
      </c>
    </row>
    <row r="61" spans="1:10">
      <c r="A61" s="57" t="s">
        <v>2246</v>
      </c>
      <c r="B61" s="107" t="s">
        <v>4234</v>
      </c>
      <c r="C61" s="107" t="s">
        <v>4234</v>
      </c>
      <c r="D61" s="107" t="s">
        <v>4234</v>
      </c>
      <c r="E61" s="59">
        <v>1810791.26</v>
      </c>
      <c r="F61" s="107" t="s">
        <v>4234</v>
      </c>
      <c r="G61" s="59">
        <v>7402.6883281229175</v>
      </c>
      <c r="H61" s="107" t="s">
        <v>4234</v>
      </c>
      <c r="I61" s="58">
        <v>5.4300000000000001E-2</v>
      </c>
      <c r="J61" s="58">
        <v>5.1999999999999998E-3</v>
      </c>
    </row>
    <row r="62" spans="1:10">
      <c r="A62" t="s">
        <v>2247</v>
      </c>
      <c r="B62" t="s">
        <v>2248</v>
      </c>
      <c r="C62" t="s">
        <v>100</v>
      </c>
      <c r="D62" t="s">
        <v>2249</v>
      </c>
      <c r="E62" s="55">
        <v>6646.41</v>
      </c>
      <c r="F62" s="55">
        <v>812.14090000000158</v>
      </c>
      <c r="G62" s="55">
        <v>195.77898214786001</v>
      </c>
      <c r="H62" s="56">
        <v>0</v>
      </c>
      <c r="I62" s="56">
        <v>1.4E-3</v>
      </c>
      <c r="J62" s="56">
        <v>1E-4</v>
      </c>
    </row>
    <row r="63" spans="1:10">
      <c r="A63" t="s">
        <v>2250</v>
      </c>
      <c r="B63" t="s">
        <v>2251</v>
      </c>
      <c r="C63" t="s">
        <v>100</v>
      </c>
      <c r="D63" t="s">
        <v>2252</v>
      </c>
      <c r="E63" s="55">
        <v>141425.21</v>
      </c>
      <c r="F63" s="55">
        <v>113.51719999999996</v>
      </c>
      <c r="G63" s="55">
        <v>582.28561088915706</v>
      </c>
      <c r="H63" s="56">
        <v>1.4E-3</v>
      </c>
      <c r="I63" s="56">
        <v>4.3E-3</v>
      </c>
      <c r="J63" s="56">
        <v>4.0000000000000002E-4</v>
      </c>
    </row>
    <row r="64" spans="1:10">
      <c r="A64" t="s">
        <v>2253</v>
      </c>
      <c r="B64" t="s">
        <v>2254</v>
      </c>
      <c r="C64" t="s">
        <v>100</v>
      </c>
      <c r="D64" t="s">
        <v>2255</v>
      </c>
      <c r="E64" s="55">
        <v>109991.92</v>
      </c>
      <c r="F64" s="55">
        <v>77.903300000000073</v>
      </c>
      <c r="G64" s="55">
        <v>310.78796554425702</v>
      </c>
      <c r="H64" s="56">
        <v>1.5E-3</v>
      </c>
      <c r="I64" s="56">
        <v>2.3E-3</v>
      </c>
      <c r="J64" s="56">
        <v>2.0000000000000001E-4</v>
      </c>
    </row>
    <row r="65" spans="1:10">
      <c r="A65" t="s">
        <v>2256</v>
      </c>
      <c r="B65" t="s">
        <v>2257</v>
      </c>
      <c r="C65" t="s">
        <v>100</v>
      </c>
      <c r="D65" t="s">
        <v>2258</v>
      </c>
      <c r="E65" s="55">
        <v>202236.31</v>
      </c>
      <c r="F65" s="55">
        <v>113.7073</v>
      </c>
      <c r="G65" s="55">
        <v>834.05566288272496</v>
      </c>
      <c r="H65" s="56">
        <v>0</v>
      </c>
      <c r="I65" s="56">
        <v>6.1000000000000004E-3</v>
      </c>
      <c r="J65" s="56">
        <v>5.9999999999999995E-4</v>
      </c>
    </row>
    <row r="66" spans="1:10">
      <c r="A66" t="s">
        <v>2259</v>
      </c>
      <c r="B66" t="s">
        <v>2260</v>
      </c>
      <c r="C66" t="s">
        <v>100</v>
      </c>
      <c r="D66" t="s">
        <v>2261</v>
      </c>
      <c r="E66" s="55">
        <v>20160.3</v>
      </c>
      <c r="F66" s="55">
        <v>127.1956</v>
      </c>
      <c r="G66" s="55">
        <v>93.007213761243605</v>
      </c>
      <c r="H66" s="56">
        <v>2.9999999999999997E-4</v>
      </c>
      <c r="I66" s="56">
        <v>6.9999999999999999E-4</v>
      </c>
      <c r="J66" s="56">
        <v>1E-4</v>
      </c>
    </row>
    <row r="67" spans="1:10">
      <c r="A67" t="s">
        <v>2262</v>
      </c>
      <c r="B67" t="s">
        <v>2263</v>
      </c>
      <c r="C67" t="s">
        <v>100</v>
      </c>
      <c r="D67" t="s">
        <v>2264</v>
      </c>
      <c r="E67" s="55">
        <v>7900.77</v>
      </c>
      <c r="F67" s="55">
        <v>171.48459999999986</v>
      </c>
      <c r="G67" s="55">
        <v>49.140786096560298</v>
      </c>
      <c r="H67" s="56">
        <v>4.0000000000000002E-4</v>
      </c>
      <c r="I67" s="56">
        <v>4.0000000000000002E-4</v>
      </c>
      <c r="J67" s="56">
        <v>0</v>
      </c>
    </row>
    <row r="68" spans="1:10">
      <c r="A68" t="s">
        <v>2265</v>
      </c>
      <c r="B68" t="s">
        <v>2266</v>
      </c>
      <c r="C68" t="s">
        <v>100</v>
      </c>
      <c r="D68" t="s">
        <v>2264</v>
      </c>
      <c r="E68" s="55">
        <v>60.14</v>
      </c>
      <c r="F68" s="55">
        <v>113.65049999999999</v>
      </c>
      <c r="G68" s="55">
        <v>0.2479033126089</v>
      </c>
      <c r="H68" s="56">
        <v>0</v>
      </c>
      <c r="I68" s="56">
        <v>0</v>
      </c>
      <c r="J68" s="56">
        <v>0</v>
      </c>
    </row>
    <row r="69" spans="1:10">
      <c r="A69" t="s">
        <v>2267</v>
      </c>
      <c r="B69" t="s">
        <v>2268</v>
      </c>
      <c r="C69" t="s">
        <v>100</v>
      </c>
      <c r="D69" t="s">
        <v>2269</v>
      </c>
      <c r="E69" s="55">
        <v>102597.5</v>
      </c>
      <c r="F69" s="55">
        <v>86.169500000000141</v>
      </c>
      <c r="G69" s="55">
        <v>320.65491926958799</v>
      </c>
      <c r="H69" s="56">
        <v>0</v>
      </c>
      <c r="I69" s="56">
        <v>2.3999999999999998E-3</v>
      </c>
      <c r="J69" s="56">
        <v>2.0000000000000001E-4</v>
      </c>
    </row>
    <row r="70" spans="1:10">
      <c r="A70" t="s">
        <v>2270</v>
      </c>
      <c r="B70" t="s">
        <v>2271</v>
      </c>
      <c r="C70" t="s">
        <v>100</v>
      </c>
      <c r="D70" t="s">
        <v>2272</v>
      </c>
      <c r="E70" s="55">
        <v>337290.39</v>
      </c>
      <c r="F70" s="55">
        <v>104.83269999999989</v>
      </c>
      <c r="G70" s="55">
        <v>1282.4731884513999</v>
      </c>
      <c r="H70" s="56">
        <v>2.9999999999999997E-4</v>
      </c>
      <c r="I70" s="56">
        <v>9.4000000000000004E-3</v>
      </c>
      <c r="J70" s="56">
        <v>8.9999999999999998E-4</v>
      </c>
    </row>
    <row r="71" spans="1:10">
      <c r="A71" t="s">
        <v>2273</v>
      </c>
      <c r="B71" t="s">
        <v>2274</v>
      </c>
      <c r="C71" t="s">
        <v>102</v>
      </c>
      <c r="D71" t="s">
        <v>2275</v>
      </c>
      <c r="E71" s="55">
        <v>396873.32</v>
      </c>
      <c r="F71" s="55">
        <v>108.5446000000001</v>
      </c>
      <c r="G71" s="55">
        <v>1728.13533167221</v>
      </c>
      <c r="H71" s="56">
        <v>8.0000000000000004E-4</v>
      </c>
      <c r="I71" s="56">
        <v>1.2699999999999999E-2</v>
      </c>
      <c r="J71" s="56">
        <v>1.1999999999999999E-3</v>
      </c>
    </row>
    <row r="72" spans="1:10">
      <c r="A72" t="s">
        <v>2276</v>
      </c>
      <c r="B72" t="s">
        <v>2277</v>
      </c>
      <c r="C72" t="s">
        <v>100</v>
      </c>
      <c r="D72" t="s">
        <v>870</v>
      </c>
      <c r="E72" s="55">
        <v>358997</v>
      </c>
      <c r="F72" s="55">
        <v>109.34459999999969</v>
      </c>
      <c r="G72" s="55">
        <v>1423.75648469207</v>
      </c>
      <c r="H72" s="56">
        <v>5.0000000000000001E-4</v>
      </c>
      <c r="I72" s="56">
        <v>1.04E-2</v>
      </c>
      <c r="J72" s="56">
        <v>1E-3</v>
      </c>
    </row>
    <row r="73" spans="1:10">
      <c r="A73" t="s">
        <v>2278</v>
      </c>
      <c r="B73" t="s">
        <v>2279</v>
      </c>
      <c r="C73" t="s">
        <v>100</v>
      </c>
      <c r="D73" t="s">
        <v>2280</v>
      </c>
      <c r="E73" s="55">
        <v>126611.99</v>
      </c>
      <c r="F73" s="55">
        <v>126.81549999999997</v>
      </c>
      <c r="G73" s="55">
        <v>582.36427940323802</v>
      </c>
      <c r="H73" s="56">
        <v>2.0000000000000001E-4</v>
      </c>
      <c r="I73" s="56">
        <v>4.3E-3</v>
      </c>
      <c r="J73" s="56">
        <v>4.0000000000000002E-4</v>
      </c>
    </row>
    <row r="74" spans="1:10">
      <c r="A74" s="57" t="s">
        <v>2281</v>
      </c>
      <c r="B74" s="107" t="s">
        <v>4234</v>
      </c>
      <c r="C74" s="107" t="s">
        <v>4234</v>
      </c>
      <c r="D74" s="107" t="s">
        <v>4234</v>
      </c>
      <c r="E74" s="59">
        <v>33446383.392999999</v>
      </c>
      <c r="F74" s="107" t="s">
        <v>4234</v>
      </c>
      <c r="G74" s="59">
        <v>113965.94737310057</v>
      </c>
      <c r="H74" s="107" t="s">
        <v>4234</v>
      </c>
      <c r="I74" s="58">
        <v>0.83520000000000005</v>
      </c>
      <c r="J74" s="58">
        <v>7.9299999999999995E-2</v>
      </c>
    </row>
    <row r="75" spans="1:10">
      <c r="A75" t="s">
        <v>2282</v>
      </c>
      <c r="B75" t="s">
        <v>2283</v>
      </c>
      <c r="C75" t="s">
        <v>100</v>
      </c>
      <c r="D75" t="s">
        <v>2284</v>
      </c>
      <c r="E75" s="55">
        <v>977740.39</v>
      </c>
      <c r="F75" s="55">
        <v>67.57199999999996</v>
      </c>
      <c r="G75" s="55">
        <v>2396.2817766718099</v>
      </c>
      <c r="H75" s="56">
        <v>4.5999999999999999E-3</v>
      </c>
      <c r="I75" s="56">
        <v>1.7600000000000001E-2</v>
      </c>
      <c r="J75" s="56">
        <v>1.6999999999999999E-3</v>
      </c>
    </row>
    <row r="76" spans="1:10">
      <c r="A76" t="s">
        <v>2285</v>
      </c>
      <c r="B76" t="s">
        <v>2286</v>
      </c>
      <c r="C76" t="s">
        <v>100</v>
      </c>
      <c r="D76" t="s">
        <v>2287</v>
      </c>
      <c r="E76" s="55">
        <v>3068613.07</v>
      </c>
      <c r="F76" s="55">
        <v>89.492800000000017</v>
      </c>
      <c r="G76" s="55">
        <v>9960.4229964850001</v>
      </c>
      <c r="H76" s="56">
        <v>1E-4</v>
      </c>
      <c r="I76" s="56">
        <v>7.2999999999999995E-2</v>
      </c>
      <c r="J76" s="56">
        <v>6.8999999999999999E-3</v>
      </c>
    </row>
    <row r="77" spans="1:10">
      <c r="A77" t="s">
        <v>2288</v>
      </c>
      <c r="B77" t="s">
        <v>2289</v>
      </c>
      <c r="C77" t="s">
        <v>100</v>
      </c>
      <c r="D77" t="s">
        <v>598</v>
      </c>
      <c r="E77" s="55">
        <v>19957.580000000002</v>
      </c>
      <c r="F77" s="55">
        <v>106.13509999999992</v>
      </c>
      <c r="G77" s="55">
        <v>76.827104898333602</v>
      </c>
      <c r="H77" s="56">
        <v>0</v>
      </c>
      <c r="I77" s="56">
        <v>5.9999999999999995E-4</v>
      </c>
      <c r="J77" s="56">
        <v>1E-4</v>
      </c>
    </row>
    <row r="78" spans="1:10">
      <c r="A78" t="s">
        <v>2290</v>
      </c>
      <c r="B78" t="s">
        <v>2291</v>
      </c>
      <c r="C78" t="s">
        <v>102</v>
      </c>
      <c r="D78" t="s">
        <v>2292</v>
      </c>
      <c r="E78" s="55">
        <v>258962.92</v>
      </c>
      <c r="F78" s="55">
        <v>100.85210000000006</v>
      </c>
      <c r="G78" s="55">
        <v>1047.70773886456</v>
      </c>
      <c r="H78" s="56">
        <v>2.5999999999999999E-3</v>
      </c>
      <c r="I78" s="56">
        <v>7.7000000000000002E-3</v>
      </c>
      <c r="J78" s="56">
        <v>6.9999999999999999E-4</v>
      </c>
    </row>
    <row r="79" spans="1:10">
      <c r="A79" t="s">
        <v>2293</v>
      </c>
      <c r="B79" t="s">
        <v>2294</v>
      </c>
      <c r="C79" t="s">
        <v>98</v>
      </c>
      <c r="D79" t="s">
        <v>232</v>
      </c>
      <c r="E79" s="55">
        <v>535726.84</v>
      </c>
      <c r="F79" s="55">
        <v>106.45387700000003</v>
      </c>
      <c r="G79" s="55">
        <v>570.30199130958704</v>
      </c>
      <c r="H79" s="56">
        <v>2.0000000000000001E-4</v>
      </c>
      <c r="I79" s="56">
        <v>4.1999999999999997E-3</v>
      </c>
      <c r="J79" s="56">
        <v>4.0000000000000002E-4</v>
      </c>
    </row>
    <row r="80" spans="1:10">
      <c r="A80" t="s">
        <v>2295</v>
      </c>
      <c r="B80" t="s">
        <v>2296</v>
      </c>
      <c r="C80" t="s">
        <v>100</v>
      </c>
      <c r="D80" t="s">
        <v>2297</v>
      </c>
      <c r="E80" s="55">
        <v>119074.16</v>
      </c>
      <c r="F80" s="55">
        <v>89.941899999999976</v>
      </c>
      <c r="G80" s="55">
        <v>388.44285705859602</v>
      </c>
      <c r="H80" s="56">
        <v>2.9999999999999997E-4</v>
      </c>
      <c r="I80" s="56">
        <v>2.8E-3</v>
      </c>
      <c r="J80" s="56">
        <v>2.9999999999999997E-4</v>
      </c>
    </row>
    <row r="81" spans="1:10">
      <c r="A81" t="s">
        <v>2298</v>
      </c>
      <c r="B81" t="s">
        <v>2299</v>
      </c>
      <c r="C81" t="s">
        <v>100</v>
      </c>
      <c r="D81" t="s">
        <v>418</v>
      </c>
      <c r="E81" s="55">
        <v>51622.74</v>
      </c>
      <c r="F81" s="55">
        <v>70.628299999999825</v>
      </c>
      <c r="G81" s="55">
        <v>132.241376350748</v>
      </c>
      <c r="H81" s="56">
        <v>1.4E-3</v>
      </c>
      <c r="I81" s="56">
        <v>1E-3</v>
      </c>
      <c r="J81" s="56">
        <v>1E-4</v>
      </c>
    </row>
    <row r="82" spans="1:10">
      <c r="A82" t="s">
        <v>2300</v>
      </c>
      <c r="B82" t="s">
        <v>2301</v>
      </c>
      <c r="C82" t="s">
        <v>100</v>
      </c>
      <c r="D82" t="s">
        <v>2187</v>
      </c>
      <c r="E82" s="55">
        <v>333948.61</v>
      </c>
      <c r="F82" s="55">
        <v>132.08370000000005</v>
      </c>
      <c r="G82" s="55">
        <v>1599.8395240366899</v>
      </c>
      <c r="H82" s="56">
        <v>0</v>
      </c>
      <c r="I82" s="56">
        <v>1.17E-2</v>
      </c>
      <c r="J82" s="56">
        <v>1.1000000000000001E-3</v>
      </c>
    </row>
    <row r="83" spans="1:10">
      <c r="A83" t="s">
        <v>2302</v>
      </c>
      <c r="B83" t="s">
        <v>2303</v>
      </c>
      <c r="C83" t="s">
        <v>100</v>
      </c>
      <c r="D83" t="s">
        <v>2304</v>
      </c>
      <c r="E83" s="55">
        <v>45052.9</v>
      </c>
      <c r="F83" s="55">
        <v>74.983399999999875</v>
      </c>
      <c r="G83" s="55">
        <v>122.528025684862</v>
      </c>
      <c r="H83" s="56">
        <v>2.3E-3</v>
      </c>
      <c r="I83" s="56">
        <v>8.9999999999999998E-4</v>
      </c>
      <c r="J83" s="56">
        <v>1E-4</v>
      </c>
    </row>
    <row r="84" spans="1:10">
      <c r="A84" t="s">
        <v>2305</v>
      </c>
      <c r="B84" t="s">
        <v>2306</v>
      </c>
      <c r="C84" t="s">
        <v>100</v>
      </c>
      <c r="D84" t="s">
        <v>2307</v>
      </c>
      <c r="E84" s="55">
        <v>54411.62</v>
      </c>
      <c r="F84" s="55">
        <v>151.66829999999979</v>
      </c>
      <c r="G84" s="55">
        <v>299.31882443777999</v>
      </c>
      <c r="H84" s="56">
        <v>1E-4</v>
      </c>
      <c r="I84" s="56">
        <v>2.2000000000000001E-3</v>
      </c>
      <c r="J84" s="56">
        <v>2.0000000000000001E-4</v>
      </c>
    </row>
    <row r="85" spans="1:10">
      <c r="A85" t="s">
        <v>2308</v>
      </c>
      <c r="B85" t="s">
        <v>2309</v>
      </c>
      <c r="C85" t="s">
        <v>100</v>
      </c>
      <c r="D85" t="s">
        <v>348</v>
      </c>
      <c r="E85" s="55">
        <v>113492.9</v>
      </c>
      <c r="F85" s="55">
        <v>144.42390000000006</v>
      </c>
      <c r="G85" s="55">
        <v>594.50473420604396</v>
      </c>
      <c r="H85" s="56">
        <v>0</v>
      </c>
      <c r="I85" s="56">
        <v>4.4000000000000003E-3</v>
      </c>
      <c r="J85" s="56">
        <v>4.0000000000000002E-4</v>
      </c>
    </row>
    <row r="86" spans="1:10">
      <c r="A86" t="s">
        <v>2310</v>
      </c>
      <c r="B86" t="s">
        <v>2311</v>
      </c>
      <c r="C86" t="s">
        <v>100</v>
      </c>
      <c r="D86" t="s">
        <v>2312</v>
      </c>
      <c r="E86" s="55">
        <v>42075.21</v>
      </c>
      <c r="F86" s="55">
        <v>264.09580000000011</v>
      </c>
      <c r="G86" s="55">
        <v>403.02811411043001</v>
      </c>
      <c r="H86" s="56">
        <v>1.6999999999999999E-3</v>
      </c>
      <c r="I86" s="56">
        <v>3.0000000000000001E-3</v>
      </c>
      <c r="J86" s="56">
        <v>2.9999999999999997E-4</v>
      </c>
    </row>
    <row r="87" spans="1:10">
      <c r="A87" t="s">
        <v>2313</v>
      </c>
      <c r="B87" t="s">
        <v>2314</v>
      </c>
      <c r="C87" t="s">
        <v>100</v>
      </c>
      <c r="D87" t="s">
        <v>2315</v>
      </c>
      <c r="E87" s="55">
        <v>503591.66</v>
      </c>
      <c r="F87" s="55">
        <v>99.367399999999847</v>
      </c>
      <c r="G87" s="55">
        <v>1814.9723413291099</v>
      </c>
      <c r="H87" s="56">
        <v>2.0000000000000001E-4</v>
      </c>
      <c r="I87" s="56">
        <v>1.3299999999999999E-2</v>
      </c>
      <c r="J87" s="56">
        <v>1.2999999999999999E-3</v>
      </c>
    </row>
    <row r="88" spans="1:10">
      <c r="A88" t="s">
        <v>2316</v>
      </c>
      <c r="B88" t="s">
        <v>2317</v>
      </c>
      <c r="C88" t="s">
        <v>100</v>
      </c>
      <c r="D88" t="s">
        <v>2318</v>
      </c>
      <c r="E88" s="55">
        <v>773624.37</v>
      </c>
      <c r="F88" s="55">
        <v>99.217800000000068</v>
      </c>
      <c r="G88" s="55">
        <v>2783.9875618051001</v>
      </c>
      <c r="H88" s="56">
        <v>2.9999999999999997E-4</v>
      </c>
      <c r="I88" s="56">
        <v>2.0400000000000001E-2</v>
      </c>
      <c r="J88" s="56">
        <v>1.9E-3</v>
      </c>
    </row>
    <row r="89" spans="1:10">
      <c r="A89" t="s">
        <v>2319</v>
      </c>
      <c r="B89" t="s">
        <v>2320</v>
      </c>
      <c r="C89" t="s">
        <v>102</v>
      </c>
      <c r="D89" t="s">
        <v>2321</v>
      </c>
      <c r="E89" s="55">
        <v>47190.45</v>
      </c>
      <c r="F89" s="55">
        <v>68.828199999999981</v>
      </c>
      <c r="G89" s="55">
        <v>130.29812114036</v>
      </c>
      <c r="H89" s="56">
        <v>0</v>
      </c>
      <c r="I89" s="56">
        <v>1E-3</v>
      </c>
      <c r="J89" s="56">
        <v>1E-4</v>
      </c>
    </row>
    <row r="90" spans="1:10">
      <c r="A90" t="s">
        <v>2322</v>
      </c>
      <c r="B90" t="s">
        <v>2323</v>
      </c>
      <c r="C90" t="s">
        <v>170</v>
      </c>
      <c r="D90" t="s">
        <v>2324</v>
      </c>
      <c r="E90" s="55">
        <v>1360413.22</v>
      </c>
      <c r="F90" s="55">
        <v>48.326699999999988</v>
      </c>
      <c r="G90" s="55">
        <v>353.83572335039798</v>
      </c>
      <c r="H90" s="56">
        <v>1.1999999999999999E-3</v>
      </c>
      <c r="I90" s="56">
        <v>2.5999999999999999E-3</v>
      </c>
      <c r="J90" s="56">
        <v>2.0000000000000001E-4</v>
      </c>
    </row>
    <row r="91" spans="1:10">
      <c r="A91" t="s">
        <v>2325</v>
      </c>
      <c r="B91" t="s">
        <v>2326</v>
      </c>
      <c r="C91" t="s">
        <v>102</v>
      </c>
      <c r="D91" t="s">
        <v>2327</v>
      </c>
      <c r="E91" s="55">
        <v>186434.29</v>
      </c>
      <c r="F91" s="55">
        <v>104.85390000000002</v>
      </c>
      <c r="G91" s="55">
        <v>784.20210604766703</v>
      </c>
      <c r="H91" s="56">
        <v>0</v>
      </c>
      <c r="I91" s="56">
        <v>5.7000000000000002E-3</v>
      </c>
      <c r="J91" s="56">
        <v>5.0000000000000001E-4</v>
      </c>
    </row>
    <row r="92" spans="1:10">
      <c r="A92" t="s">
        <v>2328</v>
      </c>
      <c r="B92" t="s">
        <v>2329</v>
      </c>
      <c r="C92" t="s">
        <v>100</v>
      </c>
      <c r="D92" t="s">
        <v>2330</v>
      </c>
      <c r="E92" s="55">
        <v>304869.52</v>
      </c>
      <c r="F92" s="55">
        <v>101.4433999999997</v>
      </c>
      <c r="G92" s="55">
        <v>1121.72231412564</v>
      </c>
      <c r="H92" s="56">
        <v>8.0000000000000004E-4</v>
      </c>
      <c r="I92" s="56">
        <v>8.2000000000000007E-3</v>
      </c>
      <c r="J92" s="56">
        <v>8.0000000000000004E-4</v>
      </c>
    </row>
    <row r="93" spans="1:10">
      <c r="A93" t="s">
        <v>2331</v>
      </c>
      <c r="B93" t="s">
        <v>2332</v>
      </c>
      <c r="C93" t="s">
        <v>100</v>
      </c>
      <c r="D93" t="s">
        <v>2333</v>
      </c>
      <c r="E93" s="55">
        <v>124820.81</v>
      </c>
      <c r="F93" s="55">
        <v>133.60480000000004</v>
      </c>
      <c r="G93" s="55">
        <v>604.86243483805799</v>
      </c>
      <c r="H93" s="56">
        <v>1.1999999999999999E-3</v>
      </c>
      <c r="I93" s="56">
        <v>4.4000000000000003E-3</v>
      </c>
      <c r="J93" s="56">
        <v>4.0000000000000002E-4</v>
      </c>
    </row>
    <row r="94" spans="1:10">
      <c r="A94" t="s">
        <v>2334</v>
      </c>
      <c r="B94" t="s">
        <v>2335</v>
      </c>
      <c r="C94" t="s">
        <v>100</v>
      </c>
      <c r="D94" t="s">
        <v>2336</v>
      </c>
      <c r="E94" s="55">
        <v>116120.45</v>
      </c>
      <c r="F94" s="55">
        <v>123.64590000000004</v>
      </c>
      <c r="G94" s="55">
        <v>520.75804248971701</v>
      </c>
      <c r="H94" s="56">
        <v>1.1999999999999999E-3</v>
      </c>
      <c r="I94" s="56">
        <v>3.8E-3</v>
      </c>
      <c r="J94" s="56">
        <v>4.0000000000000002E-4</v>
      </c>
    </row>
    <row r="95" spans="1:10">
      <c r="A95" t="s">
        <v>2337</v>
      </c>
      <c r="B95" t="s">
        <v>2338</v>
      </c>
      <c r="C95" t="s">
        <v>102</v>
      </c>
      <c r="D95" t="s">
        <v>2339</v>
      </c>
      <c r="E95" s="55">
        <v>161586.46</v>
      </c>
      <c r="F95" s="55">
        <v>116.73229999999995</v>
      </c>
      <c r="G95" s="55">
        <v>756.68239864478005</v>
      </c>
      <c r="H95" s="56">
        <v>2.9999999999999997E-4</v>
      </c>
      <c r="I95" s="56">
        <v>5.4999999999999997E-3</v>
      </c>
      <c r="J95" s="56">
        <v>5.0000000000000001E-4</v>
      </c>
    </row>
    <row r="96" spans="1:10">
      <c r="A96" t="s">
        <v>2340</v>
      </c>
      <c r="B96" t="s">
        <v>2341</v>
      </c>
      <c r="C96" t="s">
        <v>100</v>
      </c>
      <c r="D96" t="s">
        <v>2181</v>
      </c>
      <c r="E96" s="55">
        <v>138874.25</v>
      </c>
      <c r="F96" s="55">
        <v>90.757199999999997</v>
      </c>
      <c r="G96" s="55">
        <v>457.14120723776699</v>
      </c>
      <c r="H96" s="56">
        <v>1.4E-3</v>
      </c>
      <c r="I96" s="56">
        <v>3.3999999999999998E-3</v>
      </c>
      <c r="J96" s="56">
        <v>2.9999999999999997E-4</v>
      </c>
    </row>
    <row r="97" spans="1:10">
      <c r="A97" t="s">
        <v>2342</v>
      </c>
      <c r="B97" t="s">
        <v>2343</v>
      </c>
      <c r="C97" t="s">
        <v>100</v>
      </c>
      <c r="D97" t="s">
        <v>2344</v>
      </c>
      <c r="E97" s="55">
        <v>4188.9030000000002</v>
      </c>
      <c r="F97" s="55">
        <v>127.52209999999999</v>
      </c>
      <c r="G97" s="55">
        <v>19.374625442186002</v>
      </c>
      <c r="H97" s="56">
        <v>0</v>
      </c>
      <c r="I97" s="56">
        <v>1E-4</v>
      </c>
      <c r="J97" s="56">
        <v>0</v>
      </c>
    </row>
    <row r="98" spans="1:10">
      <c r="A98" t="s">
        <v>2345</v>
      </c>
      <c r="B98" t="s">
        <v>2346</v>
      </c>
      <c r="C98" t="s">
        <v>100</v>
      </c>
      <c r="D98" t="s">
        <v>2347</v>
      </c>
      <c r="E98" s="55">
        <v>114054.06</v>
      </c>
      <c r="F98" s="55">
        <v>113.46839999999997</v>
      </c>
      <c r="G98" s="55">
        <v>469.38935482080399</v>
      </c>
      <c r="H98" s="56">
        <v>4.0000000000000002E-4</v>
      </c>
      <c r="I98" s="56">
        <v>3.3999999999999998E-3</v>
      </c>
      <c r="J98" s="56">
        <v>2.9999999999999997E-4</v>
      </c>
    </row>
    <row r="99" spans="1:10">
      <c r="A99" t="s">
        <v>2348</v>
      </c>
      <c r="B99" t="s">
        <v>2349</v>
      </c>
      <c r="C99" t="s">
        <v>100</v>
      </c>
      <c r="D99" t="s">
        <v>2123</v>
      </c>
      <c r="E99" s="55">
        <v>320425</v>
      </c>
      <c r="F99" s="55">
        <v>107.40509999999956</v>
      </c>
      <c r="G99" s="55">
        <v>1248.24217540522</v>
      </c>
      <c r="H99" s="56">
        <v>6.7999999999999996E-3</v>
      </c>
      <c r="I99" s="56">
        <v>9.1000000000000004E-3</v>
      </c>
      <c r="J99" s="56">
        <v>8.9999999999999998E-4</v>
      </c>
    </row>
    <row r="100" spans="1:10">
      <c r="A100" t="s">
        <v>2350</v>
      </c>
      <c r="B100" t="s">
        <v>2351</v>
      </c>
      <c r="C100" t="s">
        <v>100</v>
      </c>
      <c r="D100" t="s">
        <v>2123</v>
      </c>
      <c r="E100" s="55">
        <v>527925.56999999995</v>
      </c>
      <c r="F100" s="55">
        <v>102.5209999999999</v>
      </c>
      <c r="G100" s="55">
        <v>1963.0577985186501</v>
      </c>
      <c r="H100" s="56">
        <v>4.0000000000000002E-4</v>
      </c>
      <c r="I100" s="56">
        <v>1.44E-2</v>
      </c>
      <c r="J100" s="56">
        <v>1.4E-3</v>
      </c>
    </row>
    <row r="101" spans="1:10">
      <c r="A101" t="s">
        <v>2352</v>
      </c>
      <c r="B101" t="s">
        <v>2353</v>
      </c>
      <c r="C101" t="s">
        <v>102</v>
      </c>
      <c r="D101" t="s">
        <v>2354</v>
      </c>
      <c r="E101" s="55">
        <v>107791</v>
      </c>
      <c r="F101" s="55">
        <v>104.37210000000009</v>
      </c>
      <c r="G101" s="55">
        <v>451.31996451560798</v>
      </c>
      <c r="H101" s="56">
        <v>0</v>
      </c>
      <c r="I101" s="56">
        <v>3.3E-3</v>
      </c>
      <c r="J101" s="56">
        <v>2.9999999999999997E-4</v>
      </c>
    </row>
    <row r="102" spans="1:10">
      <c r="A102" t="s">
        <v>2355</v>
      </c>
      <c r="B102" t="s">
        <v>2356</v>
      </c>
      <c r="C102" t="s">
        <v>100</v>
      </c>
      <c r="D102" t="s">
        <v>2357</v>
      </c>
      <c r="E102" s="55">
        <v>25509.38</v>
      </c>
      <c r="F102" s="55">
        <v>109.55669999999955</v>
      </c>
      <c r="G102" s="55">
        <v>101.364621049254</v>
      </c>
      <c r="H102" s="56">
        <v>0</v>
      </c>
      <c r="I102" s="56">
        <v>6.9999999999999999E-4</v>
      </c>
      <c r="J102" s="56">
        <v>1E-4</v>
      </c>
    </row>
    <row r="103" spans="1:10">
      <c r="A103" t="s">
        <v>2358</v>
      </c>
      <c r="B103" t="s">
        <v>2359</v>
      </c>
      <c r="C103" t="s">
        <v>102</v>
      </c>
      <c r="D103" t="s">
        <v>2360</v>
      </c>
      <c r="E103" s="55">
        <v>68278</v>
      </c>
      <c r="F103" s="55">
        <v>102.571</v>
      </c>
      <c r="G103" s="55">
        <v>280.94609727760798</v>
      </c>
      <c r="H103" s="56">
        <v>1E-4</v>
      </c>
      <c r="I103" s="56">
        <v>2.0999999999999999E-3</v>
      </c>
      <c r="J103" s="56">
        <v>2.0000000000000001E-4</v>
      </c>
    </row>
    <row r="104" spans="1:10">
      <c r="A104" t="s">
        <v>2361</v>
      </c>
      <c r="B104" t="s">
        <v>2362</v>
      </c>
      <c r="C104" t="s">
        <v>100</v>
      </c>
      <c r="D104" t="s">
        <v>2363</v>
      </c>
      <c r="E104" s="55">
        <v>104074.11</v>
      </c>
      <c r="F104" s="55">
        <v>101.63750000000006</v>
      </c>
      <c r="G104" s="55">
        <v>383.657979520384</v>
      </c>
      <c r="H104" s="56">
        <v>8.9999999999999998E-4</v>
      </c>
      <c r="I104" s="56">
        <v>2.8E-3</v>
      </c>
      <c r="J104" s="56">
        <v>2.9999999999999997E-4</v>
      </c>
    </row>
    <row r="105" spans="1:10">
      <c r="A105" t="s">
        <v>2364</v>
      </c>
      <c r="B105" t="s">
        <v>2365</v>
      </c>
      <c r="C105" t="s">
        <v>102</v>
      </c>
      <c r="D105" t="s">
        <v>2344</v>
      </c>
      <c r="E105" s="55">
        <v>99611.06</v>
      </c>
      <c r="F105" s="55">
        <v>106.0149999999999</v>
      </c>
      <c r="G105" s="55">
        <v>423.63565195300401</v>
      </c>
      <c r="H105" s="56">
        <v>2.0000000000000001E-4</v>
      </c>
      <c r="I105" s="56">
        <v>3.0999999999999999E-3</v>
      </c>
      <c r="J105" s="56">
        <v>2.9999999999999997E-4</v>
      </c>
    </row>
    <row r="106" spans="1:10">
      <c r="A106" t="s">
        <v>2366</v>
      </c>
      <c r="B106" t="s">
        <v>2367</v>
      </c>
      <c r="C106" t="s">
        <v>102</v>
      </c>
      <c r="D106" t="s">
        <v>2368</v>
      </c>
      <c r="E106" s="55">
        <v>532166.36</v>
      </c>
      <c r="F106" s="55">
        <v>70.760600000000181</v>
      </c>
      <c r="G106" s="55">
        <v>1510.6245810049199</v>
      </c>
      <c r="H106" s="56">
        <v>2.9999999999999997E-4</v>
      </c>
      <c r="I106" s="56">
        <v>1.11E-2</v>
      </c>
      <c r="J106" s="56">
        <v>1.1000000000000001E-3</v>
      </c>
    </row>
    <row r="107" spans="1:10">
      <c r="A107" t="s">
        <v>2369</v>
      </c>
      <c r="B107" t="s">
        <v>2370</v>
      </c>
      <c r="C107" t="s">
        <v>100</v>
      </c>
      <c r="D107" t="s">
        <v>2368</v>
      </c>
      <c r="E107" s="55">
        <v>50117.21</v>
      </c>
      <c r="F107" s="55">
        <v>101.85389999999992</v>
      </c>
      <c r="G107" s="55">
        <v>185.14504963210101</v>
      </c>
      <c r="H107" s="56">
        <v>2.0000000000000001E-4</v>
      </c>
      <c r="I107" s="56">
        <v>1.4E-3</v>
      </c>
      <c r="J107" s="56">
        <v>1E-4</v>
      </c>
    </row>
    <row r="108" spans="1:10">
      <c r="A108" t="s">
        <v>2371</v>
      </c>
      <c r="B108" t="s">
        <v>2372</v>
      </c>
      <c r="C108" t="s">
        <v>102</v>
      </c>
      <c r="D108" t="s">
        <v>2373</v>
      </c>
      <c r="E108" s="55">
        <v>217863.67</v>
      </c>
      <c r="F108" s="55">
        <v>98.095699999999951</v>
      </c>
      <c r="G108" s="55">
        <v>857.33866127749297</v>
      </c>
      <c r="H108" s="56">
        <v>0</v>
      </c>
      <c r="I108" s="56">
        <v>6.3E-3</v>
      </c>
      <c r="J108" s="56">
        <v>5.9999999999999995E-4</v>
      </c>
    </row>
    <row r="109" spans="1:10">
      <c r="A109" t="s">
        <v>2374</v>
      </c>
      <c r="B109" t="s">
        <v>2375</v>
      </c>
      <c r="C109" t="s">
        <v>100</v>
      </c>
      <c r="D109" t="s">
        <v>2376</v>
      </c>
      <c r="E109" s="55">
        <v>333954</v>
      </c>
      <c r="F109" s="55">
        <v>110.40489999999984</v>
      </c>
      <c r="G109" s="55">
        <v>1337.2806297387399</v>
      </c>
      <c r="H109" s="56">
        <v>5.0000000000000001E-4</v>
      </c>
      <c r="I109" s="56">
        <v>9.7999999999999997E-3</v>
      </c>
      <c r="J109" s="56">
        <v>8.9999999999999998E-4</v>
      </c>
    </row>
    <row r="110" spans="1:10">
      <c r="A110" t="s">
        <v>2377</v>
      </c>
      <c r="B110" t="s">
        <v>2378</v>
      </c>
      <c r="C110" t="s">
        <v>100</v>
      </c>
      <c r="D110" t="s">
        <v>2241</v>
      </c>
      <c r="E110" s="55">
        <v>24726.05</v>
      </c>
      <c r="F110" s="55">
        <v>118.44119999999978</v>
      </c>
      <c r="G110" s="55">
        <v>106.21970661634001</v>
      </c>
      <c r="H110" s="56">
        <v>0</v>
      </c>
      <c r="I110" s="56">
        <v>8.0000000000000004E-4</v>
      </c>
      <c r="J110" s="56">
        <v>1E-4</v>
      </c>
    </row>
    <row r="111" spans="1:10">
      <c r="A111" t="s">
        <v>2379</v>
      </c>
      <c r="B111" t="s">
        <v>2380</v>
      </c>
      <c r="C111" t="s">
        <v>100</v>
      </c>
      <c r="D111" t="s">
        <v>2381</v>
      </c>
      <c r="E111" s="55">
        <v>61611</v>
      </c>
      <c r="F111" s="55">
        <v>79.889200000000002</v>
      </c>
      <c r="G111" s="55">
        <v>178.52288048852401</v>
      </c>
      <c r="H111" s="56">
        <v>2.0000000000000001E-4</v>
      </c>
      <c r="I111" s="56">
        <v>1.2999999999999999E-3</v>
      </c>
      <c r="J111" s="56">
        <v>1E-4</v>
      </c>
    </row>
    <row r="112" spans="1:10">
      <c r="A112" t="s">
        <v>2382</v>
      </c>
      <c r="B112" t="s">
        <v>2383</v>
      </c>
      <c r="C112" t="s">
        <v>100</v>
      </c>
      <c r="D112" t="s">
        <v>2384</v>
      </c>
      <c r="E112" s="55">
        <v>20494.48</v>
      </c>
      <c r="F112" s="55">
        <v>98.339500000000001</v>
      </c>
      <c r="G112" s="55">
        <v>73.099171541869197</v>
      </c>
      <c r="H112" s="56">
        <v>2E-3</v>
      </c>
      <c r="I112" s="56">
        <v>5.0000000000000001E-4</v>
      </c>
      <c r="J112" s="56">
        <v>1E-4</v>
      </c>
    </row>
    <row r="113" spans="1:10">
      <c r="A113" t="s">
        <v>2385</v>
      </c>
      <c r="B113" t="s">
        <v>2386</v>
      </c>
      <c r="C113" t="s">
        <v>100</v>
      </c>
      <c r="D113" t="s">
        <v>2387</v>
      </c>
      <c r="E113" s="55">
        <v>15323.94</v>
      </c>
      <c r="F113" s="55">
        <v>99.345899999999958</v>
      </c>
      <c r="G113" s="55">
        <v>55.2163820553844</v>
      </c>
      <c r="H113" s="56">
        <v>2E-3</v>
      </c>
      <c r="I113" s="56">
        <v>4.0000000000000002E-4</v>
      </c>
      <c r="J113" s="56">
        <v>0</v>
      </c>
    </row>
    <row r="114" spans="1:10">
      <c r="A114" t="s">
        <v>2388</v>
      </c>
      <c r="B114" t="s">
        <v>2389</v>
      </c>
      <c r="C114" t="s">
        <v>100</v>
      </c>
      <c r="D114" t="s">
        <v>2384</v>
      </c>
      <c r="E114" s="55">
        <v>20114.939999999999</v>
      </c>
      <c r="F114" s="55">
        <v>1E-4</v>
      </c>
      <c r="G114" s="55">
        <v>7.2956887380000004E-5</v>
      </c>
      <c r="H114" s="56">
        <v>2E-3</v>
      </c>
      <c r="I114" s="56">
        <v>0</v>
      </c>
      <c r="J114" s="56">
        <v>0</v>
      </c>
    </row>
    <row r="115" spans="1:10">
      <c r="A115" t="s">
        <v>2390</v>
      </c>
      <c r="B115" t="s">
        <v>2391</v>
      </c>
      <c r="C115" t="s">
        <v>100</v>
      </c>
      <c r="D115" t="s">
        <v>2384</v>
      </c>
      <c r="E115" s="55">
        <v>13533</v>
      </c>
      <c r="F115" s="55">
        <v>100.5502</v>
      </c>
      <c r="G115" s="55">
        <v>49.354252218882003</v>
      </c>
      <c r="H115" s="56">
        <v>8.9999999999999998E-4</v>
      </c>
      <c r="I115" s="56">
        <v>4.0000000000000002E-4</v>
      </c>
      <c r="J115" s="56">
        <v>0</v>
      </c>
    </row>
    <row r="116" spans="1:10">
      <c r="A116" t="s">
        <v>2392</v>
      </c>
      <c r="B116" t="s">
        <v>2393</v>
      </c>
      <c r="C116" t="s">
        <v>100</v>
      </c>
      <c r="D116" t="s">
        <v>2394</v>
      </c>
      <c r="E116" s="55">
        <v>123878.52</v>
      </c>
      <c r="F116" s="55">
        <v>88.864900000000006</v>
      </c>
      <c r="G116" s="55">
        <v>399.27656462895402</v>
      </c>
      <c r="H116" s="56">
        <v>1.8E-3</v>
      </c>
      <c r="I116" s="56">
        <v>2.8999999999999998E-3</v>
      </c>
      <c r="J116" s="56">
        <v>2.9999999999999997E-4</v>
      </c>
    </row>
    <row r="117" spans="1:10">
      <c r="A117" t="s">
        <v>2395</v>
      </c>
      <c r="B117" t="s">
        <v>2396</v>
      </c>
      <c r="C117" t="s">
        <v>102</v>
      </c>
      <c r="D117" t="s">
        <v>2397</v>
      </c>
      <c r="E117" s="55">
        <v>158263.20000000001</v>
      </c>
      <c r="F117" s="55">
        <v>136.87730000000005</v>
      </c>
      <c r="G117" s="55">
        <v>869.01844639702199</v>
      </c>
      <c r="H117" s="56">
        <v>3.2000000000000002E-3</v>
      </c>
      <c r="I117" s="56">
        <v>6.4000000000000003E-3</v>
      </c>
      <c r="J117" s="56">
        <v>5.9999999999999995E-4</v>
      </c>
    </row>
    <row r="118" spans="1:10">
      <c r="A118" t="s">
        <v>2398</v>
      </c>
      <c r="B118" t="s">
        <v>2399</v>
      </c>
      <c r="C118" t="s">
        <v>100</v>
      </c>
      <c r="D118" t="s">
        <v>2400</v>
      </c>
      <c r="E118" s="55">
        <v>32496.49</v>
      </c>
      <c r="F118" s="55">
        <v>112.99770000000025</v>
      </c>
      <c r="G118" s="55">
        <v>133.18447834020799</v>
      </c>
      <c r="H118" s="56">
        <v>4.0000000000000002E-4</v>
      </c>
      <c r="I118" s="56">
        <v>1E-3</v>
      </c>
      <c r="J118" s="56">
        <v>1E-4</v>
      </c>
    </row>
    <row r="119" spans="1:10">
      <c r="A119" t="s">
        <v>2401</v>
      </c>
      <c r="B119" t="s">
        <v>2402</v>
      </c>
      <c r="C119" t="s">
        <v>102</v>
      </c>
      <c r="D119" t="s">
        <v>2403</v>
      </c>
      <c r="E119" s="55">
        <v>484857.09</v>
      </c>
      <c r="F119" s="55">
        <v>97.934499999999986</v>
      </c>
      <c r="G119" s="55">
        <v>1904.8776386791501</v>
      </c>
      <c r="H119" s="56">
        <v>1E-4</v>
      </c>
      <c r="I119" s="56">
        <v>1.4E-2</v>
      </c>
      <c r="J119" s="56">
        <v>1.2999999999999999E-3</v>
      </c>
    </row>
    <row r="120" spans="1:10">
      <c r="A120" t="s">
        <v>2404</v>
      </c>
      <c r="B120" t="s">
        <v>2405</v>
      </c>
      <c r="C120" t="s">
        <v>100</v>
      </c>
      <c r="D120" t="s">
        <v>2384</v>
      </c>
      <c r="E120" s="55">
        <v>354425.06</v>
      </c>
      <c r="F120" s="55">
        <v>77.599300000000028</v>
      </c>
      <c r="G120" s="55">
        <v>997.53876297527199</v>
      </c>
      <c r="H120" s="56">
        <v>2.8E-3</v>
      </c>
      <c r="I120" s="56">
        <v>7.3000000000000001E-3</v>
      </c>
      <c r="J120" s="56">
        <v>6.9999999999999999E-4</v>
      </c>
    </row>
    <row r="121" spans="1:10">
      <c r="A121" t="s">
        <v>2406</v>
      </c>
      <c r="B121" t="s">
        <v>2407</v>
      </c>
      <c r="C121" t="s">
        <v>102</v>
      </c>
      <c r="D121" t="s">
        <v>2408</v>
      </c>
      <c r="E121" s="55">
        <v>75394.3</v>
      </c>
      <c r="F121" s="55">
        <v>298.11809999999991</v>
      </c>
      <c r="G121" s="55">
        <v>901.66348170735205</v>
      </c>
      <c r="H121" s="56">
        <v>2.9999999999999997E-4</v>
      </c>
      <c r="I121" s="56">
        <v>6.6E-3</v>
      </c>
      <c r="J121" s="56">
        <v>5.9999999999999995E-4</v>
      </c>
    </row>
    <row r="122" spans="1:10">
      <c r="A122" t="s">
        <v>2409</v>
      </c>
      <c r="B122" t="s">
        <v>2410</v>
      </c>
      <c r="C122" t="s">
        <v>100</v>
      </c>
      <c r="D122" t="s">
        <v>2411</v>
      </c>
      <c r="E122" s="55">
        <v>421170.36</v>
      </c>
      <c r="F122" s="55">
        <v>34.28459999999999</v>
      </c>
      <c r="G122" s="55">
        <v>523.72637115801899</v>
      </c>
      <c r="H122" s="56">
        <v>2.8E-3</v>
      </c>
      <c r="I122" s="56">
        <v>3.8E-3</v>
      </c>
      <c r="J122" s="56">
        <v>4.0000000000000002E-4</v>
      </c>
    </row>
    <row r="123" spans="1:10">
      <c r="A123" t="s">
        <v>2412</v>
      </c>
      <c r="B123" t="s">
        <v>2413</v>
      </c>
      <c r="C123" t="s">
        <v>104</v>
      </c>
      <c r="D123" t="s">
        <v>2414</v>
      </c>
      <c r="E123" s="55">
        <v>31323.43</v>
      </c>
      <c r="F123" s="55">
        <v>40.900599999999983</v>
      </c>
      <c r="G123" s="55">
        <v>59.200525468609101</v>
      </c>
      <c r="H123" s="56">
        <v>6.9999999999999999E-4</v>
      </c>
      <c r="I123" s="56">
        <v>4.0000000000000002E-4</v>
      </c>
      <c r="J123" s="56">
        <v>0</v>
      </c>
    </row>
    <row r="124" spans="1:10">
      <c r="A124" t="s">
        <v>2415</v>
      </c>
      <c r="B124" t="s">
        <v>2416</v>
      </c>
      <c r="C124" t="s">
        <v>102</v>
      </c>
      <c r="D124" t="s">
        <v>2417</v>
      </c>
      <c r="E124" s="55">
        <v>266982.95</v>
      </c>
      <c r="F124" s="55">
        <v>56.852399999999975</v>
      </c>
      <c r="G124" s="55">
        <v>608.90557875332297</v>
      </c>
      <c r="H124" s="56">
        <v>3.0000000000000001E-3</v>
      </c>
      <c r="I124" s="56">
        <v>4.4999999999999997E-3</v>
      </c>
      <c r="J124" s="56">
        <v>4.0000000000000002E-4</v>
      </c>
    </row>
    <row r="125" spans="1:10">
      <c r="A125" t="s">
        <v>2418</v>
      </c>
      <c r="B125" t="s">
        <v>2419</v>
      </c>
      <c r="C125" t="s">
        <v>104</v>
      </c>
      <c r="D125" t="s">
        <v>2420</v>
      </c>
      <c r="E125" s="55">
        <v>322278.45</v>
      </c>
      <c r="F125" s="55">
        <v>107.16429999999993</v>
      </c>
      <c r="G125" s="55">
        <v>1595.90842656977</v>
      </c>
      <c r="H125" s="56">
        <v>4.0000000000000002E-4</v>
      </c>
      <c r="I125" s="56">
        <v>1.17E-2</v>
      </c>
      <c r="J125" s="56">
        <v>1.1000000000000001E-3</v>
      </c>
    </row>
    <row r="126" spans="1:10">
      <c r="A126" t="s">
        <v>2421</v>
      </c>
      <c r="B126" t="s">
        <v>2422</v>
      </c>
      <c r="C126" t="s">
        <v>100</v>
      </c>
      <c r="D126" t="s">
        <v>2360</v>
      </c>
      <c r="E126" s="55">
        <v>27699.11</v>
      </c>
      <c r="F126" s="55">
        <v>126.01040000000012</v>
      </c>
      <c r="G126" s="55">
        <v>126.59593500808499</v>
      </c>
      <c r="H126" s="56">
        <v>0</v>
      </c>
      <c r="I126" s="56">
        <v>8.9999999999999998E-4</v>
      </c>
      <c r="J126" s="56">
        <v>1E-4</v>
      </c>
    </row>
    <row r="127" spans="1:10">
      <c r="A127" t="s">
        <v>2423</v>
      </c>
      <c r="B127" t="s">
        <v>2424</v>
      </c>
      <c r="C127" t="s">
        <v>100</v>
      </c>
      <c r="D127" t="s">
        <v>2425</v>
      </c>
      <c r="E127" s="55">
        <v>3840.41</v>
      </c>
      <c r="F127" s="55">
        <v>138.72410000000022</v>
      </c>
      <c r="G127" s="55">
        <v>19.323111655353902</v>
      </c>
      <c r="H127" s="56">
        <v>4.0000000000000002E-4</v>
      </c>
      <c r="I127" s="56">
        <v>1E-4</v>
      </c>
      <c r="J127" s="56">
        <v>0</v>
      </c>
    </row>
    <row r="128" spans="1:10">
      <c r="A128" t="s">
        <v>2426</v>
      </c>
      <c r="B128" t="s">
        <v>2427</v>
      </c>
      <c r="C128" t="s">
        <v>100</v>
      </c>
      <c r="D128" t="s">
        <v>2428</v>
      </c>
      <c r="E128" s="55">
        <v>22173.83</v>
      </c>
      <c r="F128" s="55">
        <v>111.18009999999998</v>
      </c>
      <c r="G128" s="55">
        <v>89.416018856119393</v>
      </c>
      <c r="H128" s="56">
        <v>2.9999999999999997E-4</v>
      </c>
      <c r="I128" s="56">
        <v>6.9999999999999999E-4</v>
      </c>
      <c r="J128" s="56">
        <v>1E-4</v>
      </c>
    </row>
    <row r="129" spans="1:10">
      <c r="A129" t="s">
        <v>2429</v>
      </c>
      <c r="B129" t="s">
        <v>2430</v>
      </c>
      <c r="C129" t="s">
        <v>100</v>
      </c>
      <c r="D129" t="s">
        <v>2431</v>
      </c>
      <c r="E129" s="55">
        <v>298761.07</v>
      </c>
      <c r="F129" s="55">
        <v>52.264800000000022</v>
      </c>
      <c r="G129" s="55">
        <v>566.34471821235695</v>
      </c>
      <c r="H129" s="56">
        <v>3.0999999999999999E-3</v>
      </c>
      <c r="I129" s="56">
        <v>4.1999999999999997E-3</v>
      </c>
      <c r="J129" s="56">
        <v>4.0000000000000002E-4</v>
      </c>
    </row>
    <row r="130" spans="1:10">
      <c r="A130" t="s">
        <v>2432</v>
      </c>
      <c r="B130" t="s">
        <v>2433</v>
      </c>
      <c r="C130" t="s">
        <v>100</v>
      </c>
      <c r="D130" t="s">
        <v>321</v>
      </c>
      <c r="E130" s="55">
        <v>346592.1</v>
      </c>
      <c r="F130" s="55">
        <v>83.801399999999703</v>
      </c>
      <c r="G130" s="55">
        <v>1053.45863938825</v>
      </c>
      <c r="H130" s="56">
        <v>0</v>
      </c>
      <c r="I130" s="56">
        <v>7.7000000000000002E-3</v>
      </c>
      <c r="J130" s="56">
        <v>6.9999999999999999E-4</v>
      </c>
    </row>
    <row r="131" spans="1:10">
      <c r="A131" t="s">
        <v>2434</v>
      </c>
      <c r="B131" t="s">
        <v>2435</v>
      </c>
      <c r="C131" t="s">
        <v>102</v>
      </c>
      <c r="D131" t="s">
        <v>2436</v>
      </c>
      <c r="E131" s="55">
        <v>192850.04</v>
      </c>
      <c r="F131" s="55">
        <v>116.84749999999995</v>
      </c>
      <c r="G131" s="55">
        <v>903.97575118167197</v>
      </c>
      <c r="H131" s="56">
        <v>0</v>
      </c>
      <c r="I131" s="56">
        <v>6.6E-3</v>
      </c>
      <c r="J131" s="56">
        <v>5.9999999999999995E-4</v>
      </c>
    </row>
    <row r="132" spans="1:10">
      <c r="A132" t="s">
        <v>2437</v>
      </c>
      <c r="B132" t="s">
        <v>2438</v>
      </c>
      <c r="C132" t="s">
        <v>100</v>
      </c>
      <c r="D132" t="s">
        <v>2439</v>
      </c>
      <c r="E132" s="55">
        <v>212593</v>
      </c>
      <c r="F132" s="55">
        <v>123.3293</v>
      </c>
      <c r="G132" s="55">
        <v>950.96116688262305</v>
      </c>
      <c r="H132" s="56">
        <v>0</v>
      </c>
      <c r="I132" s="56">
        <v>7.0000000000000001E-3</v>
      </c>
      <c r="J132" s="56">
        <v>6.9999999999999999E-4</v>
      </c>
    </row>
    <row r="133" spans="1:10">
      <c r="A133" t="s">
        <v>2440</v>
      </c>
      <c r="B133" t="s">
        <v>2441</v>
      </c>
      <c r="C133" t="s">
        <v>102</v>
      </c>
      <c r="D133" t="s">
        <v>2442</v>
      </c>
      <c r="E133" s="55">
        <v>269730.53000000003</v>
      </c>
      <c r="F133" s="55">
        <v>44.164500000000046</v>
      </c>
      <c r="G133" s="55">
        <v>477.88241131049398</v>
      </c>
      <c r="H133" s="56">
        <v>3.0000000000000001E-3</v>
      </c>
      <c r="I133" s="56">
        <v>3.5000000000000001E-3</v>
      </c>
      <c r="J133" s="56">
        <v>2.9999999999999997E-4</v>
      </c>
    </row>
    <row r="134" spans="1:10">
      <c r="A134" t="s">
        <v>2443</v>
      </c>
      <c r="B134" t="s">
        <v>2444</v>
      </c>
      <c r="C134" t="s">
        <v>100</v>
      </c>
      <c r="D134" t="s">
        <v>2384</v>
      </c>
      <c r="E134" s="55">
        <v>24878.06</v>
      </c>
      <c r="F134" s="55">
        <v>1E-4</v>
      </c>
      <c r="G134" s="55">
        <v>9.0232723620000007E-5</v>
      </c>
      <c r="H134" s="56">
        <v>0</v>
      </c>
      <c r="I134" s="56">
        <v>0</v>
      </c>
      <c r="J134" s="56">
        <v>0</v>
      </c>
    </row>
    <row r="135" spans="1:10">
      <c r="A135" t="s">
        <v>2445</v>
      </c>
      <c r="B135" t="s">
        <v>2446</v>
      </c>
      <c r="C135" t="s">
        <v>100</v>
      </c>
      <c r="D135" t="s">
        <v>2384</v>
      </c>
      <c r="E135" s="55">
        <v>17183.07</v>
      </c>
      <c r="F135" s="55">
        <v>97.136200000000031</v>
      </c>
      <c r="G135" s="55">
        <v>60.5381889623402</v>
      </c>
      <c r="H135" s="56">
        <v>3.3999999999999998E-3</v>
      </c>
      <c r="I135" s="56">
        <v>4.0000000000000002E-4</v>
      </c>
      <c r="J135" s="56">
        <v>0</v>
      </c>
    </row>
    <row r="136" spans="1:10">
      <c r="A136" t="s">
        <v>2447</v>
      </c>
      <c r="B136" t="s">
        <v>2448</v>
      </c>
      <c r="C136" t="s">
        <v>100</v>
      </c>
      <c r="D136" t="s">
        <v>290</v>
      </c>
      <c r="E136" s="55">
        <v>294257.09000000003</v>
      </c>
      <c r="F136" s="55">
        <v>75.871899999999982</v>
      </c>
      <c r="G136" s="55">
        <v>809.75838026058398</v>
      </c>
      <c r="H136" s="56">
        <v>2.5000000000000001E-3</v>
      </c>
      <c r="I136" s="56">
        <v>5.8999999999999999E-3</v>
      </c>
      <c r="J136" s="56">
        <v>5.9999999999999995E-4</v>
      </c>
    </row>
    <row r="137" spans="1:10">
      <c r="A137" t="s">
        <v>2449</v>
      </c>
      <c r="B137" t="s">
        <v>2450</v>
      </c>
      <c r="C137" t="s">
        <v>100</v>
      </c>
      <c r="D137" t="s">
        <v>2451</v>
      </c>
      <c r="E137" s="55">
        <v>197471.63</v>
      </c>
      <c r="F137" s="55">
        <v>114.36559999999992</v>
      </c>
      <c r="G137" s="55">
        <v>819.12028171634802</v>
      </c>
      <c r="H137" s="56">
        <v>0</v>
      </c>
      <c r="I137" s="56">
        <v>6.0000000000000001E-3</v>
      </c>
      <c r="J137" s="56">
        <v>5.9999999999999995E-4</v>
      </c>
    </row>
    <row r="138" spans="1:10">
      <c r="A138" t="s">
        <v>2452</v>
      </c>
      <c r="B138" t="s">
        <v>2453</v>
      </c>
      <c r="C138" t="s">
        <v>100</v>
      </c>
      <c r="D138" t="s">
        <v>2454</v>
      </c>
      <c r="E138" s="55">
        <v>55236.75</v>
      </c>
      <c r="F138" s="55">
        <v>102.47839999999999</v>
      </c>
      <c r="G138" s="55">
        <v>205.30901031872401</v>
      </c>
      <c r="H138" s="56">
        <v>2.0000000000000001E-4</v>
      </c>
      <c r="I138" s="56">
        <v>1.5E-3</v>
      </c>
      <c r="J138" s="56">
        <v>1E-4</v>
      </c>
    </row>
    <row r="139" spans="1:10">
      <c r="A139" t="s">
        <v>2455</v>
      </c>
      <c r="B139" t="s">
        <v>2456</v>
      </c>
      <c r="C139" t="s">
        <v>104</v>
      </c>
      <c r="D139" t="s">
        <v>2457</v>
      </c>
      <c r="E139" s="55">
        <v>182020.56</v>
      </c>
      <c r="F139" s="55">
        <v>135.77610000000016</v>
      </c>
      <c r="G139" s="55">
        <v>1142.01115553147</v>
      </c>
      <c r="H139" s="56">
        <v>1E-4</v>
      </c>
      <c r="I139" s="56">
        <v>8.3999999999999995E-3</v>
      </c>
      <c r="J139" s="56">
        <v>8.0000000000000004E-4</v>
      </c>
    </row>
    <row r="140" spans="1:10">
      <c r="A140" t="s">
        <v>2458</v>
      </c>
      <c r="B140" t="s">
        <v>2459</v>
      </c>
      <c r="C140" t="s">
        <v>100</v>
      </c>
      <c r="D140" t="s">
        <v>2460</v>
      </c>
      <c r="E140" s="55">
        <v>27953.21</v>
      </c>
      <c r="F140" s="55">
        <v>117.66439999999953</v>
      </c>
      <c r="G140" s="55">
        <v>119.295572952399</v>
      </c>
      <c r="H140" s="56">
        <v>1E-4</v>
      </c>
      <c r="I140" s="56">
        <v>8.9999999999999998E-4</v>
      </c>
      <c r="J140" s="56">
        <v>1E-4</v>
      </c>
    </row>
    <row r="141" spans="1:10">
      <c r="A141" t="s">
        <v>2461</v>
      </c>
      <c r="B141" t="s">
        <v>2462</v>
      </c>
      <c r="C141" t="s">
        <v>100</v>
      </c>
      <c r="D141" t="s">
        <v>2463</v>
      </c>
      <c r="E141" s="55">
        <v>213130.93</v>
      </c>
      <c r="F141" s="55">
        <v>100.98160000000003</v>
      </c>
      <c r="G141" s="55">
        <v>780.61390517860798</v>
      </c>
      <c r="H141" s="56">
        <v>2.0999999999999999E-3</v>
      </c>
      <c r="I141" s="56">
        <v>5.7000000000000002E-3</v>
      </c>
      <c r="J141" s="56">
        <v>5.0000000000000001E-4</v>
      </c>
    </row>
    <row r="142" spans="1:10">
      <c r="A142" t="s">
        <v>2464</v>
      </c>
      <c r="B142" t="s">
        <v>2465</v>
      </c>
      <c r="C142" t="s">
        <v>100</v>
      </c>
      <c r="D142" t="s">
        <v>2466</v>
      </c>
      <c r="E142" s="55">
        <v>319427.21000000002</v>
      </c>
      <c r="F142" s="55">
        <v>110.37250000000037</v>
      </c>
      <c r="G142" s="55">
        <v>1278.7343850147499</v>
      </c>
      <c r="H142" s="56">
        <v>1.8E-3</v>
      </c>
      <c r="I142" s="56">
        <v>9.4000000000000004E-3</v>
      </c>
      <c r="J142" s="56">
        <v>8.9999999999999998E-4</v>
      </c>
    </row>
    <row r="143" spans="1:10">
      <c r="A143" t="s">
        <v>2467</v>
      </c>
      <c r="B143" t="s">
        <v>2468</v>
      </c>
      <c r="C143" t="s">
        <v>100</v>
      </c>
      <c r="D143" t="s">
        <v>2469</v>
      </c>
      <c r="E143" s="55">
        <v>273001.53000000003</v>
      </c>
      <c r="F143" s="55">
        <v>138.17560000000017</v>
      </c>
      <c r="G143" s="55">
        <v>1368.1823880683901</v>
      </c>
      <c r="H143" s="56">
        <v>1.8E-3</v>
      </c>
      <c r="I143" s="56">
        <v>0.01</v>
      </c>
      <c r="J143" s="56">
        <v>1E-3</v>
      </c>
    </row>
    <row r="144" spans="1:10">
      <c r="A144" t="s">
        <v>2470</v>
      </c>
      <c r="B144" t="s">
        <v>2471</v>
      </c>
      <c r="C144" t="s">
        <v>100</v>
      </c>
      <c r="D144" t="s">
        <v>2472</v>
      </c>
      <c r="E144" s="55">
        <v>121331.3</v>
      </c>
      <c r="F144" s="55">
        <v>105.36</v>
      </c>
      <c r="G144" s="55">
        <v>463.65630340536001</v>
      </c>
      <c r="H144" s="56">
        <v>1E-4</v>
      </c>
      <c r="I144" s="56">
        <v>3.3999999999999998E-3</v>
      </c>
      <c r="J144" s="56">
        <v>2.9999999999999997E-4</v>
      </c>
    </row>
    <row r="145" spans="1:10">
      <c r="A145" t="s">
        <v>2473</v>
      </c>
      <c r="B145" t="s">
        <v>2474</v>
      </c>
      <c r="C145" t="s">
        <v>100</v>
      </c>
      <c r="D145" t="s">
        <v>2475</v>
      </c>
      <c r="E145" s="55">
        <v>37415.26</v>
      </c>
      <c r="F145" s="55">
        <v>120.16340000000024</v>
      </c>
      <c r="G145" s="55">
        <v>163.06791983586501</v>
      </c>
      <c r="H145" s="56">
        <v>0</v>
      </c>
      <c r="I145" s="56">
        <v>1.1999999999999999E-3</v>
      </c>
      <c r="J145" s="56">
        <v>1E-4</v>
      </c>
    </row>
    <row r="146" spans="1:10">
      <c r="A146" t="s">
        <v>2476</v>
      </c>
      <c r="B146" t="s">
        <v>2477</v>
      </c>
      <c r="C146" t="s">
        <v>100</v>
      </c>
      <c r="D146" t="s">
        <v>2478</v>
      </c>
      <c r="E146" s="55">
        <v>37570.120000000003</v>
      </c>
      <c r="F146" s="55">
        <v>151.73839999999987</v>
      </c>
      <c r="G146" s="55">
        <v>206.76910034997201</v>
      </c>
      <c r="H146" s="56">
        <v>2.0000000000000001E-4</v>
      </c>
      <c r="I146" s="56">
        <v>1.5E-3</v>
      </c>
      <c r="J146" s="56">
        <v>1E-4</v>
      </c>
    </row>
    <row r="147" spans="1:10">
      <c r="A147" t="s">
        <v>2479</v>
      </c>
      <c r="B147" t="s">
        <v>2480</v>
      </c>
      <c r="C147" t="s">
        <v>100</v>
      </c>
      <c r="D147" t="s">
        <v>2481</v>
      </c>
      <c r="E147" s="55">
        <v>99146.2</v>
      </c>
      <c r="F147" s="55">
        <v>155.51729999999995</v>
      </c>
      <c r="G147" s="55">
        <v>559.24529217225995</v>
      </c>
      <c r="H147" s="56">
        <v>1.6999999999999999E-3</v>
      </c>
      <c r="I147" s="56">
        <v>4.1000000000000003E-3</v>
      </c>
      <c r="J147" s="56">
        <v>4.0000000000000002E-4</v>
      </c>
    </row>
    <row r="148" spans="1:10">
      <c r="A148" t="s">
        <v>2482</v>
      </c>
      <c r="B148" t="s">
        <v>2483</v>
      </c>
      <c r="C148" t="s">
        <v>100</v>
      </c>
      <c r="D148" t="s">
        <v>2436</v>
      </c>
      <c r="E148" s="55">
        <v>272417</v>
      </c>
      <c r="F148" s="55">
        <v>97.112700000000004</v>
      </c>
      <c r="G148" s="55">
        <v>959.52830485929303</v>
      </c>
      <c r="H148" s="56">
        <v>8.9999999999999998E-4</v>
      </c>
      <c r="I148" s="56">
        <v>7.0000000000000001E-3</v>
      </c>
      <c r="J148" s="56">
        <v>6.9999999999999999E-4</v>
      </c>
    </row>
    <row r="149" spans="1:10">
      <c r="A149" t="s">
        <v>2484</v>
      </c>
      <c r="B149" t="s">
        <v>2485</v>
      </c>
      <c r="C149" t="s">
        <v>100</v>
      </c>
      <c r="D149" t="s">
        <v>2486</v>
      </c>
      <c r="E149" s="55">
        <v>26215.27</v>
      </c>
      <c r="F149" s="55">
        <v>195.47139999999993</v>
      </c>
      <c r="G149" s="55">
        <v>185.859649610643</v>
      </c>
      <c r="H149" s="56">
        <v>5.0000000000000001E-4</v>
      </c>
      <c r="I149" s="56">
        <v>1.4E-3</v>
      </c>
      <c r="J149" s="56">
        <v>1E-4</v>
      </c>
    </row>
    <row r="150" spans="1:10">
      <c r="A150" t="s">
        <v>2487</v>
      </c>
      <c r="B150" t="s">
        <v>2488</v>
      </c>
      <c r="C150" t="s">
        <v>104</v>
      </c>
      <c r="D150" t="s">
        <v>2489</v>
      </c>
      <c r="E150" s="55">
        <v>156443.19</v>
      </c>
      <c r="F150" s="55">
        <v>93.928799999999967</v>
      </c>
      <c r="G150" s="55">
        <v>679.01912573503</v>
      </c>
      <c r="H150" s="56">
        <v>1.6000000000000001E-3</v>
      </c>
      <c r="I150" s="56">
        <v>5.0000000000000001E-3</v>
      </c>
      <c r="J150" s="56">
        <v>5.0000000000000001E-4</v>
      </c>
    </row>
    <row r="151" spans="1:10">
      <c r="A151" t="s">
        <v>2490</v>
      </c>
      <c r="B151" t="s">
        <v>2491</v>
      </c>
      <c r="C151" t="s">
        <v>102</v>
      </c>
      <c r="D151" t="s">
        <v>418</v>
      </c>
      <c r="E151" s="55">
        <v>554047.93000000005</v>
      </c>
      <c r="F151" s="55">
        <v>93.66380000000008</v>
      </c>
      <c r="G151" s="55">
        <v>2081.78911144005</v>
      </c>
      <c r="H151" s="56">
        <v>1E-4</v>
      </c>
      <c r="I151" s="56">
        <v>1.5299999999999999E-2</v>
      </c>
      <c r="J151" s="56">
        <v>1.4E-3</v>
      </c>
    </row>
    <row r="152" spans="1:10">
      <c r="A152" t="s">
        <v>2492</v>
      </c>
      <c r="B152" t="s">
        <v>2493</v>
      </c>
      <c r="C152" t="s">
        <v>102</v>
      </c>
      <c r="D152" t="s">
        <v>2494</v>
      </c>
      <c r="E152" s="55">
        <v>65886.149999999994</v>
      </c>
      <c r="F152" s="55">
        <v>152.58290000000005</v>
      </c>
      <c r="G152" s="55">
        <v>403.29015305447302</v>
      </c>
      <c r="H152" s="56">
        <v>3.3E-3</v>
      </c>
      <c r="I152" s="56">
        <v>3.0000000000000001E-3</v>
      </c>
      <c r="J152" s="56">
        <v>2.9999999999999997E-4</v>
      </c>
    </row>
    <row r="153" spans="1:10">
      <c r="A153" t="s">
        <v>2495</v>
      </c>
      <c r="B153" t="s">
        <v>2496</v>
      </c>
      <c r="C153" t="s">
        <v>102</v>
      </c>
      <c r="D153" t="s">
        <v>2497</v>
      </c>
      <c r="E153" s="55">
        <v>20073.23</v>
      </c>
      <c r="F153" s="55">
        <v>139.03789999999952</v>
      </c>
      <c r="G153" s="55">
        <v>111.961338827148</v>
      </c>
      <c r="H153" s="56">
        <v>1E-4</v>
      </c>
      <c r="I153" s="56">
        <v>8.0000000000000004E-4</v>
      </c>
      <c r="J153" s="56">
        <v>1E-4</v>
      </c>
    </row>
    <row r="154" spans="1:10">
      <c r="A154" t="s">
        <v>2498</v>
      </c>
      <c r="B154" t="s">
        <v>2499</v>
      </c>
      <c r="C154" t="s">
        <v>102</v>
      </c>
      <c r="D154" t="s">
        <v>2187</v>
      </c>
      <c r="E154" s="55">
        <v>243174.87</v>
      </c>
      <c r="F154" s="55">
        <v>145.56790000000041</v>
      </c>
      <c r="G154" s="55">
        <v>1420.04442714533</v>
      </c>
      <c r="H154" s="56">
        <v>1E-4</v>
      </c>
      <c r="I154" s="56">
        <v>1.04E-2</v>
      </c>
      <c r="J154" s="56">
        <v>1E-3</v>
      </c>
    </row>
    <row r="155" spans="1:10">
      <c r="A155" t="s">
        <v>2500</v>
      </c>
      <c r="B155" t="s">
        <v>2501</v>
      </c>
      <c r="C155" t="s">
        <v>102</v>
      </c>
      <c r="D155" t="s">
        <v>2502</v>
      </c>
      <c r="E155" s="55">
        <v>385826.77</v>
      </c>
      <c r="F155" s="55">
        <v>106.41429999999974</v>
      </c>
      <c r="G155" s="55">
        <v>1647.0620943679301</v>
      </c>
      <c r="H155" s="56">
        <v>1E-4</v>
      </c>
      <c r="I155" s="56">
        <v>1.21E-2</v>
      </c>
      <c r="J155" s="56">
        <v>1.1000000000000001E-3</v>
      </c>
    </row>
    <row r="156" spans="1:10">
      <c r="A156" t="s">
        <v>2503</v>
      </c>
      <c r="B156" t="s">
        <v>2504</v>
      </c>
      <c r="C156" t="s">
        <v>102</v>
      </c>
      <c r="D156" t="s">
        <v>2505</v>
      </c>
      <c r="E156" s="55">
        <v>404756.97</v>
      </c>
      <c r="F156" s="55">
        <v>92.157699999999778</v>
      </c>
      <c r="G156" s="55">
        <v>1496.3858272508</v>
      </c>
      <c r="H156" s="56">
        <v>4.0000000000000001E-3</v>
      </c>
      <c r="I156" s="56">
        <v>1.0999999999999999E-2</v>
      </c>
      <c r="J156" s="56">
        <v>1E-3</v>
      </c>
    </row>
    <row r="157" spans="1:10">
      <c r="A157" t="s">
        <v>2506</v>
      </c>
      <c r="B157" t="s">
        <v>2507</v>
      </c>
      <c r="C157" t="s">
        <v>102</v>
      </c>
      <c r="D157" t="s">
        <v>364</v>
      </c>
      <c r="E157" s="55">
        <v>223794.17</v>
      </c>
      <c r="F157" s="55">
        <v>53.851300000000016</v>
      </c>
      <c r="G157" s="55">
        <v>483.46226588732299</v>
      </c>
      <c r="H157" s="56">
        <v>2.5000000000000001E-3</v>
      </c>
      <c r="I157" s="56">
        <v>3.5000000000000001E-3</v>
      </c>
      <c r="J157" s="56">
        <v>2.9999999999999997E-4</v>
      </c>
    </row>
    <row r="158" spans="1:10">
      <c r="A158" t="s">
        <v>2508</v>
      </c>
      <c r="B158" t="s">
        <v>2509</v>
      </c>
      <c r="C158" t="s">
        <v>102</v>
      </c>
      <c r="D158" t="s">
        <v>2510</v>
      </c>
      <c r="E158" s="55">
        <v>114756.45</v>
      </c>
      <c r="F158" s="55">
        <v>63.311200000000035</v>
      </c>
      <c r="G158" s="55">
        <v>291.45752504223998</v>
      </c>
      <c r="H158" s="56">
        <v>2.0000000000000001E-4</v>
      </c>
      <c r="I158" s="56">
        <v>2.0999999999999999E-3</v>
      </c>
      <c r="J158" s="56">
        <v>2.0000000000000001E-4</v>
      </c>
    </row>
    <row r="159" spans="1:10">
      <c r="A159" t="s">
        <v>2511</v>
      </c>
      <c r="B159" t="s">
        <v>2512</v>
      </c>
      <c r="C159" t="s">
        <v>102</v>
      </c>
      <c r="D159" t="s">
        <v>2513</v>
      </c>
      <c r="E159" s="55">
        <v>169633.31</v>
      </c>
      <c r="F159" s="55">
        <v>92.204800000000006</v>
      </c>
      <c r="G159" s="55">
        <v>627.45457350445895</v>
      </c>
      <c r="H159" s="56">
        <v>2.3E-3</v>
      </c>
      <c r="I159" s="56">
        <v>4.5999999999999999E-3</v>
      </c>
      <c r="J159" s="56">
        <v>4.0000000000000002E-4</v>
      </c>
    </row>
    <row r="160" spans="1:10">
      <c r="A160" t="s">
        <v>2514</v>
      </c>
      <c r="B160" t="s">
        <v>2515</v>
      </c>
      <c r="C160" t="s">
        <v>102</v>
      </c>
      <c r="D160" t="s">
        <v>436</v>
      </c>
      <c r="E160" s="55">
        <v>85629.67</v>
      </c>
      <c r="F160" s="55">
        <v>119.00850000000011</v>
      </c>
      <c r="G160" s="55">
        <v>408.808459683335</v>
      </c>
      <c r="H160" s="56">
        <v>1E-4</v>
      </c>
      <c r="I160" s="56">
        <v>3.0000000000000001E-3</v>
      </c>
      <c r="J160" s="56">
        <v>2.9999999999999997E-4</v>
      </c>
    </row>
    <row r="161" spans="1:10">
      <c r="A161" t="s">
        <v>2516</v>
      </c>
      <c r="B161" t="s">
        <v>2517</v>
      </c>
      <c r="C161" t="s">
        <v>102</v>
      </c>
      <c r="D161" t="s">
        <v>2518</v>
      </c>
      <c r="E161" s="55">
        <v>27730.46</v>
      </c>
      <c r="F161" s="55">
        <v>101.19010000000024</v>
      </c>
      <c r="G161" s="55">
        <v>112.56742238821199</v>
      </c>
      <c r="H161" s="56">
        <v>0</v>
      </c>
      <c r="I161" s="56">
        <v>8.0000000000000004E-4</v>
      </c>
      <c r="J161" s="56">
        <v>1E-4</v>
      </c>
    </row>
    <row r="162" spans="1:10">
      <c r="A162" t="s">
        <v>2519</v>
      </c>
      <c r="B162" t="s">
        <v>2520</v>
      </c>
      <c r="C162" t="s">
        <v>102</v>
      </c>
      <c r="D162" t="s">
        <v>202</v>
      </c>
      <c r="E162" s="55">
        <v>89621.21</v>
      </c>
      <c r="F162" s="55">
        <v>94.475399999999965</v>
      </c>
      <c r="G162" s="55">
        <v>339.66215849029498</v>
      </c>
      <c r="H162" s="56">
        <v>1.8E-3</v>
      </c>
      <c r="I162" s="56">
        <v>2.5000000000000001E-3</v>
      </c>
      <c r="J162" s="56">
        <v>2.0000000000000001E-4</v>
      </c>
    </row>
    <row r="163" spans="1:10">
      <c r="A163" t="s">
        <v>2521</v>
      </c>
      <c r="B163" t="s">
        <v>2522</v>
      </c>
      <c r="C163" t="s">
        <v>102</v>
      </c>
      <c r="D163" t="s">
        <v>436</v>
      </c>
      <c r="E163" s="55">
        <v>115600.05</v>
      </c>
      <c r="F163" s="55">
        <v>103.75270000000008</v>
      </c>
      <c r="G163" s="55">
        <v>481.14397511308601</v>
      </c>
      <c r="H163" s="56">
        <v>2.0000000000000001E-4</v>
      </c>
      <c r="I163" s="56">
        <v>3.5000000000000001E-3</v>
      </c>
      <c r="J163" s="56">
        <v>2.9999999999999997E-4</v>
      </c>
    </row>
    <row r="164" spans="1:10">
      <c r="A164" t="s">
        <v>2523</v>
      </c>
      <c r="B164" t="s">
        <v>2524</v>
      </c>
      <c r="C164" t="s">
        <v>100</v>
      </c>
      <c r="D164" t="s">
        <v>2525</v>
      </c>
      <c r="E164" s="55">
        <v>42106</v>
      </c>
      <c r="F164" s="55">
        <v>120.33150000000001</v>
      </c>
      <c r="G164" s="55">
        <v>183.76841610152999</v>
      </c>
      <c r="H164" s="56">
        <v>1E-4</v>
      </c>
      <c r="I164" s="56">
        <v>1.2999999999999999E-3</v>
      </c>
      <c r="J164" s="56">
        <v>1E-4</v>
      </c>
    </row>
    <row r="165" spans="1:10">
      <c r="A165" t="s">
        <v>2526</v>
      </c>
      <c r="B165" t="s">
        <v>2527</v>
      </c>
      <c r="C165" t="s">
        <v>98</v>
      </c>
      <c r="D165" t="s">
        <v>2528</v>
      </c>
      <c r="E165" s="55">
        <v>656368.25</v>
      </c>
      <c r="F165" s="55">
        <v>95.538200000000003</v>
      </c>
      <c r="G165" s="55">
        <v>627.08241142149996</v>
      </c>
      <c r="H165" s="56">
        <v>3.0000000000000001E-3</v>
      </c>
      <c r="I165" s="56">
        <v>4.5999999999999999E-3</v>
      </c>
      <c r="J165" s="56">
        <v>4.0000000000000002E-4</v>
      </c>
    </row>
    <row r="166" spans="1:10">
      <c r="A166" t="s">
        <v>2529</v>
      </c>
      <c r="B166" t="s">
        <v>2530</v>
      </c>
      <c r="C166" t="s">
        <v>102</v>
      </c>
      <c r="D166" t="s">
        <v>202</v>
      </c>
      <c r="E166" s="55">
        <v>460769.15</v>
      </c>
      <c r="F166" s="55">
        <v>91.874100000000226</v>
      </c>
      <c r="G166" s="55">
        <v>1698.22063767243</v>
      </c>
      <c r="H166" s="56">
        <v>3.0999999999999999E-3</v>
      </c>
      <c r="I166" s="56">
        <v>1.24E-2</v>
      </c>
      <c r="J166" s="56">
        <v>1.1999999999999999E-3</v>
      </c>
    </row>
    <row r="167" spans="1:10">
      <c r="A167" t="s">
        <v>2531</v>
      </c>
      <c r="B167" t="s">
        <v>2532</v>
      </c>
      <c r="C167" t="s">
        <v>102</v>
      </c>
      <c r="D167" t="s">
        <v>2533</v>
      </c>
      <c r="E167" s="55">
        <v>259365.47</v>
      </c>
      <c r="F167" s="55">
        <v>103.34989999999975</v>
      </c>
      <c r="G167" s="55">
        <v>1075.3252413831201</v>
      </c>
      <c r="H167" s="56">
        <v>2.5999999999999999E-3</v>
      </c>
      <c r="I167" s="56">
        <v>7.9000000000000008E-3</v>
      </c>
      <c r="J167" s="56">
        <v>6.9999999999999999E-4</v>
      </c>
    </row>
    <row r="168" spans="1:10">
      <c r="A168" t="s">
        <v>2534</v>
      </c>
      <c r="B168" t="s">
        <v>2535</v>
      </c>
      <c r="C168" t="s">
        <v>100</v>
      </c>
      <c r="D168" t="s">
        <v>2536</v>
      </c>
      <c r="E168" s="55">
        <v>58502.9</v>
      </c>
      <c r="F168" s="55">
        <v>105.53430000000004</v>
      </c>
      <c r="G168" s="55">
        <v>223.933250482777</v>
      </c>
      <c r="H168" s="56">
        <v>1.8E-3</v>
      </c>
      <c r="I168" s="56">
        <v>1.6000000000000001E-3</v>
      </c>
      <c r="J168" s="56">
        <v>2.0000000000000001E-4</v>
      </c>
    </row>
    <row r="169" spans="1:10">
      <c r="A169" t="s">
        <v>2537</v>
      </c>
      <c r="B169" t="s">
        <v>2538</v>
      </c>
      <c r="C169" t="s">
        <v>100</v>
      </c>
      <c r="D169" t="s">
        <v>274</v>
      </c>
      <c r="E169" s="55">
        <v>419519.26</v>
      </c>
      <c r="F169" s="55">
        <v>117.13580000000032</v>
      </c>
      <c r="G169" s="55">
        <v>1782.33406439488</v>
      </c>
      <c r="H169" s="56">
        <v>2.0000000000000001E-4</v>
      </c>
      <c r="I169" s="56">
        <v>1.3100000000000001E-2</v>
      </c>
      <c r="J169" s="56">
        <v>1.1999999999999999E-3</v>
      </c>
    </row>
    <row r="170" spans="1:10">
      <c r="A170" t="s">
        <v>2539</v>
      </c>
      <c r="B170" t="s">
        <v>2540</v>
      </c>
      <c r="C170" t="s">
        <v>100</v>
      </c>
      <c r="D170" t="s">
        <v>2360</v>
      </c>
      <c r="E170" s="55">
        <v>19207.23</v>
      </c>
      <c r="F170" s="55">
        <v>133.55060000000006</v>
      </c>
      <c r="G170" s="55">
        <v>93.037522284694305</v>
      </c>
      <c r="H170" s="56">
        <v>1.9E-3</v>
      </c>
      <c r="I170" s="56">
        <v>6.9999999999999999E-4</v>
      </c>
      <c r="J170" s="56">
        <v>1E-4</v>
      </c>
    </row>
    <row r="171" spans="1:10">
      <c r="A171" t="s">
        <v>2541</v>
      </c>
      <c r="B171" t="s">
        <v>2542</v>
      </c>
      <c r="C171" t="s">
        <v>100</v>
      </c>
      <c r="D171" t="s">
        <v>2543</v>
      </c>
      <c r="E171" s="55">
        <v>412246.49</v>
      </c>
      <c r="F171" s="55">
        <v>100.19809999999968</v>
      </c>
      <c r="G171" s="55">
        <v>1498.18004612609</v>
      </c>
      <c r="H171" s="56">
        <v>8.0000000000000004E-4</v>
      </c>
      <c r="I171" s="56">
        <v>1.0999999999999999E-2</v>
      </c>
      <c r="J171" s="56">
        <v>1E-3</v>
      </c>
    </row>
    <row r="172" spans="1:10">
      <c r="A172" t="s">
        <v>2544</v>
      </c>
      <c r="B172" t="s">
        <v>2545</v>
      </c>
      <c r="C172" t="s">
        <v>100</v>
      </c>
      <c r="D172" t="s">
        <v>202</v>
      </c>
      <c r="E172" s="55">
        <v>33953</v>
      </c>
      <c r="F172" s="55">
        <v>113.1297</v>
      </c>
      <c r="G172" s="55">
        <v>139.316432377707</v>
      </c>
      <c r="H172" s="56">
        <v>0</v>
      </c>
      <c r="I172" s="56">
        <v>1E-3</v>
      </c>
      <c r="J172" s="56">
        <v>1E-4</v>
      </c>
    </row>
    <row r="173" spans="1:10">
      <c r="A173" t="s">
        <v>2546</v>
      </c>
      <c r="B173" t="s">
        <v>2547</v>
      </c>
      <c r="C173" t="s">
        <v>100</v>
      </c>
      <c r="D173" t="s">
        <v>2548</v>
      </c>
      <c r="E173" s="55">
        <v>28161.45</v>
      </c>
      <c r="F173" s="55">
        <v>140.64289999999966</v>
      </c>
      <c r="G173" s="55">
        <v>143.654879022355</v>
      </c>
      <c r="H173" s="56">
        <v>2.9999999999999997E-4</v>
      </c>
      <c r="I173" s="56">
        <v>1.1000000000000001E-3</v>
      </c>
      <c r="J173" s="56">
        <v>1E-4</v>
      </c>
    </row>
    <row r="174" spans="1:10">
      <c r="A174" t="s">
        <v>2549</v>
      </c>
      <c r="B174" t="s">
        <v>2550</v>
      </c>
      <c r="C174" t="s">
        <v>100</v>
      </c>
      <c r="D174" t="s">
        <v>2400</v>
      </c>
      <c r="E174" s="55">
        <v>73272.899999999994</v>
      </c>
      <c r="F174" s="55">
        <v>145.56209999999987</v>
      </c>
      <c r="G174" s="55">
        <v>386.84701353845401</v>
      </c>
      <c r="H174" s="56">
        <v>1E-3</v>
      </c>
      <c r="I174" s="56">
        <v>2.8E-3</v>
      </c>
      <c r="J174" s="56">
        <v>2.9999999999999997E-4</v>
      </c>
    </row>
    <row r="175" spans="1:10">
      <c r="A175" t="s">
        <v>2551</v>
      </c>
      <c r="B175" t="s">
        <v>2552</v>
      </c>
      <c r="C175" t="s">
        <v>102</v>
      </c>
      <c r="D175" t="s">
        <v>2553</v>
      </c>
      <c r="E175" s="55">
        <v>254647.37</v>
      </c>
      <c r="F175" s="55">
        <v>93.620599999999968</v>
      </c>
      <c r="G175" s="55">
        <v>956.37505050274694</v>
      </c>
      <c r="H175" s="56">
        <v>1E-4</v>
      </c>
      <c r="I175" s="56">
        <v>7.0000000000000001E-3</v>
      </c>
      <c r="J175" s="56">
        <v>6.9999999999999999E-4</v>
      </c>
    </row>
    <row r="176" spans="1:10">
      <c r="A176" t="s">
        <v>2554</v>
      </c>
      <c r="B176" t="s">
        <v>2555</v>
      </c>
      <c r="C176" t="s">
        <v>102</v>
      </c>
      <c r="D176" t="s">
        <v>2556</v>
      </c>
      <c r="E176" s="55">
        <v>214472.09</v>
      </c>
      <c r="F176" s="55">
        <v>25.115900000000025</v>
      </c>
      <c r="G176" s="55">
        <v>216.09123511880699</v>
      </c>
      <c r="H176" s="56">
        <v>2.7000000000000001E-3</v>
      </c>
      <c r="I176" s="56">
        <v>1.6000000000000001E-3</v>
      </c>
      <c r="J176" s="56">
        <v>2.0000000000000001E-4</v>
      </c>
    </row>
    <row r="177" spans="1:10">
      <c r="A177" t="s">
        <v>2557</v>
      </c>
      <c r="B177" t="s">
        <v>2558</v>
      </c>
      <c r="C177" t="s">
        <v>102</v>
      </c>
      <c r="D177" t="s">
        <v>2559</v>
      </c>
      <c r="E177" s="55">
        <v>239207.97</v>
      </c>
      <c r="F177" s="55">
        <v>117.49439999999971</v>
      </c>
      <c r="G177" s="55">
        <v>1127.48412565632</v>
      </c>
      <c r="H177" s="56">
        <v>2E-3</v>
      </c>
      <c r="I177" s="56">
        <v>8.3000000000000001E-3</v>
      </c>
      <c r="J177" s="56">
        <v>8.0000000000000004E-4</v>
      </c>
    </row>
    <row r="178" spans="1:10">
      <c r="A178" t="s">
        <v>2560</v>
      </c>
      <c r="B178" t="s">
        <v>2561</v>
      </c>
      <c r="C178" t="s">
        <v>102</v>
      </c>
      <c r="D178" t="s">
        <v>2354</v>
      </c>
      <c r="E178" s="55">
        <v>120411.84</v>
      </c>
      <c r="F178" s="55">
        <v>112.74550000000011</v>
      </c>
      <c r="G178" s="55">
        <v>544.61052786918003</v>
      </c>
      <c r="H178" s="56">
        <v>0</v>
      </c>
      <c r="I178" s="56">
        <v>4.0000000000000001E-3</v>
      </c>
      <c r="J178" s="56">
        <v>4.0000000000000002E-4</v>
      </c>
    </row>
    <row r="179" spans="1:10">
      <c r="A179" t="s">
        <v>2562</v>
      </c>
      <c r="B179" t="s">
        <v>2563</v>
      </c>
      <c r="C179" t="s">
        <v>100</v>
      </c>
      <c r="D179" t="s">
        <v>547</v>
      </c>
      <c r="E179" s="55">
        <v>24078.14</v>
      </c>
      <c r="F179" s="55">
        <v>149.96740000000031</v>
      </c>
      <c r="G179" s="55">
        <v>130.968650629108</v>
      </c>
      <c r="H179" s="56">
        <v>4.0000000000000002E-4</v>
      </c>
      <c r="I179" s="56">
        <v>1E-3</v>
      </c>
      <c r="J179" s="56">
        <v>1E-4</v>
      </c>
    </row>
    <row r="180" spans="1:10">
      <c r="A180" t="s">
        <v>2564</v>
      </c>
      <c r="B180" t="s">
        <v>2565</v>
      </c>
      <c r="C180" t="s">
        <v>100</v>
      </c>
      <c r="D180" t="s">
        <v>2408</v>
      </c>
      <c r="E180" s="55">
        <v>25710.240000000002</v>
      </c>
      <c r="F180" s="55">
        <v>78.764499999999998</v>
      </c>
      <c r="G180" s="55">
        <v>73.448715778869598</v>
      </c>
      <c r="H180" s="56">
        <v>0</v>
      </c>
      <c r="I180" s="56">
        <v>5.0000000000000001E-4</v>
      </c>
      <c r="J180" s="56">
        <v>1E-4</v>
      </c>
    </row>
    <row r="181" spans="1:10">
      <c r="A181" t="s">
        <v>2566</v>
      </c>
      <c r="B181" t="s">
        <v>2567</v>
      </c>
      <c r="C181" t="s">
        <v>104</v>
      </c>
      <c r="D181" t="s">
        <v>466</v>
      </c>
      <c r="E181" s="55">
        <v>137061.57999999999</v>
      </c>
      <c r="F181" s="55">
        <v>101.83749999999996</v>
      </c>
      <c r="G181" s="55">
        <v>644.98562185802905</v>
      </c>
      <c r="H181" s="56">
        <v>1.1000000000000001E-3</v>
      </c>
      <c r="I181" s="56">
        <v>4.7000000000000002E-3</v>
      </c>
      <c r="J181" s="56">
        <v>4.0000000000000002E-4</v>
      </c>
    </row>
    <row r="182" spans="1:10">
      <c r="A182" t="s">
        <v>2568</v>
      </c>
      <c r="B182" t="s">
        <v>2569</v>
      </c>
      <c r="C182" t="s">
        <v>100</v>
      </c>
      <c r="D182" t="s">
        <v>2570</v>
      </c>
      <c r="E182" s="55">
        <v>78195.41</v>
      </c>
      <c r="F182" s="55">
        <v>1E-4</v>
      </c>
      <c r="G182" s="55">
        <v>2.8361475206999998E-4</v>
      </c>
      <c r="H182" s="56">
        <v>2.0000000000000001E-4</v>
      </c>
      <c r="I182" s="56">
        <v>0</v>
      </c>
      <c r="J182" s="56">
        <v>0</v>
      </c>
    </row>
    <row r="183" spans="1:10">
      <c r="A183" t="s">
        <v>2571</v>
      </c>
      <c r="B183" t="s">
        <v>2572</v>
      </c>
      <c r="C183" t="s">
        <v>100</v>
      </c>
      <c r="D183" t="s">
        <v>2573</v>
      </c>
      <c r="E183" s="55">
        <v>267764.58</v>
      </c>
      <c r="F183" s="55">
        <v>79.245100000000036</v>
      </c>
      <c r="G183" s="55">
        <v>769.61425141609902</v>
      </c>
      <c r="H183" s="56">
        <v>1E-4</v>
      </c>
      <c r="I183" s="56">
        <v>5.5999999999999999E-3</v>
      </c>
      <c r="J183" s="56">
        <v>5.0000000000000001E-4</v>
      </c>
    </row>
    <row r="184" spans="1:10">
      <c r="A184" t="s">
        <v>2574</v>
      </c>
      <c r="B184" t="s">
        <v>2575</v>
      </c>
      <c r="C184" t="s">
        <v>100</v>
      </c>
      <c r="D184" t="s">
        <v>2576</v>
      </c>
      <c r="E184" s="55">
        <v>62744.43</v>
      </c>
      <c r="F184" s="55">
        <v>169.01190000000017</v>
      </c>
      <c r="G184" s="55">
        <v>384.62722177256597</v>
      </c>
      <c r="H184" s="56">
        <v>1.2999999999999999E-3</v>
      </c>
      <c r="I184" s="56">
        <v>2.8E-3</v>
      </c>
      <c r="J184" s="56">
        <v>2.9999999999999997E-4</v>
      </c>
    </row>
    <row r="185" spans="1:10">
      <c r="A185" t="s">
        <v>2577</v>
      </c>
      <c r="B185" t="s">
        <v>2578</v>
      </c>
      <c r="C185" t="s">
        <v>102</v>
      </c>
      <c r="D185" t="s">
        <v>2579</v>
      </c>
      <c r="E185" s="55">
        <v>282005.19</v>
      </c>
      <c r="F185" s="55">
        <v>63.564799999999984</v>
      </c>
      <c r="G185" s="55">
        <v>719.10351005863197</v>
      </c>
      <c r="H185" s="56">
        <v>2.0000000000000001E-4</v>
      </c>
      <c r="I185" s="56">
        <v>5.3E-3</v>
      </c>
      <c r="J185" s="56">
        <v>5.0000000000000001E-4</v>
      </c>
    </row>
    <row r="186" spans="1:10">
      <c r="A186" t="s">
        <v>2580</v>
      </c>
      <c r="B186" t="s">
        <v>2581</v>
      </c>
      <c r="C186" t="s">
        <v>100</v>
      </c>
      <c r="D186" t="s">
        <v>2339</v>
      </c>
      <c r="E186" s="55">
        <v>141971</v>
      </c>
      <c r="F186" s="55">
        <v>102.9421</v>
      </c>
      <c r="G186" s="55">
        <v>530.07853772495696</v>
      </c>
      <c r="H186" s="56">
        <v>0</v>
      </c>
      <c r="I186" s="56">
        <v>3.8999999999999998E-3</v>
      </c>
      <c r="J186" s="56">
        <v>4.0000000000000002E-4</v>
      </c>
    </row>
    <row r="187" spans="1:10">
      <c r="A187" t="s">
        <v>2582</v>
      </c>
      <c r="B187" t="s">
        <v>2583</v>
      </c>
      <c r="C187" t="s">
        <v>100</v>
      </c>
      <c r="D187" t="s">
        <v>2584</v>
      </c>
      <c r="E187" s="55">
        <v>354009.66</v>
      </c>
      <c r="F187" s="55">
        <v>119.0747999999999</v>
      </c>
      <c r="G187" s="55">
        <v>1528.91214060734</v>
      </c>
      <c r="H187" s="56">
        <v>0</v>
      </c>
      <c r="I187" s="56">
        <v>1.12E-2</v>
      </c>
      <c r="J187" s="56">
        <v>1.1000000000000001E-3</v>
      </c>
    </row>
    <row r="188" spans="1:10">
      <c r="A188" t="s">
        <v>2585</v>
      </c>
      <c r="B188" t="s">
        <v>2586</v>
      </c>
      <c r="C188" t="s">
        <v>100</v>
      </c>
      <c r="D188" t="s">
        <v>2587</v>
      </c>
      <c r="E188" s="55">
        <v>154280.16</v>
      </c>
      <c r="F188" s="55">
        <v>98.198700000000031</v>
      </c>
      <c r="G188" s="55">
        <v>549.49453133041595</v>
      </c>
      <c r="H188" s="56">
        <v>2.0999999999999999E-3</v>
      </c>
      <c r="I188" s="56">
        <v>4.0000000000000001E-3</v>
      </c>
      <c r="J188" s="56">
        <v>4.0000000000000002E-4</v>
      </c>
    </row>
    <row r="189" spans="1:10">
      <c r="A189" t="s">
        <v>2588</v>
      </c>
      <c r="B189" t="s">
        <v>2589</v>
      </c>
      <c r="C189" t="s">
        <v>102</v>
      </c>
      <c r="D189" t="s">
        <v>2590</v>
      </c>
      <c r="E189" s="55">
        <v>79397.69</v>
      </c>
      <c r="F189" s="55">
        <v>147.37079999999986</v>
      </c>
      <c r="G189" s="55">
        <v>469.39334826492001</v>
      </c>
      <c r="H189" s="56">
        <v>1E-4</v>
      </c>
      <c r="I189" s="56">
        <v>3.3999999999999998E-3</v>
      </c>
      <c r="J189" s="56">
        <v>2.9999999999999997E-4</v>
      </c>
    </row>
    <row r="190" spans="1:10">
      <c r="A190" t="s">
        <v>2591</v>
      </c>
      <c r="B190" t="s">
        <v>2592</v>
      </c>
      <c r="C190" t="s">
        <v>100</v>
      </c>
      <c r="D190" t="s">
        <v>2593</v>
      </c>
      <c r="E190" s="55">
        <v>92114.8</v>
      </c>
      <c r="F190" s="55">
        <v>93.287300000000059</v>
      </c>
      <c r="G190" s="55">
        <v>311.67322341859102</v>
      </c>
      <c r="H190" s="56">
        <v>3.3999999999999998E-3</v>
      </c>
      <c r="I190" s="56">
        <v>2.3E-3</v>
      </c>
      <c r="J190" s="56">
        <v>2.0000000000000001E-4</v>
      </c>
    </row>
    <row r="191" spans="1:10">
      <c r="A191" t="s">
        <v>2594</v>
      </c>
      <c r="B191" t="s">
        <v>2595</v>
      </c>
      <c r="C191" t="s">
        <v>100</v>
      </c>
      <c r="D191" t="s">
        <v>2596</v>
      </c>
      <c r="E191" s="55">
        <v>75400</v>
      </c>
      <c r="F191" s="55">
        <v>94.783000000000001</v>
      </c>
      <c r="G191" s="55">
        <v>259.20856751399998</v>
      </c>
      <c r="H191" s="56">
        <v>1.1000000000000001E-3</v>
      </c>
      <c r="I191" s="56">
        <v>1.9E-3</v>
      </c>
      <c r="J191" s="56">
        <v>2.0000000000000001E-4</v>
      </c>
    </row>
    <row r="192" spans="1:10">
      <c r="A192" t="s">
        <v>2597</v>
      </c>
      <c r="B192" t="s">
        <v>2598</v>
      </c>
      <c r="C192" t="s">
        <v>102</v>
      </c>
      <c r="D192" t="s">
        <v>2599</v>
      </c>
      <c r="E192" s="55">
        <v>242196.82</v>
      </c>
      <c r="F192" s="55">
        <v>89.927700000000002</v>
      </c>
      <c r="G192" s="55">
        <v>873.73462234107001</v>
      </c>
      <c r="H192" s="56">
        <v>2.2000000000000001E-3</v>
      </c>
      <c r="I192" s="56">
        <v>6.4000000000000003E-3</v>
      </c>
      <c r="J192" s="56">
        <v>5.9999999999999995E-4</v>
      </c>
    </row>
    <row r="193" spans="1:10">
      <c r="A193" t="s">
        <v>2600</v>
      </c>
      <c r="B193" t="s">
        <v>2601</v>
      </c>
      <c r="C193" t="s">
        <v>102</v>
      </c>
      <c r="D193" t="s">
        <v>2602</v>
      </c>
      <c r="E193" s="55">
        <v>575716.42000000004</v>
      </c>
      <c r="F193" s="55">
        <v>101.80060000000005</v>
      </c>
      <c r="G193" s="55">
        <v>2351.1296395644399</v>
      </c>
      <c r="H193" s="56">
        <v>1E-4</v>
      </c>
      <c r="I193" s="56">
        <v>1.72E-2</v>
      </c>
      <c r="J193" s="56">
        <v>1.6000000000000001E-3</v>
      </c>
    </row>
    <row r="194" spans="1:10">
      <c r="A194" t="s">
        <v>2603</v>
      </c>
      <c r="B194" t="s">
        <v>2604</v>
      </c>
      <c r="C194" t="s">
        <v>100</v>
      </c>
      <c r="D194" t="s">
        <v>2605</v>
      </c>
      <c r="E194" s="55">
        <v>297903.21000000002</v>
      </c>
      <c r="F194" s="55">
        <v>101.47490000000002</v>
      </c>
      <c r="G194" s="55">
        <v>1096.4311625794401</v>
      </c>
      <c r="H194" s="56">
        <v>1E-4</v>
      </c>
      <c r="I194" s="56">
        <v>8.0000000000000002E-3</v>
      </c>
      <c r="J194" s="56">
        <v>8.0000000000000004E-4</v>
      </c>
    </row>
    <row r="195" spans="1:10">
      <c r="A195" t="s">
        <v>2606</v>
      </c>
      <c r="B195" t="s">
        <v>2607</v>
      </c>
      <c r="C195" t="s">
        <v>100</v>
      </c>
      <c r="D195" t="s">
        <v>2344</v>
      </c>
      <c r="E195" s="55">
        <v>0.37</v>
      </c>
      <c r="F195" s="55">
        <v>140167.92249999999</v>
      </c>
      <c r="G195" s="55">
        <v>1.88103950315775</v>
      </c>
      <c r="H195" s="56">
        <v>0</v>
      </c>
      <c r="I195" s="56">
        <v>0</v>
      </c>
      <c r="J195" s="56">
        <v>0</v>
      </c>
    </row>
    <row r="196" spans="1:10">
      <c r="A196" t="s">
        <v>2608</v>
      </c>
      <c r="B196" t="s">
        <v>2609</v>
      </c>
      <c r="C196" t="s">
        <v>102</v>
      </c>
      <c r="D196" t="s">
        <v>2610</v>
      </c>
      <c r="E196" s="55">
        <v>176783.86</v>
      </c>
      <c r="F196" s="55">
        <v>110.3134</v>
      </c>
      <c r="G196" s="55">
        <v>782.32733539371998</v>
      </c>
      <c r="H196" s="56">
        <v>1.4E-3</v>
      </c>
      <c r="I196" s="56">
        <v>5.7000000000000002E-3</v>
      </c>
      <c r="J196" s="56">
        <v>5.0000000000000001E-4</v>
      </c>
    </row>
    <row r="197" spans="1:10">
      <c r="A197" t="s">
        <v>2611</v>
      </c>
      <c r="B197" t="s">
        <v>2612</v>
      </c>
      <c r="C197" t="s">
        <v>100</v>
      </c>
      <c r="D197" t="s">
        <v>2613</v>
      </c>
      <c r="E197" s="55">
        <v>238335.46</v>
      </c>
      <c r="F197" s="55">
        <v>63.93950000000001</v>
      </c>
      <c r="G197" s="55">
        <v>552.72034874718099</v>
      </c>
      <c r="H197" s="56">
        <v>2.3999999999999998E-3</v>
      </c>
      <c r="I197" s="56">
        <v>4.1000000000000003E-3</v>
      </c>
      <c r="J197" s="56">
        <v>4.0000000000000002E-4</v>
      </c>
    </row>
    <row r="198" spans="1:10">
      <c r="A198" t="s">
        <v>2614</v>
      </c>
      <c r="B198" t="s">
        <v>2615</v>
      </c>
      <c r="C198" t="s">
        <v>100</v>
      </c>
      <c r="D198" t="s">
        <v>2616</v>
      </c>
      <c r="E198" s="55">
        <v>346156.02</v>
      </c>
      <c r="F198" s="55">
        <v>51.216399999999958</v>
      </c>
      <c r="G198" s="55">
        <v>643.02594017754404</v>
      </c>
      <c r="H198" s="56">
        <v>2.3E-3</v>
      </c>
      <c r="I198" s="56">
        <v>4.7000000000000002E-3</v>
      </c>
      <c r="J198" s="56">
        <v>4.0000000000000002E-4</v>
      </c>
    </row>
    <row r="199" spans="1:10">
      <c r="A199" t="s">
        <v>2617</v>
      </c>
      <c r="B199" t="s">
        <v>2618</v>
      </c>
      <c r="C199" t="s">
        <v>100</v>
      </c>
      <c r="D199" t="s">
        <v>2619</v>
      </c>
      <c r="E199" s="55">
        <v>17472.07</v>
      </c>
      <c r="F199" s="55">
        <v>102</v>
      </c>
      <c r="G199" s="55">
        <v>64.638621847799996</v>
      </c>
      <c r="H199" s="56">
        <v>3.3E-3</v>
      </c>
      <c r="I199" s="56">
        <v>5.0000000000000001E-4</v>
      </c>
      <c r="J199" s="56">
        <v>0</v>
      </c>
    </row>
    <row r="200" spans="1:10">
      <c r="A200" t="s">
        <v>2620</v>
      </c>
      <c r="B200" t="s">
        <v>2621</v>
      </c>
      <c r="C200" t="s">
        <v>100</v>
      </c>
      <c r="D200" t="s">
        <v>2135</v>
      </c>
      <c r="E200" s="55">
        <v>29025.83</v>
      </c>
      <c r="F200" s="55">
        <v>100.59700000000028</v>
      </c>
      <c r="G200" s="55">
        <v>105.905187221898</v>
      </c>
      <c r="H200" s="56">
        <v>1.9E-3</v>
      </c>
      <c r="I200" s="56">
        <v>8.0000000000000004E-4</v>
      </c>
      <c r="J200" s="56">
        <v>1E-4</v>
      </c>
    </row>
    <row r="201" spans="1:10">
      <c r="A201" t="s">
        <v>2622</v>
      </c>
      <c r="B201" t="s">
        <v>2623</v>
      </c>
      <c r="C201" t="s">
        <v>100</v>
      </c>
      <c r="D201" t="s">
        <v>2624</v>
      </c>
      <c r="E201" s="55">
        <v>757454.03</v>
      </c>
      <c r="F201" s="55">
        <v>134.79829999999984</v>
      </c>
      <c r="G201" s="55">
        <v>3703.2945098018399</v>
      </c>
      <c r="H201" s="56">
        <v>0</v>
      </c>
      <c r="I201" s="56">
        <v>2.7099999999999999E-2</v>
      </c>
      <c r="J201" s="56">
        <v>2.5999999999999999E-3</v>
      </c>
    </row>
    <row r="202" spans="1:10">
      <c r="A202" t="s">
        <v>2625</v>
      </c>
      <c r="B202" t="s">
        <v>2626</v>
      </c>
      <c r="C202" t="s">
        <v>100</v>
      </c>
      <c r="D202" t="s">
        <v>2590</v>
      </c>
      <c r="E202" s="55">
        <v>312270.18</v>
      </c>
      <c r="F202" s="55">
        <v>66.516999999999982</v>
      </c>
      <c r="G202" s="55">
        <v>753.374164672186</v>
      </c>
      <c r="H202" s="56">
        <v>1E-4</v>
      </c>
      <c r="I202" s="56">
        <v>5.4999999999999997E-3</v>
      </c>
      <c r="J202" s="56">
        <v>5.0000000000000001E-4</v>
      </c>
    </row>
    <row r="203" spans="1:10">
      <c r="A203" t="s">
        <v>2627</v>
      </c>
      <c r="B203" t="s">
        <v>2628</v>
      </c>
      <c r="C203" t="s">
        <v>100</v>
      </c>
      <c r="D203" t="s">
        <v>2629</v>
      </c>
      <c r="E203" s="55">
        <v>91571.95</v>
      </c>
      <c r="F203" s="55">
        <v>108.30460000000004</v>
      </c>
      <c r="G203" s="55">
        <v>359.713652097232</v>
      </c>
      <c r="H203" s="56">
        <v>2.0000000000000001E-4</v>
      </c>
      <c r="I203" s="56">
        <v>2.5999999999999999E-3</v>
      </c>
      <c r="J203" s="56">
        <v>2.9999999999999997E-4</v>
      </c>
    </row>
    <row r="204" spans="1:10">
      <c r="A204" t="s">
        <v>2630</v>
      </c>
      <c r="B204" t="s">
        <v>2631</v>
      </c>
      <c r="C204" t="s">
        <v>100</v>
      </c>
      <c r="D204" t="s">
        <v>2632</v>
      </c>
      <c r="E204" s="55">
        <v>69469</v>
      </c>
      <c r="F204" s="55">
        <v>115.3809</v>
      </c>
      <c r="G204" s="55">
        <v>290.71840356596698</v>
      </c>
      <c r="H204" s="56">
        <v>1E-4</v>
      </c>
      <c r="I204" s="56">
        <v>2.0999999999999999E-3</v>
      </c>
      <c r="J204" s="56">
        <v>2.0000000000000001E-4</v>
      </c>
    </row>
    <row r="205" spans="1:10">
      <c r="A205" t="s">
        <v>2633</v>
      </c>
      <c r="B205" t="s">
        <v>2634</v>
      </c>
      <c r="C205" t="s">
        <v>100</v>
      </c>
      <c r="D205" t="s">
        <v>2635</v>
      </c>
      <c r="E205" s="55">
        <v>35383.33</v>
      </c>
      <c r="F205" s="55">
        <v>104.86869999999986</v>
      </c>
      <c r="G205" s="55">
        <v>134.58360050682401</v>
      </c>
      <c r="H205" s="56">
        <v>1E-4</v>
      </c>
      <c r="I205" s="56">
        <v>1E-3</v>
      </c>
      <c r="J205" s="56">
        <v>1E-4</v>
      </c>
    </row>
    <row r="206" spans="1:10">
      <c r="A206" t="s">
        <v>2636</v>
      </c>
      <c r="B206" t="s">
        <v>2637</v>
      </c>
      <c r="C206" t="s">
        <v>100</v>
      </c>
      <c r="D206" t="s">
        <v>2123</v>
      </c>
      <c r="E206" s="55">
        <v>11315.65</v>
      </c>
      <c r="F206" s="55">
        <v>100.4772</v>
      </c>
      <c r="G206" s="55">
        <v>41.237714318088599</v>
      </c>
      <c r="H206" s="56">
        <v>1E-4</v>
      </c>
      <c r="I206" s="56">
        <v>2.9999999999999997E-4</v>
      </c>
      <c r="J206" s="56">
        <v>0</v>
      </c>
    </row>
    <row r="207" spans="1:10">
      <c r="A207" t="s">
        <v>2638</v>
      </c>
      <c r="B207" t="s">
        <v>2639</v>
      </c>
      <c r="C207" t="s">
        <v>100</v>
      </c>
      <c r="D207" t="s">
        <v>2640</v>
      </c>
      <c r="E207" s="55">
        <v>421061.6</v>
      </c>
      <c r="F207" s="55">
        <v>98.696699999999709</v>
      </c>
      <c r="G207" s="55">
        <v>1507.2865504144299</v>
      </c>
      <c r="H207" s="56">
        <v>5.9999999999999995E-4</v>
      </c>
      <c r="I207" s="56">
        <v>1.0999999999999999E-2</v>
      </c>
      <c r="J207" s="56">
        <v>1E-3</v>
      </c>
    </row>
    <row r="208" spans="1:10">
      <c r="A208" t="s">
        <v>2641</v>
      </c>
      <c r="B208" t="s">
        <v>2642</v>
      </c>
      <c r="C208" t="s">
        <v>100</v>
      </c>
      <c r="D208" t="s">
        <v>2643</v>
      </c>
      <c r="E208" s="55">
        <v>2310.21</v>
      </c>
      <c r="F208" s="55">
        <v>82.376199999999997</v>
      </c>
      <c r="G208" s="55">
        <v>6.9024102627425403</v>
      </c>
      <c r="H208" s="56">
        <v>0</v>
      </c>
      <c r="I208" s="56">
        <v>1E-4</v>
      </c>
      <c r="J208" s="56">
        <v>0</v>
      </c>
    </row>
    <row r="209" spans="1:10">
      <c r="A209" t="s">
        <v>2644</v>
      </c>
      <c r="B209" t="s">
        <v>2645</v>
      </c>
      <c r="C209" t="s">
        <v>100</v>
      </c>
      <c r="D209" t="s">
        <v>2646</v>
      </c>
      <c r="E209" s="55">
        <v>371339.75</v>
      </c>
      <c r="F209" s="55">
        <v>103.92869999999979</v>
      </c>
      <c r="G209" s="55">
        <v>1399.7629406481699</v>
      </c>
      <c r="H209" s="56">
        <v>1E-4</v>
      </c>
      <c r="I209" s="56">
        <v>1.03E-2</v>
      </c>
      <c r="J209" s="56">
        <v>1E-3</v>
      </c>
    </row>
    <row r="210" spans="1:10">
      <c r="A210" t="s">
        <v>2647</v>
      </c>
      <c r="B210" t="s">
        <v>2648</v>
      </c>
      <c r="C210" t="s">
        <v>102</v>
      </c>
      <c r="D210" t="s">
        <v>2408</v>
      </c>
      <c r="E210" s="55">
        <v>783528</v>
      </c>
      <c r="F210" s="55">
        <v>119.62189999999997</v>
      </c>
      <c r="G210" s="55">
        <v>3759.9566670633299</v>
      </c>
      <c r="H210" s="56">
        <v>1.2999999999999999E-3</v>
      </c>
      <c r="I210" s="56">
        <v>2.76E-2</v>
      </c>
      <c r="J210" s="56">
        <v>2.5999999999999999E-3</v>
      </c>
    </row>
    <row r="211" spans="1:10">
      <c r="A211" t="s">
        <v>2649</v>
      </c>
      <c r="B211" t="s">
        <v>2650</v>
      </c>
      <c r="C211" t="s">
        <v>100</v>
      </c>
      <c r="D211" t="s">
        <v>2360</v>
      </c>
      <c r="E211" s="55">
        <v>37108.07</v>
      </c>
      <c r="F211" s="55">
        <v>143.2039000000002</v>
      </c>
      <c r="G211" s="55">
        <v>192.73951793030599</v>
      </c>
      <c r="H211" s="56">
        <v>0</v>
      </c>
      <c r="I211" s="56">
        <v>1.4E-3</v>
      </c>
      <c r="J211" s="56">
        <v>1E-4</v>
      </c>
    </row>
    <row r="212" spans="1:10">
      <c r="A212" t="s">
        <v>2651</v>
      </c>
      <c r="B212" t="s">
        <v>2652</v>
      </c>
      <c r="C212" t="s">
        <v>104</v>
      </c>
      <c r="D212" t="s">
        <v>2653</v>
      </c>
      <c r="E212" s="55">
        <v>60972.45</v>
      </c>
      <c r="F212" s="55">
        <v>100.59669999999991</v>
      </c>
      <c r="G212" s="55">
        <v>283.428782099621</v>
      </c>
      <c r="H212" s="56">
        <v>2.0000000000000001E-4</v>
      </c>
      <c r="I212" s="56">
        <v>2.0999999999999999E-3</v>
      </c>
      <c r="J212" s="56">
        <v>2.0000000000000001E-4</v>
      </c>
    </row>
    <row r="213" spans="1:10">
      <c r="A213" t="s">
        <v>2654</v>
      </c>
      <c r="B213" t="s">
        <v>2655</v>
      </c>
      <c r="C213" t="s">
        <v>100</v>
      </c>
      <c r="D213" t="s">
        <v>2656</v>
      </c>
      <c r="E213" s="55">
        <v>636171.26</v>
      </c>
      <c r="F213" s="55">
        <v>98.753499999999974</v>
      </c>
      <c r="G213" s="55">
        <v>2278.6315042803499</v>
      </c>
      <c r="H213" s="56">
        <v>2.5000000000000001E-3</v>
      </c>
      <c r="I213" s="56">
        <v>1.67E-2</v>
      </c>
      <c r="J213" s="56">
        <v>1.6000000000000001E-3</v>
      </c>
    </row>
    <row r="214" spans="1:10">
      <c r="A214" t="s">
        <v>2657</v>
      </c>
      <c r="B214" t="s">
        <v>2658</v>
      </c>
      <c r="C214" t="s">
        <v>100</v>
      </c>
      <c r="D214" t="s">
        <v>2659</v>
      </c>
      <c r="E214" s="55">
        <v>172950</v>
      </c>
      <c r="F214" s="55">
        <v>110.0408</v>
      </c>
      <c r="G214" s="55">
        <v>690.27454917720002</v>
      </c>
      <c r="H214" s="56">
        <v>0</v>
      </c>
      <c r="I214" s="56">
        <v>5.1000000000000004E-3</v>
      </c>
      <c r="J214" s="56">
        <v>5.0000000000000001E-4</v>
      </c>
    </row>
    <row r="215" spans="1:10">
      <c r="A215" t="s">
        <v>2660</v>
      </c>
      <c r="B215" t="s">
        <v>2661</v>
      </c>
      <c r="C215" t="s">
        <v>100</v>
      </c>
      <c r="D215" t="s">
        <v>202</v>
      </c>
      <c r="E215" s="55">
        <v>111885.9</v>
      </c>
      <c r="F215" s="55">
        <v>29.631699999999974</v>
      </c>
      <c r="G215" s="55">
        <v>120.248448973298</v>
      </c>
      <c r="H215" s="56">
        <v>2.2000000000000001E-3</v>
      </c>
      <c r="I215" s="56">
        <v>8.9999999999999998E-4</v>
      </c>
      <c r="J215" s="56">
        <v>1E-4</v>
      </c>
    </row>
    <row r="216" spans="1:10">
      <c r="A216" t="s">
        <v>2662</v>
      </c>
      <c r="B216" t="s">
        <v>2663</v>
      </c>
      <c r="C216" t="s">
        <v>100</v>
      </c>
      <c r="D216" t="s">
        <v>2593</v>
      </c>
      <c r="E216" s="55">
        <v>52137.31</v>
      </c>
      <c r="F216" s="55">
        <v>98.228000000000208</v>
      </c>
      <c r="G216" s="55">
        <v>185.75113551588399</v>
      </c>
      <c r="H216" s="56">
        <v>1E-4</v>
      </c>
      <c r="I216" s="56">
        <v>1.4E-3</v>
      </c>
      <c r="J216" s="56">
        <v>1E-4</v>
      </c>
    </row>
    <row r="217" spans="1:10">
      <c r="A217" t="s">
        <v>2664</v>
      </c>
      <c r="B217" t="s">
        <v>2665</v>
      </c>
      <c r="C217" t="s">
        <v>107</v>
      </c>
      <c r="D217" t="s">
        <v>241</v>
      </c>
      <c r="E217" s="55">
        <v>710524.39</v>
      </c>
      <c r="F217" s="55">
        <v>102.72450000000012</v>
      </c>
      <c r="G217" s="55">
        <v>1806.67846662684</v>
      </c>
      <c r="H217" s="56">
        <v>1.1000000000000001E-3</v>
      </c>
      <c r="I217" s="56">
        <v>1.32E-2</v>
      </c>
      <c r="J217" s="56">
        <v>1.2999999999999999E-3</v>
      </c>
    </row>
    <row r="218" spans="1:10">
      <c r="A218" t="s">
        <v>2666</v>
      </c>
      <c r="B218" t="s">
        <v>2667</v>
      </c>
      <c r="C218" t="s">
        <v>100</v>
      </c>
      <c r="D218" t="s">
        <v>2668</v>
      </c>
      <c r="E218" s="55">
        <v>298489.90000000002</v>
      </c>
      <c r="F218" s="55">
        <v>97.3823000000002</v>
      </c>
      <c r="G218" s="55">
        <v>1054.28304850269</v>
      </c>
      <c r="H218" s="56">
        <v>5.9999999999999995E-4</v>
      </c>
      <c r="I218" s="56">
        <v>7.7000000000000002E-3</v>
      </c>
      <c r="J218" s="56">
        <v>6.9999999999999999E-4</v>
      </c>
    </row>
    <row r="219" spans="1:10">
      <c r="A219" t="s">
        <v>2669</v>
      </c>
      <c r="B219" t="s">
        <v>2670</v>
      </c>
      <c r="C219" t="s">
        <v>100</v>
      </c>
      <c r="D219" t="s">
        <v>2671</v>
      </c>
      <c r="E219" s="55">
        <v>579816.19999999995</v>
      </c>
      <c r="F219" s="55">
        <v>74.026899999999969</v>
      </c>
      <c r="G219" s="55">
        <v>1556.78078968914</v>
      </c>
      <c r="H219" s="56">
        <v>2.0000000000000001E-4</v>
      </c>
      <c r="I219" s="56">
        <v>1.14E-2</v>
      </c>
      <c r="J219" s="56">
        <v>1.1000000000000001E-3</v>
      </c>
    </row>
    <row r="220" spans="1:10">
      <c r="A220" t="s">
        <v>2672</v>
      </c>
      <c r="B220" t="s">
        <v>2673</v>
      </c>
      <c r="C220" t="s">
        <v>100</v>
      </c>
      <c r="D220" t="s">
        <v>2674</v>
      </c>
      <c r="E220" s="55">
        <v>11412.54</v>
      </c>
      <c r="F220" s="55">
        <v>80.141499999999994</v>
      </c>
      <c r="G220" s="55">
        <v>33.173197558850703</v>
      </c>
      <c r="H220" s="56">
        <v>0</v>
      </c>
      <c r="I220" s="56">
        <v>2.0000000000000001E-4</v>
      </c>
      <c r="J220" s="56">
        <v>0</v>
      </c>
    </row>
    <row r="221" spans="1:10">
      <c r="A221" t="s">
        <v>2675</v>
      </c>
      <c r="B221" t="s">
        <v>2676</v>
      </c>
      <c r="C221" t="s">
        <v>102</v>
      </c>
      <c r="D221" t="s">
        <v>2178</v>
      </c>
      <c r="E221" s="55">
        <v>126940.01</v>
      </c>
      <c r="F221" s="55">
        <v>108.01559999999998</v>
      </c>
      <c r="G221" s="55">
        <v>550.05058792216198</v>
      </c>
      <c r="H221" s="56">
        <v>0</v>
      </c>
      <c r="I221" s="56">
        <v>4.0000000000000001E-3</v>
      </c>
      <c r="J221" s="56">
        <v>4.0000000000000002E-4</v>
      </c>
    </row>
    <row r="222" spans="1:10">
      <c r="A222" t="s">
        <v>2677</v>
      </c>
      <c r="B222" t="s">
        <v>2678</v>
      </c>
      <c r="C222" t="s">
        <v>102</v>
      </c>
      <c r="D222" t="s">
        <v>2178</v>
      </c>
      <c r="E222" s="55">
        <v>162529.45000000001</v>
      </c>
      <c r="F222" s="55">
        <v>105.04759999999999</v>
      </c>
      <c r="G222" s="55">
        <v>684.91365219641102</v>
      </c>
      <c r="H222" s="56">
        <v>8.9999999999999998E-4</v>
      </c>
      <c r="I222" s="56">
        <v>5.0000000000000001E-3</v>
      </c>
      <c r="J222" s="56">
        <v>5.0000000000000001E-4</v>
      </c>
    </row>
    <row r="223" spans="1:10">
      <c r="A223" t="s">
        <v>2679</v>
      </c>
      <c r="B223" t="s">
        <v>2680</v>
      </c>
      <c r="C223" t="s">
        <v>100</v>
      </c>
      <c r="D223" t="s">
        <v>767</v>
      </c>
      <c r="E223" s="55">
        <v>19598.21</v>
      </c>
      <c r="F223" s="55">
        <v>101</v>
      </c>
      <c r="G223" s="55">
        <v>71.793534746700004</v>
      </c>
      <c r="H223" s="56">
        <v>3.7000000000000002E-3</v>
      </c>
      <c r="I223" s="56">
        <v>5.0000000000000001E-4</v>
      </c>
      <c r="J223" s="56">
        <v>0</v>
      </c>
    </row>
    <row r="224" spans="1:10">
      <c r="A224" t="s">
        <v>2681</v>
      </c>
      <c r="B224" t="s">
        <v>2682</v>
      </c>
      <c r="C224" t="s">
        <v>102</v>
      </c>
      <c r="D224" t="s">
        <v>2683</v>
      </c>
      <c r="E224" s="55">
        <v>118703.98</v>
      </c>
      <c r="F224" s="55">
        <v>96.610600000000034</v>
      </c>
      <c r="G224" s="55">
        <v>460.05280448422201</v>
      </c>
      <c r="H224" s="56">
        <v>0</v>
      </c>
      <c r="I224" s="56">
        <v>3.3999999999999998E-3</v>
      </c>
      <c r="J224" s="56">
        <v>2.9999999999999997E-4</v>
      </c>
    </row>
    <row r="225" spans="1:10">
      <c r="A225" t="s">
        <v>188</v>
      </c>
      <c r="B225" s="107" t="s">
        <v>4234</v>
      </c>
      <c r="C225" s="107" t="s">
        <v>4234</v>
      </c>
      <c r="D225" s="107" t="s">
        <v>4234</v>
      </c>
      <c r="E225" s="107" t="s">
        <v>4234</v>
      </c>
      <c r="F225" s="107" t="s">
        <v>4234</v>
      </c>
      <c r="G225" s="107" t="s">
        <v>4234</v>
      </c>
      <c r="H225" s="107" t="s">
        <v>4234</v>
      </c>
      <c r="I225" s="107" t="s">
        <v>4234</v>
      </c>
      <c r="J225" s="107" t="s">
        <v>4234</v>
      </c>
    </row>
    <row r="226" spans="1:10">
      <c r="A226" t="s">
        <v>292</v>
      </c>
      <c r="B226" s="107" t="s">
        <v>4234</v>
      </c>
      <c r="C226" s="107" t="s">
        <v>4234</v>
      </c>
      <c r="D226" s="107" t="s">
        <v>4234</v>
      </c>
      <c r="E226" s="107" t="s">
        <v>4234</v>
      </c>
      <c r="F226" s="107" t="s">
        <v>4234</v>
      </c>
      <c r="G226" s="107" t="s">
        <v>4234</v>
      </c>
      <c r="H226" s="107" t="s">
        <v>4234</v>
      </c>
      <c r="I226" s="107" t="s">
        <v>4234</v>
      </c>
      <c r="J226" s="107" t="s">
        <v>4234</v>
      </c>
    </row>
    <row r="227" spans="1:10">
      <c r="A227" t="s">
        <v>293</v>
      </c>
      <c r="B227" s="107" t="s">
        <v>4234</v>
      </c>
      <c r="C227" s="107" t="s">
        <v>4234</v>
      </c>
      <c r="D227" s="107" t="s">
        <v>4234</v>
      </c>
      <c r="E227" s="107" t="s">
        <v>4234</v>
      </c>
      <c r="F227" s="107" t="s">
        <v>4234</v>
      </c>
      <c r="G227" s="107" t="s">
        <v>4234</v>
      </c>
      <c r="H227" s="107" t="s">
        <v>4234</v>
      </c>
      <c r="I227" s="107" t="s">
        <v>4234</v>
      </c>
      <c r="J227" s="107" t="s">
        <v>4234</v>
      </c>
    </row>
    <row r="228" spans="1:10">
      <c r="A228" t="s">
        <v>294</v>
      </c>
      <c r="B228" s="107" t="s">
        <v>4234</v>
      </c>
      <c r="C228" s="107" t="s">
        <v>4234</v>
      </c>
      <c r="D228" s="107" t="s">
        <v>4234</v>
      </c>
      <c r="E228" s="107" t="s">
        <v>4234</v>
      </c>
      <c r="F228" s="107" t="s">
        <v>4234</v>
      </c>
      <c r="G228" s="107" t="s">
        <v>4234</v>
      </c>
      <c r="H228" s="107" t="s">
        <v>4234</v>
      </c>
      <c r="I228" s="107" t="s">
        <v>4234</v>
      </c>
      <c r="J228" s="107" t="s">
        <v>4234</v>
      </c>
    </row>
    <row r="229" spans="1:10" hidden="1">
      <c r="B229" s="13"/>
    </row>
    <row r="230" spans="1:10" hidden="1">
      <c r="B230" s="13"/>
    </row>
    <row r="231" spans="1:10" hidden="1">
      <c r="B231" s="13"/>
    </row>
    <row r="232" spans="1:10" hidden="1">
      <c r="B232" s="13"/>
    </row>
    <row r="233" spans="1:10" hidden="1">
      <c r="B233" s="13"/>
    </row>
    <row r="234" spans="1:10" hidden="1">
      <c r="B234" s="13"/>
    </row>
    <row r="235" spans="1:10" hidden="1">
      <c r="B235" s="13"/>
    </row>
    <row r="236" spans="1:10" hidden="1">
      <c r="B236" s="13"/>
    </row>
    <row r="237" spans="1:10" hidden="1">
      <c r="B237" s="13"/>
    </row>
    <row r="238" spans="1:10" hidden="1">
      <c r="B238" s="13"/>
    </row>
    <row r="239" spans="1:10" hidden="1">
      <c r="B239" s="13"/>
    </row>
    <row r="240" spans="1:10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1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61" t="s">
        <v>4233</v>
      </c>
    </row>
    <row r="2" spans="1:15" s="1" customFormat="1">
      <c r="A2" s="2" t="s">
        <v>1</v>
      </c>
      <c r="B2" s="9" t="s">
        <v>3299</v>
      </c>
    </row>
    <row r="3" spans="1:15" s="1" customFormat="1">
      <c r="A3" s="2" t="s">
        <v>2</v>
      </c>
      <c r="B3" s="20" t="s">
        <v>3300</v>
      </c>
    </row>
    <row r="4" spans="1:15" s="1" customFormat="1">
      <c r="A4" s="2" t="s">
        <v>3</v>
      </c>
      <c r="B4" s="62" t="s">
        <v>165</v>
      </c>
    </row>
    <row r="5" spans="1:15" ht="18.75">
      <c r="A5" s="82" t="s">
        <v>121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5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155</v>
      </c>
      <c r="G6" s="33" t="s">
        <v>156</v>
      </c>
      <c r="H6" s="33" t="s">
        <v>5</v>
      </c>
      <c r="I6" s="33" t="s">
        <v>69</v>
      </c>
      <c r="J6" s="33" t="s">
        <v>54</v>
      </c>
      <c r="K6" s="34" t="s">
        <v>151</v>
      </c>
      <c r="L6" s="13"/>
      <c r="M6" s="13"/>
      <c r="N6" s="13"/>
      <c r="O6" s="13"/>
    </row>
    <row r="7" spans="1:15" s="15" customFormat="1">
      <c r="A7" s="99" t="s">
        <v>4234</v>
      </c>
      <c r="B7" s="100" t="s">
        <v>4234</v>
      </c>
      <c r="C7" s="100" t="s">
        <v>4234</v>
      </c>
      <c r="D7" s="100" t="s">
        <v>4234</v>
      </c>
      <c r="E7" s="16" t="s">
        <v>70</v>
      </c>
      <c r="F7" s="16" t="s">
        <v>152</v>
      </c>
      <c r="G7" s="100" t="s">
        <v>4234</v>
      </c>
      <c r="H7" s="16" t="s">
        <v>6</v>
      </c>
      <c r="I7" s="21" t="s">
        <v>7</v>
      </c>
      <c r="J7" s="21" t="s">
        <v>7</v>
      </c>
      <c r="K7" s="22" t="s">
        <v>7</v>
      </c>
      <c r="L7" s="13"/>
      <c r="M7" s="13"/>
      <c r="N7" s="13"/>
      <c r="O7" s="13"/>
    </row>
    <row r="8" spans="1:15" s="17" customFormat="1" ht="20.25">
      <c r="A8" s="101" t="s">
        <v>4234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102" t="s">
        <v>4234</v>
      </c>
      <c r="C9" s="102" t="s">
        <v>4234</v>
      </c>
      <c r="D9" s="102" t="s">
        <v>4234</v>
      </c>
      <c r="E9" s="102" t="s">
        <v>4234</v>
      </c>
      <c r="F9" s="53">
        <v>6621.29</v>
      </c>
      <c r="G9" s="102" t="s">
        <v>4234</v>
      </c>
      <c r="H9" s="53">
        <v>53.84434996936195</v>
      </c>
      <c r="I9" s="102" t="s">
        <v>4234</v>
      </c>
      <c r="J9" s="54">
        <v>1</v>
      </c>
      <c r="K9" s="54">
        <v>0</v>
      </c>
      <c r="L9" s="13"/>
      <c r="M9" s="13"/>
      <c r="N9" s="13"/>
      <c r="O9" s="13"/>
    </row>
    <row r="10" spans="1:15">
      <c r="A10" s="57" t="s">
        <v>2684</v>
      </c>
      <c r="B10" s="107" t="s">
        <v>4234</v>
      </c>
      <c r="C10" s="107" t="s">
        <v>4234</v>
      </c>
      <c r="D10" s="107" t="s">
        <v>4234</v>
      </c>
      <c r="E10" s="107" t="s">
        <v>4234</v>
      </c>
      <c r="F10" s="59">
        <v>5103.8599999999997</v>
      </c>
      <c r="G10" s="107" t="s">
        <v>4234</v>
      </c>
      <c r="H10" s="59">
        <v>1.5914268E-4</v>
      </c>
      <c r="I10" s="107" t="s">
        <v>4234</v>
      </c>
      <c r="J10" s="58">
        <v>0</v>
      </c>
      <c r="K10" s="58">
        <v>0</v>
      </c>
    </row>
    <row r="11" spans="1:15">
      <c r="A11" t="s">
        <v>2685</v>
      </c>
      <c r="B11" t="s">
        <v>2686</v>
      </c>
      <c r="C11" t="s">
        <v>614</v>
      </c>
      <c r="D11" t="s">
        <v>98</v>
      </c>
      <c r="E11" t="s">
        <v>2687</v>
      </c>
      <c r="F11" s="55">
        <v>4207.97</v>
      </c>
      <c r="G11" s="55">
        <v>2.0999999999999999E-3</v>
      </c>
      <c r="H11" s="55">
        <v>8.8367370000000002E-5</v>
      </c>
      <c r="I11" s="56">
        <v>0</v>
      </c>
      <c r="J11" s="56">
        <v>0</v>
      </c>
      <c r="K11" s="56">
        <v>0</v>
      </c>
    </row>
    <row r="12" spans="1:15">
      <c r="A12" t="s">
        <v>2688</v>
      </c>
      <c r="B12" t="s">
        <v>2689</v>
      </c>
      <c r="C12" t="s">
        <v>109</v>
      </c>
      <c r="D12" t="s">
        <v>98</v>
      </c>
      <c r="E12" t="s">
        <v>2690</v>
      </c>
      <c r="F12" s="55">
        <v>895.89</v>
      </c>
      <c r="G12" s="55">
        <v>7.9000000000000008E-3</v>
      </c>
      <c r="H12" s="55">
        <v>7.0775309999999994E-5</v>
      </c>
      <c r="I12" s="56">
        <v>1E-4</v>
      </c>
      <c r="J12" s="56">
        <v>0</v>
      </c>
      <c r="K12" s="56">
        <v>0</v>
      </c>
    </row>
    <row r="13" spans="1:15">
      <c r="A13" s="57" t="s">
        <v>1862</v>
      </c>
      <c r="B13" s="107" t="s">
        <v>4234</v>
      </c>
      <c r="C13" s="107" t="s">
        <v>4234</v>
      </c>
      <c r="D13" s="107" t="s">
        <v>4234</v>
      </c>
      <c r="E13" s="107" t="s">
        <v>4234</v>
      </c>
      <c r="F13" s="59">
        <v>1517.43</v>
      </c>
      <c r="G13" s="107" t="s">
        <v>4234</v>
      </c>
      <c r="H13" s="59">
        <v>53.844190826681952</v>
      </c>
      <c r="I13" s="107" t="s">
        <v>4234</v>
      </c>
      <c r="J13" s="58">
        <v>1</v>
      </c>
      <c r="K13" s="58">
        <v>0</v>
      </c>
    </row>
    <row r="14" spans="1:15">
      <c r="A14" t="s">
        <v>2691</v>
      </c>
      <c r="B14" t="s">
        <v>2692</v>
      </c>
      <c r="C14" t="s">
        <v>876</v>
      </c>
      <c r="D14" t="s">
        <v>100</v>
      </c>
      <c r="E14" t="s">
        <v>226</v>
      </c>
      <c r="F14" s="55">
        <v>379.08</v>
      </c>
      <c r="G14" s="55">
        <v>3916.1596999999983</v>
      </c>
      <c r="H14" s="55">
        <v>53.844186697886499</v>
      </c>
      <c r="I14" s="56">
        <v>0</v>
      </c>
      <c r="J14" s="56">
        <v>1</v>
      </c>
      <c r="K14" s="56">
        <v>0</v>
      </c>
    </row>
    <row r="15" spans="1:15">
      <c r="A15" t="s">
        <v>2693</v>
      </c>
      <c r="B15" t="s">
        <v>2694</v>
      </c>
      <c r="C15" t="s">
        <v>1361</v>
      </c>
      <c r="D15" t="s">
        <v>100</v>
      </c>
      <c r="E15" t="s">
        <v>598</v>
      </c>
      <c r="F15" s="55">
        <v>1138.3499999999999</v>
      </c>
      <c r="G15" s="55">
        <v>1E-4</v>
      </c>
      <c r="H15" s="55">
        <v>4.1287954500000004E-6</v>
      </c>
      <c r="I15" s="56">
        <v>1E-4</v>
      </c>
      <c r="J15" s="56">
        <v>0</v>
      </c>
      <c r="K15" s="56">
        <v>0</v>
      </c>
    </row>
    <row r="16" spans="1:15">
      <c r="A16" t="s">
        <v>188</v>
      </c>
      <c r="B16" s="107" t="s">
        <v>4234</v>
      </c>
      <c r="C16" s="107" t="s">
        <v>4234</v>
      </c>
      <c r="D16" s="107" t="s">
        <v>4234</v>
      </c>
      <c r="E16" s="107" t="s">
        <v>4234</v>
      </c>
      <c r="F16" s="107" t="s">
        <v>4234</v>
      </c>
      <c r="G16" s="107" t="s">
        <v>4234</v>
      </c>
      <c r="H16" s="107" t="s">
        <v>4234</v>
      </c>
      <c r="I16" s="107" t="s">
        <v>4234</v>
      </c>
      <c r="J16" s="107" t="s">
        <v>4234</v>
      </c>
      <c r="K16" s="107" t="s">
        <v>4234</v>
      </c>
    </row>
    <row r="17" spans="1:11">
      <c r="A17" t="s">
        <v>292</v>
      </c>
      <c r="B17" s="107" t="s">
        <v>4234</v>
      </c>
      <c r="C17" s="107" t="s">
        <v>4234</v>
      </c>
      <c r="D17" s="107" t="s">
        <v>4234</v>
      </c>
      <c r="E17" s="107" t="s">
        <v>4234</v>
      </c>
      <c r="F17" s="107" t="s">
        <v>4234</v>
      </c>
      <c r="G17" s="107" t="s">
        <v>4234</v>
      </c>
      <c r="H17" s="107" t="s">
        <v>4234</v>
      </c>
      <c r="I17" s="107" t="s">
        <v>4234</v>
      </c>
      <c r="J17" s="107" t="s">
        <v>4234</v>
      </c>
      <c r="K17" s="107" t="s">
        <v>4234</v>
      </c>
    </row>
    <row r="18" spans="1:11">
      <c r="A18" t="s">
        <v>293</v>
      </c>
      <c r="B18" s="107" t="s">
        <v>4234</v>
      </c>
      <c r="C18" s="107" t="s">
        <v>4234</v>
      </c>
      <c r="D18" s="107" t="s">
        <v>4234</v>
      </c>
      <c r="E18" s="107" t="s">
        <v>4234</v>
      </c>
      <c r="F18" s="107" t="s">
        <v>4234</v>
      </c>
      <c r="G18" s="107" t="s">
        <v>4234</v>
      </c>
      <c r="H18" s="107" t="s">
        <v>4234</v>
      </c>
      <c r="I18" s="107" t="s">
        <v>4234</v>
      </c>
      <c r="J18" s="107" t="s">
        <v>4234</v>
      </c>
      <c r="K18" s="107" t="s">
        <v>4234</v>
      </c>
    </row>
    <row r="19" spans="1:11">
      <c r="A19" t="s">
        <v>294</v>
      </c>
      <c r="B19" s="107" t="s">
        <v>4234</v>
      </c>
      <c r="C19" s="107" t="s">
        <v>4234</v>
      </c>
      <c r="D19" s="107" t="s">
        <v>4234</v>
      </c>
      <c r="E19" s="107" t="s">
        <v>4234</v>
      </c>
      <c r="F19" s="107" t="s">
        <v>4234</v>
      </c>
      <c r="G19" s="107" t="s">
        <v>4234</v>
      </c>
      <c r="H19" s="107" t="s">
        <v>4234</v>
      </c>
      <c r="I19" s="107" t="s">
        <v>4234</v>
      </c>
      <c r="J19" s="107" t="s">
        <v>4234</v>
      </c>
      <c r="K19" s="107" t="s">
        <v>4234</v>
      </c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1" t="s">
        <v>4233</v>
      </c>
    </row>
    <row r="2" spans="1:12" s="1" customFormat="1">
      <c r="A2" s="2" t="s">
        <v>1</v>
      </c>
      <c r="B2" s="9" t="s">
        <v>3299</v>
      </c>
    </row>
    <row r="3" spans="1:12" s="1" customFormat="1">
      <c r="A3" s="2" t="s">
        <v>2</v>
      </c>
      <c r="B3" s="20" t="s">
        <v>3300</v>
      </c>
    </row>
    <row r="4" spans="1:12" s="1" customFormat="1">
      <c r="A4" s="2" t="s">
        <v>3</v>
      </c>
      <c r="B4" s="62" t="s">
        <v>165</v>
      </c>
    </row>
    <row r="5" spans="1:12" ht="18.75">
      <c r="A5" s="82" t="s">
        <v>122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2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155</v>
      </c>
      <c r="G6" s="33" t="s">
        <v>156</v>
      </c>
      <c r="H6" s="33" t="s">
        <v>5</v>
      </c>
      <c r="I6" s="33" t="s">
        <v>69</v>
      </c>
      <c r="J6" s="33" t="s">
        <v>54</v>
      </c>
      <c r="K6" s="34" t="s">
        <v>151</v>
      </c>
      <c r="L6" s="13"/>
    </row>
    <row r="7" spans="1:12" s="15" customFormat="1">
      <c r="A7" s="99" t="s">
        <v>4234</v>
      </c>
      <c r="B7" s="100" t="s">
        <v>4234</v>
      </c>
      <c r="C7" s="100" t="s">
        <v>4234</v>
      </c>
      <c r="D7" s="100" t="s">
        <v>4234</v>
      </c>
      <c r="E7" s="16" t="s">
        <v>70</v>
      </c>
      <c r="F7" s="16" t="s">
        <v>152</v>
      </c>
      <c r="G7" s="100" t="s">
        <v>4234</v>
      </c>
      <c r="H7" s="16" t="s">
        <v>6</v>
      </c>
      <c r="I7" s="21" t="s">
        <v>7</v>
      </c>
      <c r="J7" s="21" t="s">
        <v>7</v>
      </c>
      <c r="K7" s="22" t="s">
        <v>7</v>
      </c>
    </row>
    <row r="8" spans="1:12" s="17" customFormat="1" ht="20.25">
      <c r="A8" s="101" t="s">
        <v>4234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</row>
    <row r="9" spans="1:12" s="17" customFormat="1" ht="20.25">
      <c r="A9" s="18" t="s">
        <v>95</v>
      </c>
      <c r="B9" s="102" t="s">
        <v>4234</v>
      </c>
      <c r="C9" s="102" t="s">
        <v>4234</v>
      </c>
      <c r="D9" s="102" t="s">
        <v>4234</v>
      </c>
      <c r="E9" s="102" t="s">
        <v>4234</v>
      </c>
      <c r="F9" s="53">
        <v>1604103.89</v>
      </c>
      <c r="G9" s="102" t="s">
        <v>4234</v>
      </c>
      <c r="H9" s="53">
        <v>3.5346347009799999</v>
      </c>
      <c r="I9" s="102" t="s">
        <v>4234</v>
      </c>
      <c r="J9" s="54">
        <v>1</v>
      </c>
      <c r="K9" s="54">
        <v>0</v>
      </c>
    </row>
    <row r="10" spans="1:12">
      <c r="A10" s="57" t="s">
        <v>173</v>
      </c>
      <c r="B10" s="107" t="s">
        <v>4234</v>
      </c>
      <c r="C10" s="107" t="s">
        <v>4234</v>
      </c>
      <c r="D10" s="107" t="s">
        <v>4234</v>
      </c>
      <c r="E10" s="107" t="s">
        <v>4234</v>
      </c>
      <c r="F10" s="59">
        <v>1604103.89</v>
      </c>
      <c r="G10" s="107" t="s">
        <v>4234</v>
      </c>
      <c r="H10" s="59">
        <v>3.5346347009799999</v>
      </c>
      <c r="I10" s="107" t="s">
        <v>4234</v>
      </c>
      <c r="J10" s="58">
        <v>1</v>
      </c>
      <c r="K10" s="58">
        <v>0</v>
      </c>
    </row>
    <row r="11" spans="1:12">
      <c r="A11" s="57" t="s">
        <v>1867</v>
      </c>
      <c r="B11" s="107" t="s">
        <v>4234</v>
      </c>
      <c r="C11" s="107" t="s">
        <v>4234</v>
      </c>
      <c r="D11" s="107" t="s">
        <v>4234</v>
      </c>
      <c r="E11" s="107" t="s">
        <v>4234</v>
      </c>
      <c r="F11" s="59">
        <v>0</v>
      </c>
      <c r="G11" s="107" t="s">
        <v>4234</v>
      </c>
      <c r="H11" s="59">
        <v>0</v>
      </c>
      <c r="I11" s="107" t="s">
        <v>4234</v>
      </c>
      <c r="J11" s="58">
        <v>0</v>
      </c>
      <c r="K11" s="58">
        <v>0</v>
      </c>
    </row>
    <row r="12" spans="1:12">
      <c r="A12" t="s">
        <v>178</v>
      </c>
      <c r="B12" t="s">
        <v>178</v>
      </c>
      <c r="C12" t="s">
        <v>178</v>
      </c>
      <c r="D12" t="s">
        <v>178</v>
      </c>
      <c r="E12" s="107" t="s">
        <v>4234</v>
      </c>
      <c r="F12" s="55">
        <v>0</v>
      </c>
      <c r="G12" s="55">
        <v>0</v>
      </c>
      <c r="H12" s="55">
        <v>0</v>
      </c>
      <c r="I12" s="56">
        <v>0</v>
      </c>
      <c r="J12" s="56">
        <v>0</v>
      </c>
      <c r="K12" s="56">
        <v>0</v>
      </c>
    </row>
    <row r="13" spans="1:12">
      <c r="A13" s="57" t="s">
        <v>1873</v>
      </c>
      <c r="B13" s="107" t="s">
        <v>4234</v>
      </c>
      <c r="C13" s="107" t="s">
        <v>4234</v>
      </c>
      <c r="D13" s="107" t="s">
        <v>4234</v>
      </c>
      <c r="E13" s="107" t="s">
        <v>4234</v>
      </c>
      <c r="F13" s="59">
        <v>1604103.89</v>
      </c>
      <c r="G13" s="107" t="s">
        <v>4234</v>
      </c>
      <c r="H13" s="59">
        <v>3.5346347009799999</v>
      </c>
      <c r="I13" s="107" t="s">
        <v>4234</v>
      </c>
      <c r="J13" s="58">
        <v>1</v>
      </c>
      <c r="K13" s="58">
        <v>0</v>
      </c>
    </row>
    <row r="14" spans="1:12">
      <c r="A14" t="s">
        <v>2695</v>
      </c>
      <c r="B14" t="s">
        <v>2696</v>
      </c>
      <c r="C14" t="s">
        <v>108</v>
      </c>
      <c r="D14" t="s">
        <v>100</v>
      </c>
      <c r="E14" t="s">
        <v>226</v>
      </c>
      <c r="F14" s="55">
        <v>810320.52</v>
      </c>
      <c r="G14" s="55">
        <v>-1.1333</v>
      </c>
      <c r="H14" s="55">
        <v>-9.1833624531600009</v>
      </c>
      <c r="I14" s="56">
        <v>0</v>
      </c>
      <c r="J14" s="56">
        <v>-2.5981000000000001</v>
      </c>
      <c r="K14" s="56">
        <v>0</v>
      </c>
    </row>
    <row r="15" spans="1:12">
      <c r="A15" t="s">
        <v>2697</v>
      </c>
      <c r="B15" t="s">
        <v>2698</v>
      </c>
      <c r="C15" t="s">
        <v>108</v>
      </c>
      <c r="D15" t="s">
        <v>100</v>
      </c>
      <c r="E15" t="s">
        <v>226</v>
      </c>
      <c r="F15" s="55">
        <v>793783.37</v>
      </c>
      <c r="G15" s="55">
        <v>1.6022000000000001</v>
      </c>
      <c r="H15" s="55">
        <v>12.717997154140001</v>
      </c>
      <c r="I15" s="56">
        <v>0</v>
      </c>
      <c r="J15" s="56">
        <v>3.5981000000000001</v>
      </c>
      <c r="K15" s="56">
        <v>0</v>
      </c>
    </row>
    <row r="16" spans="1:12">
      <c r="A16" s="57" t="s">
        <v>2699</v>
      </c>
      <c r="B16" s="107" t="s">
        <v>4234</v>
      </c>
      <c r="C16" s="107" t="s">
        <v>4234</v>
      </c>
      <c r="D16" s="107" t="s">
        <v>4234</v>
      </c>
      <c r="E16" s="107" t="s">
        <v>4234</v>
      </c>
      <c r="F16" s="59">
        <v>0</v>
      </c>
      <c r="G16" s="107" t="s">
        <v>4234</v>
      </c>
      <c r="H16" s="59">
        <v>0</v>
      </c>
      <c r="I16" s="107" t="s">
        <v>4234</v>
      </c>
      <c r="J16" s="58">
        <v>0</v>
      </c>
      <c r="K16" s="58">
        <v>0</v>
      </c>
    </row>
    <row r="17" spans="1:11">
      <c r="A17" t="s">
        <v>178</v>
      </c>
      <c r="B17" t="s">
        <v>178</v>
      </c>
      <c r="C17" t="s">
        <v>178</v>
      </c>
      <c r="D17" t="s">
        <v>178</v>
      </c>
      <c r="E17" s="107" t="s">
        <v>4234</v>
      </c>
      <c r="F17" s="55">
        <v>0</v>
      </c>
      <c r="G17" s="55">
        <v>0</v>
      </c>
      <c r="H17" s="55">
        <v>0</v>
      </c>
      <c r="I17" s="56">
        <v>0</v>
      </c>
      <c r="J17" s="56">
        <v>0</v>
      </c>
      <c r="K17" s="56">
        <v>0</v>
      </c>
    </row>
    <row r="18" spans="1:11">
      <c r="A18" s="57" t="s">
        <v>1874</v>
      </c>
      <c r="B18" s="107" t="s">
        <v>4234</v>
      </c>
      <c r="C18" s="107" t="s">
        <v>4234</v>
      </c>
      <c r="D18" s="107" t="s">
        <v>4234</v>
      </c>
      <c r="E18" s="107" t="s">
        <v>4234</v>
      </c>
      <c r="F18" s="59">
        <v>0</v>
      </c>
      <c r="G18" s="107" t="s">
        <v>4234</v>
      </c>
      <c r="H18" s="59">
        <v>0</v>
      </c>
      <c r="I18" s="107" t="s">
        <v>4234</v>
      </c>
      <c r="J18" s="58">
        <v>0</v>
      </c>
      <c r="K18" s="58">
        <v>0</v>
      </c>
    </row>
    <row r="19" spans="1:11">
      <c r="A19" t="s">
        <v>178</v>
      </c>
      <c r="B19" t="s">
        <v>178</v>
      </c>
      <c r="C19" t="s">
        <v>178</v>
      </c>
      <c r="D19" t="s">
        <v>178</v>
      </c>
      <c r="E19" s="107" t="s">
        <v>4234</v>
      </c>
      <c r="F19" s="55">
        <v>0</v>
      </c>
      <c r="G19" s="55">
        <v>0</v>
      </c>
      <c r="H19" s="55">
        <v>0</v>
      </c>
      <c r="I19" s="56">
        <v>0</v>
      </c>
      <c r="J19" s="56">
        <v>0</v>
      </c>
      <c r="K19" s="56">
        <v>0</v>
      </c>
    </row>
    <row r="20" spans="1:11">
      <c r="A20" s="57" t="s">
        <v>822</v>
      </c>
      <c r="B20" s="107" t="s">
        <v>4234</v>
      </c>
      <c r="C20" s="107" t="s">
        <v>4234</v>
      </c>
      <c r="D20" s="107" t="s">
        <v>4234</v>
      </c>
      <c r="E20" s="107" t="s">
        <v>4234</v>
      </c>
      <c r="F20" s="59">
        <v>0</v>
      </c>
      <c r="G20" s="107" t="s">
        <v>4234</v>
      </c>
      <c r="H20" s="59">
        <v>0</v>
      </c>
      <c r="I20" s="107" t="s">
        <v>4234</v>
      </c>
      <c r="J20" s="58">
        <v>0</v>
      </c>
      <c r="K20" s="58">
        <v>0</v>
      </c>
    </row>
    <row r="21" spans="1:11">
      <c r="A21" t="s">
        <v>178</v>
      </c>
      <c r="B21" t="s">
        <v>178</v>
      </c>
      <c r="C21" t="s">
        <v>178</v>
      </c>
      <c r="D21" t="s">
        <v>178</v>
      </c>
      <c r="E21" s="107" t="s">
        <v>4234</v>
      </c>
      <c r="F21" s="55">
        <v>0</v>
      </c>
      <c r="G21" s="55">
        <v>0</v>
      </c>
      <c r="H21" s="55">
        <v>0</v>
      </c>
      <c r="I21" s="56">
        <v>0</v>
      </c>
      <c r="J21" s="56">
        <v>0</v>
      </c>
      <c r="K21" s="56">
        <v>0</v>
      </c>
    </row>
    <row r="22" spans="1:11">
      <c r="A22" s="57" t="s">
        <v>186</v>
      </c>
      <c r="B22" s="107" t="s">
        <v>4234</v>
      </c>
      <c r="C22" s="107" t="s">
        <v>4234</v>
      </c>
      <c r="D22" s="107" t="s">
        <v>4234</v>
      </c>
      <c r="E22" s="107" t="s">
        <v>4234</v>
      </c>
      <c r="F22" s="59">
        <v>0</v>
      </c>
      <c r="G22" s="107" t="s">
        <v>4234</v>
      </c>
      <c r="H22" s="59">
        <v>0</v>
      </c>
      <c r="I22" s="107" t="s">
        <v>4234</v>
      </c>
      <c r="J22" s="58">
        <v>0</v>
      </c>
      <c r="K22" s="58">
        <v>0</v>
      </c>
    </row>
    <row r="23" spans="1:11">
      <c r="A23" s="57" t="s">
        <v>1867</v>
      </c>
      <c r="B23" s="107" t="s">
        <v>4234</v>
      </c>
      <c r="C23" s="107" t="s">
        <v>4234</v>
      </c>
      <c r="D23" s="107" t="s">
        <v>4234</v>
      </c>
      <c r="E23" s="107" t="s">
        <v>4234</v>
      </c>
      <c r="F23" s="59">
        <v>0</v>
      </c>
      <c r="G23" s="107" t="s">
        <v>4234</v>
      </c>
      <c r="H23" s="59">
        <v>0</v>
      </c>
      <c r="I23" s="107" t="s">
        <v>4234</v>
      </c>
      <c r="J23" s="58">
        <v>0</v>
      </c>
      <c r="K23" s="58">
        <v>0</v>
      </c>
    </row>
    <row r="24" spans="1:11">
      <c r="A24" t="s">
        <v>178</v>
      </c>
      <c r="B24" t="s">
        <v>178</v>
      </c>
      <c r="C24" t="s">
        <v>178</v>
      </c>
      <c r="D24" t="s">
        <v>178</v>
      </c>
      <c r="E24" s="107" t="s">
        <v>4234</v>
      </c>
      <c r="F24" s="55">
        <v>0</v>
      </c>
      <c r="G24" s="55">
        <v>0</v>
      </c>
      <c r="H24" s="55">
        <v>0</v>
      </c>
      <c r="I24" s="56">
        <v>0</v>
      </c>
      <c r="J24" s="56">
        <v>0</v>
      </c>
      <c r="K24" s="56">
        <v>0</v>
      </c>
    </row>
    <row r="25" spans="1:11">
      <c r="A25" s="57" t="s">
        <v>1879</v>
      </c>
      <c r="B25" s="107" t="s">
        <v>4234</v>
      </c>
      <c r="C25" s="107" t="s">
        <v>4234</v>
      </c>
      <c r="D25" s="107" t="s">
        <v>4234</v>
      </c>
      <c r="E25" s="107" t="s">
        <v>4234</v>
      </c>
      <c r="F25" s="59">
        <v>0</v>
      </c>
      <c r="G25" s="107" t="s">
        <v>4234</v>
      </c>
      <c r="H25" s="59">
        <v>0</v>
      </c>
      <c r="I25" s="107" t="s">
        <v>4234</v>
      </c>
      <c r="J25" s="58">
        <v>0</v>
      </c>
      <c r="K25" s="58">
        <v>0</v>
      </c>
    </row>
    <row r="26" spans="1:11">
      <c r="A26" t="s">
        <v>178</v>
      </c>
      <c r="B26" t="s">
        <v>178</v>
      </c>
      <c r="C26" t="s">
        <v>178</v>
      </c>
      <c r="D26" t="s">
        <v>178</v>
      </c>
      <c r="E26" s="107" t="s">
        <v>4234</v>
      </c>
      <c r="F26" s="55">
        <v>0</v>
      </c>
      <c r="G26" s="55">
        <v>0</v>
      </c>
      <c r="H26" s="55">
        <v>0</v>
      </c>
      <c r="I26" s="56">
        <v>0</v>
      </c>
      <c r="J26" s="56">
        <v>0</v>
      </c>
      <c r="K26" s="56">
        <v>0</v>
      </c>
    </row>
    <row r="27" spans="1:11">
      <c r="A27" s="57" t="s">
        <v>1874</v>
      </c>
      <c r="B27" s="107" t="s">
        <v>4234</v>
      </c>
      <c r="C27" s="107" t="s">
        <v>4234</v>
      </c>
      <c r="D27" s="107" t="s">
        <v>4234</v>
      </c>
      <c r="E27" s="107" t="s">
        <v>4234</v>
      </c>
      <c r="F27" s="59">
        <v>0</v>
      </c>
      <c r="G27" s="107" t="s">
        <v>4234</v>
      </c>
      <c r="H27" s="59">
        <v>0</v>
      </c>
      <c r="I27" s="107" t="s">
        <v>4234</v>
      </c>
      <c r="J27" s="58">
        <v>0</v>
      </c>
      <c r="K27" s="58">
        <v>0</v>
      </c>
    </row>
    <row r="28" spans="1:11">
      <c r="A28" t="s">
        <v>178</v>
      </c>
      <c r="B28" t="s">
        <v>178</v>
      </c>
      <c r="C28" t="s">
        <v>178</v>
      </c>
      <c r="D28" t="s">
        <v>178</v>
      </c>
      <c r="E28" s="107" t="s">
        <v>4234</v>
      </c>
      <c r="F28" s="55">
        <v>0</v>
      </c>
      <c r="G28" s="55">
        <v>0</v>
      </c>
      <c r="H28" s="55">
        <v>0</v>
      </c>
      <c r="I28" s="56">
        <v>0</v>
      </c>
      <c r="J28" s="56">
        <v>0</v>
      </c>
      <c r="K28" s="56">
        <v>0</v>
      </c>
    </row>
    <row r="29" spans="1:11">
      <c r="A29" s="57" t="s">
        <v>1880</v>
      </c>
      <c r="B29" s="107" t="s">
        <v>4234</v>
      </c>
      <c r="C29" s="107" t="s">
        <v>4234</v>
      </c>
      <c r="D29" s="107" t="s">
        <v>4234</v>
      </c>
      <c r="E29" s="107" t="s">
        <v>4234</v>
      </c>
      <c r="F29" s="59">
        <v>0</v>
      </c>
      <c r="G29" s="107" t="s">
        <v>4234</v>
      </c>
      <c r="H29" s="59">
        <v>0</v>
      </c>
      <c r="I29" s="107" t="s">
        <v>4234</v>
      </c>
      <c r="J29" s="58">
        <v>0</v>
      </c>
      <c r="K29" s="58">
        <v>0</v>
      </c>
    </row>
    <row r="30" spans="1:11">
      <c r="A30" t="s">
        <v>178</v>
      </c>
      <c r="B30" t="s">
        <v>178</v>
      </c>
      <c r="C30" t="s">
        <v>178</v>
      </c>
      <c r="D30" t="s">
        <v>178</v>
      </c>
      <c r="E30" s="107" t="s">
        <v>4234</v>
      </c>
      <c r="F30" s="55">
        <v>0</v>
      </c>
      <c r="G30" s="55">
        <v>0</v>
      </c>
      <c r="H30" s="55">
        <v>0</v>
      </c>
      <c r="I30" s="56">
        <v>0</v>
      </c>
      <c r="J30" s="56">
        <v>0</v>
      </c>
      <c r="K30" s="56">
        <v>0</v>
      </c>
    </row>
    <row r="31" spans="1:11">
      <c r="A31" s="57" t="s">
        <v>822</v>
      </c>
      <c r="B31" s="107" t="s">
        <v>4234</v>
      </c>
      <c r="C31" s="107" t="s">
        <v>4234</v>
      </c>
      <c r="D31" s="107" t="s">
        <v>4234</v>
      </c>
      <c r="E31" s="107" t="s">
        <v>4234</v>
      </c>
      <c r="F31" s="59">
        <v>0</v>
      </c>
      <c r="G31" s="107" t="s">
        <v>4234</v>
      </c>
      <c r="H31" s="59">
        <v>0</v>
      </c>
      <c r="I31" s="107" t="s">
        <v>4234</v>
      </c>
      <c r="J31" s="58">
        <v>0</v>
      </c>
      <c r="K31" s="58">
        <v>0</v>
      </c>
    </row>
    <row r="32" spans="1:11">
      <c r="A32" t="s">
        <v>178</v>
      </c>
      <c r="B32" t="s">
        <v>178</v>
      </c>
      <c r="C32" t="s">
        <v>178</v>
      </c>
      <c r="D32" t="s">
        <v>178</v>
      </c>
      <c r="E32" s="107" t="s">
        <v>4234</v>
      </c>
      <c r="F32" s="55">
        <v>0</v>
      </c>
      <c r="G32" s="55">
        <v>0</v>
      </c>
      <c r="H32" s="55">
        <v>0</v>
      </c>
      <c r="I32" s="56">
        <v>0</v>
      </c>
      <c r="J32" s="56">
        <v>0</v>
      </c>
      <c r="K32" s="56">
        <v>0</v>
      </c>
    </row>
    <row r="33" spans="1:11">
      <c r="A33" t="s">
        <v>188</v>
      </c>
      <c r="B33" s="107" t="s">
        <v>4234</v>
      </c>
      <c r="C33" s="107" t="s">
        <v>4234</v>
      </c>
      <c r="D33" s="107" t="s">
        <v>4234</v>
      </c>
      <c r="E33" s="107" t="s">
        <v>4234</v>
      </c>
      <c r="F33" s="107" t="s">
        <v>4234</v>
      </c>
      <c r="G33" s="107" t="s">
        <v>4234</v>
      </c>
      <c r="H33" s="107" t="s">
        <v>4234</v>
      </c>
      <c r="I33" s="107" t="s">
        <v>4234</v>
      </c>
      <c r="J33" s="107" t="s">
        <v>4234</v>
      </c>
      <c r="K33" s="107" t="s">
        <v>4234</v>
      </c>
    </row>
    <row r="34" spans="1:11">
      <c r="A34" t="s">
        <v>292</v>
      </c>
      <c r="B34" s="107" t="s">
        <v>4234</v>
      </c>
      <c r="C34" s="107" t="s">
        <v>4234</v>
      </c>
      <c r="D34" s="107" t="s">
        <v>4234</v>
      </c>
      <c r="E34" s="107" t="s">
        <v>4234</v>
      </c>
      <c r="F34" s="107" t="s">
        <v>4234</v>
      </c>
      <c r="G34" s="107" t="s">
        <v>4234</v>
      </c>
      <c r="H34" s="107" t="s">
        <v>4234</v>
      </c>
      <c r="I34" s="107" t="s">
        <v>4234</v>
      </c>
      <c r="J34" s="107" t="s">
        <v>4234</v>
      </c>
      <c r="K34" s="107" t="s">
        <v>4234</v>
      </c>
    </row>
    <row r="35" spans="1:11">
      <c r="A35" t="s">
        <v>293</v>
      </c>
      <c r="B35" s="107" t="s">
        <v>4234</v>
      </c>
      <c r="C35" s="107" t="s">
        <v>4234</v>
      </c>
      <c r="D35" s="107" t="s">
        <v>4234</v>
      </c>
      <c r="E35" s="107" t="s">
        <v>4234</v>
      </c>
      <c r="F35" s="107" t="s">
        <v>4234</v>
      </c>
      <c r="G35" s="107" t="s">
        <v>4234</v>
      </c>
      <c r="H35" s="107" t="s">
        <v>4234</v>
      </c>
      <c r="I35" s="107" t="s">
        <v>4234</v>
      </c>
      <c r="J35" s="107" t="s">
        <v>4234</v>
      </c>
      <c r="K35" s="107" t="s">
        <v>4234</v>
      </c>
    </row>
    <row r="36" spans="1:11">
      <c r="A36" t="s">
        <v>294</v>
      </c>
      <c r="B36" s="107" t="s">
        <v>4234</v>
      </c>
      <c r="C36" s="107" t="s">
        <v>4234</v>
      </c>
      <c r="D36" s="107" t="s">
        <v>4234</v>
      </c>
      <c r="E36" s="107" t="s">
        <v>4234</v>
      </c>
      <c r="F36" s="107" t="s">
        <v>4234</v>
      </c>
      <c r="G36" s="107" t="s">
        <v>4234</v>
      </c>
      <c r="H36" s="107" t="s">
        <v>4234</v>
      </c>
      <c r="I36" s="107" t="s">
        <v>4234</v>
      </c>
      <c r="J36" s="107" t="s">
        <v>4234</v>
      </c>
      <c r="K36" s="107" t="s">
        <v>4234</v>
      </c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71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9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9" s="1" customFormat="1">
      <c r="A1" s="2" t="s">
        <v>0</v>
      </c>
      <c r="B1" s="61" t="s">
        <v>4233</v>
      </c>
      <c r="E1" s="68"/>
    </row>
    <row r="2" spans="1:19" s="1" customFormat="1">
      <c r="A2" s="2" t="s">
        <v>1</v>
      </c>
      <c r="B2" s="9" t="s">
        <v>3299</v>
      </c>
      <c r="E2" s="68"/>
    </row>
    <row r="3" spans="1:19" s="1" customFormat="1">
      <c r="A3" s="2" t="s">
        <v>2</v>
      </c>
      <c r="B3" s="20" t="s">
        <v>3300</v>
      </c>
      <c r="E3" s="68"/>
    </row>
    <row r="4" spans="1:19" s="1" customFormat="1">
      <c r="A4" s="2" t="s">
        <v>3</v>
      </c>
      <c r="B4" s="62" t="s">
        <v>165</v>
      </c>
      <c r="E4" s="68"/>
    </row>
    <row r="5" spans="1:19" ht="18.75">
      <c r="A5" s="82" t="s">
        <v>123</v>
      </c>
      <c r="B5" s="83"/>
      <c r="C5" s="83"/>
      <c r="D5" s="83"/>
      <c r="E5" s="83"/>
      <c r="F5" s="83"/>
      <c r="G5" s="83"/>
      <c r="H5" s="83"/>
      <c r="I5" s="83"/>
      <c r="J5" s="84"/>
    </row>
    <row r="6" spans="1:19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119" t="s">
        <v>67</v>
      </c>
      <c r="F6" s="33" t="s">
        <v>155</v>
      </c>
      <c r="G6" s="33" t="s">
        <v>156</v>
      </c>
      <c r="H6" s="33" t="s">
        <v>5</v>
      </c>
      <c r="I6" s="33" t="s">
        <v>54</v>
      </c>
      <c r="J6" s="34" t="s">
        <v>151</v>
      </c>
      <c r="K6" s="13"/>
    </row>
    <row r="7" spans="1:19" s="15" customFormat="1">
      <c r="A7" s="99" t="s">
        <v>4234</v>
      </c>
      <c r="B7" s="100" t="s">
        <v>4234</v>
      </c>
      <c r="C7" s="100" t="s">
        <v>4234</v>
      </c>
      <c r="D7" s="100" t="s">
        <v>4234</v>
      </c>
      <c r="E7" s="69" t="s">
        <v>70</v>
      </c>
      <c r="F7" s="16" t="s">
        <v>152</v>
      </c>
      <c r="G7" s="100" t="s">
        <v>4234</v>
      </c>
      <c r="H7" s="16" t="s">
        <v>6</v>
      </c>
      <c r="I7" s="21" t="s">
        <v>7</v>
      </c>
      <c r="J7" s="29" t="s">
        <v>7</v>
      </c>
    </row>
    <row r="8" spans="1:19" s="17" customFormat="1" ht="20.25">
      <c r="A8" s="101" t="s">
        <v>4234</v>
      </c>
      <c r="B8" s="5" t="s">
        <v>8</v>
      </c>
      <c r="C8" s="5" t="s">
        <v>9</v>
      </c>
      <c r="D8" s="5" t="s">
        <v>56</v>
      </c>
      <c r="E8" s="70" t="s">
        <v>57</v>
      </c>
      <c r="F8" s="5" t="s">
        <v>58</v>
      </c>
      <c r="G8" s="5" t="s">
        <v>59</v>
      </c>
      <c r="H8" s="5" t="s">
        <v>60</v>
      </c>
      <c r="I8" s="24" t="s">
        <v>61</v>
      </c>
      <c r="J8" s="24" t="s">
        <v>62</v>
      </c>
    </row>
    <row r="9" spans="1:19" s="17" customFormat="1" ht="20.25">
      <c r="A9" s="18" t="s">
        <v>106</v>
      </c>
      <c r="B9" s="102" t="s">
        <v>4234</v>
      </c>
      <c r="C9" s="102" t="s">
        <v>4234</v>
      </c>
      <c r="D9" s="102" t="s">
        <v>4234</v>
      </c>
      <c r="E9" s="102" t="s">
        <v>4234</v>
      </c>
      <c r="F9" s="120" t="s">
        <v>4234</v>
      </c>
      <c r="G9" s="102" t="s">
        <v>4234</v>
      </c>
      <c r="H9" s="53">
        <f>H10+H340</f>
        <v>8925.264986295002</v>
      </c>
      <c r="I9" s="54">
        <v>1</v>
      </c>
      <c r="J9" s="54">
        <v>6.2500581564344394E-3</v>
      </c>
      <c r="S9" s="67"/>
    </row>
    <row r="10" spans="1:19">
      <c r="A10" s="57" t="s">
        <v>3529</v>
      </c>
      <c r="B10" s="107" t="s">
        <v>4234</v>
      </c>
      <c r="C10" s="107" t="s">
        <v>4234</v>
      </c>
      <c r="D10" s="107" t="s">
        <v>4234</v>
      </c>
      <c r="E10" s="107" t="s">
        <v>4234</v>
      </c>
      <c r="F10" s="121" t="s">
        <v>4234</v>
      </c>
      <c r="G10" s="107" t="s">
        <v>4234</v>
      </c>
      <c r="H10" s="59">
        <f>H11+H20+H229+H336</f>
        <v>6474.3243746180015</v>
      </c>
      <c r="I10" s="58">
        <v>0.72689567625378992</v>
      </c>
      <c r="J10" s="58">
        <v>4.5431402502469267E-3</v>
      </c>
    </row>
    <row r="11" spans="1:19">
      <c r="A11" s="57" t="s">
        <v>1867</v>
      </c>
      <c r="B11" s="107" t="s">
        <v>4234</v>
      </c>
      <c r="C11" s="107" t="s">
        <v>4234</v>
      </c>
      <c r="D11" s="107" t="s">
        <v>4234</v>
      </c>
      <c r="E11" s="107" t="s">
        <v>4234</v>
      </c>
      <c r="F11" s="121" t="s">
        <v>4234</v>
      </c>
      <c r="G11" s="107" t="s">
        <v>4234</v>
      </c>
      <c r="H11" s="59">
        <f>SUM(H12:H19)</f>
        <v>-95.992200015000023</v>
      </c>
      <c r="I11" s="58">
        <v>-1.0696254631837003E-2</v>
      </c>
      <c r="J11" s="58">
        <v>-6.6852213505012514E-5</v>
      </c>
    </row>
    <row r="12" spans="1:19">
      <c r="A12" t="s">
        <v>3530</v>
      </c>
      <c r="B12" t="s">
        <v>3531</v>
      </c>
      <c r="C12" t="s">
        <v>1870</v>
      </c>
      <c r="D12" t="s">
        <v>98</v>
      </c>
      <c r="E12" s="65">
        <v>44952</v>
      </c>
      <c r="F12" s="55">
        <v>262867.53606499999</v>
      </c>
      <c r="G12" s="55">
        <v>-38.778080000000003</v>
      </c>
      <c r="H12" s="55">
        <v>-101.93498384600001</v>
      </c>
      <c r="I12" s="56">
        <v>-1.1358449362954812E-2</v>
      </c>
      <c r="J12" s="56">
        <v>-7.099096908538328E-5</v>
      </c>
    </row>
    <row r="13" spans="1:19">
      <c r="A13" t="s">
        <v>3532</v>
      </c>
      <c r="B13" t="s">
        <v>3533</v>
      </c>
      <c r="C13" t="s">
        <v>1870</v>
      </c>
      <c r="D13" t="s">
        <v>98</v>
      </c>
      <c r="E13" s="65">
        <v>44952</v>
      </c>
      <c r="F13" s="55">
        <v>437510.96238099999</v>
      </c>
      <c r="G13" s="55">
        <v>-15.624169999999999</v>
      </c>
      <c r="H13" s="55">
        <v>-68.357458173000012</v>
      </c>
      <c r="I13" s="56">
        <v>-7.6169603206229378E-3</v>
      </c>
      <c r="J13" s="56">
        <v>-4.7606444979146864E-5</v>
      </c>
    </row>
    <row r="14" spans="1:19">
      <c r="A14" t="s">
        <v>3534</v>
      </c>
      <c r="B14" t="s">
        <v>3535</v>
      </c>
      <c r="C14" t="s">
        <v>1870</v>
      </c>
      <c r="D14" t="s">
        <v>98</v>
      </c>
      <c r="E14" s="65">
        <v>45244</v>
      </c>
      <c r="F14" s="55">
        <v>217424.42407200002</v>
      </c>
      <c r="G14" s="55">
        <v>10.994979000000001</v>
      </c>
      <c r="H14" s="55">
        <v>23.905770551</v>
      </c>
      <c r="I14" s="56">
        <v>2.6637811087131002E-3</v>
      </c>
      <c r="J14" s="56">
        <v>1.6648786845468285E-5</v>
      </c>
    </row>
    <row r="15" spans="1:19">
      <c r="A15" t="s">
        <v>3536</v>
      </c>
      <c r="B15" t="s">
        <v>3537</v>
      </c>
      <c r="C15" t="s">
        <v>1870</v>
      </c>
      <c r="D15" t="s">
        <v>98</v>
      </c>
      <c r="E15" s="65">
        <v>44965</v>
      </c>
      <c r="F15" s="55">
        <v>105144.93987</v>
      </c>
      <c r="G15" s="55">
        <v>-2.479949</v>
      </c>
      <c r="H15" s="55">
        <v>-2.6075405919999999</v>
      </c>
      <c r="I15" s="56">
        <v>-2.9055400470584785E-4</v>
      </c>
      <c r="J15" s="56">
        <v>-1.8159794269964747E-6</v>
      </c>
    </row>
    <row r="16" spans="1:19">
      <c r="A16" t="s">
        <v>3536</v>
      </c>
      <c r="B16" t="s">
        <v>3538</v>
      </c>
      <c r="C16" t="s">
        <v>1870</v>
      </c>
      <c r="D16" t="s">
        <v>98</v>
      </c>
      <c r="E16" s="65">
        <v>44952</v>
      </c>
      <c r="F16" s="55">
        <v>302721.58204100002</v>
      </c>
      <c r="G16" s="55">
        <v>7.9122940000000002</v>
      </c>
      <c r="H16" s="55">
        <v>23.952222325999998</v>
      </c>
      <c r="I16" s="56">
        <v>2.6689571544066368E-3</v>
      </c>
      <c r="J16" s="56">
        <v>1.6681137432073254E-5</v>
      </c>
    </row>
    <row r="17" spans="1:10">
      <c r="A17" t="s">
        <v>3539</v>
      </c>
      <c r="B17" t="s">
        <v>3540</v>
      </c>
      <c r="C17" t="s">
        <v>1870</v>
      </c>
      <c r="D17" t="s">
        <v>98</v>
      </c>
      <c r="E17" s="65">
        <v>45091</v>
      </c>
      <c r="F17" s="55">
        <v>257595.60081500001</v>
      </c>
      <c r="G17" s="55">
        <v>5.8367300000000002</v>
      </c>
      <c r="H17" s="55">
        <v>15.035158678</v>
      </c>
      <c r="I17" s="56">
        <v>1.6753432635654944E-3</v>
      </c>
      <c r="J17" s="56">
        <v>1.047099282927501E-5</v>
      </c>
    </row>
    <row r="18" spans="1:10">
      <c r="A18" t="s">
        <v>3541</v>
      </c>
      <c r="B18" t="s">
        <v>3542</v>
      </c>
      <c r="C18" t="s">
        <v>1870</v>
      </c>
      <c r="D18" t="s">
        <v>98</v>
      </c>
      <c r="E18" s="65">
        <v>44917</v>
      </c>
      <c r="F18" s="55">
        <v>416447.96893700003</v>
      </c>
      <c r="G18" s="55">
        <v>-1.4228719999999999</v>
      </c>
      <c r="H18" s="55">
        <v>-5.9255209469999999</v>
      </c>
      <c r="I18" s="56">
        <v>-6.6027115604696911E-4</v>
      </c>
      <c r="J18" s="56">
        <v>-4.126733124309755E-6</v>
      </c>
    </row>
    <row r="19" spans="1:10">
      <c r="A19" t="s">
        <v>3541</v>
      </c>
      <c r="B19" t="s">
        <v>3543</v>
      </c>
      <c r="C19" t="s">
        <v>1870</v>
      </c>
      <c r="D19" t="s">
        <v>98</v>
      </c>
      <c r="E19" s="65">
        <v>45043</v>
      </c>
      <c r="F19" s="55">
        <v>343207.41798000003</v>
      </c>
      <c r="G19" s="55">
        <v>5.8099420000000004</v>
      </c>
      <c r="H19" s="55">
        <v>19.940151988</v>
      </c>
      <c r="I19" s="56">
        <v>2.2218986858083298E-3</v>
      </c>
      <c r="J19" s="56">
        <v>1.3886996004007311E-5</v>
      </c>
    </row>
    <row r="20" spans="1:10">
      <c r="A20" s="57" t="s">
        <v>3544</v>
      </c>
      <c r="B20" s="107" t="s">
        <v>4234</v>
      </c>
      <c r="C20" s="107" t="s">
        <v>4234</v>
      </c>
      <c r="D20" s="107" t="s">
        <v>4234</v>
      </c>
      <c r="E20" s="107" t="s">
        <v>4234</v>
      </c>
      <c r="F20" s="121" t="s">
        <v>4234</v>
      </c>
      <c r="G20" s="107" t="s">
        <v>4234</v>
      </c>
      <c r="H20" s="59">
        <f>SUM(H21:H228)</f>
        <v>6997.2801146310012</v>
      </c>
      <c r="I20" s="58">
        <v>0.78516778331546511</v>
      </c>
      <c r="J20" s="58">
        <v>4.9073443082803701E-3</v>
      </c>
    </row>
    <row r="21" spans="1:10">
      <c r="A21" t="s">
        <v>3545</v>
      </c>
      <c r="B21" t="s">
        <v>3546</v>
      </c>
      <c r="C21" t="s">
        <v>1870</v>
      </c>
      <c r="D21" t="s">
        <v>100</v>
      </c>
      <c r="E21" s="65">
        <v>45131</v>
      </c>
      <c r="F21" s="55">
        <v>403695.54144</v>
      </c>
      <c r="G21" s="55">
        <v>-1.8345130000000001</v>
      </c>
      <c r="H21" s="55">
        <v>-7.4058476579999999</v>
      </c>
      <c r="I21" s="56">
        <v>-8.252215523988761E-4</v>
      </c>
      <c r="J21" s="56">
        <v>-5.1576826944360855E-6</v>
      </c>
    </row>
    <row r="22" spans="1:10">
      <c r="A22" t="s">
        <v>3545</v>
      </c>
      <c r="B22" t="s">
        <v>3547</v>
      </c>
      <c r="C22" t="s">
        <v>1870</v>
      </c>
      <c r="D22" t="s">
        <v>100</v>
      </c>
      <c r="E22" s="65">
        <v>45131</v>
      </c>
      <c r="F22" s="55">
        <v>1089979.8672</v>
      </c>
      <c r="G22" s="55">
        <v>-1.8345130000000001</v>
      </c>
      <c r="H22" s="55">
        <v>-19.995823647000002</v>
      </c>
      <c r="I22" s="56">
        <v>-2.2281020881717273E-3</v>
      </c>
      <c r="J22" s="56">
        <v>-1.3925767629546311E-5</v>
      </c>
    </row>
    <row r="23" spans="1:10">
      <c r="A23" t="s">
        <v>3548</v>
      </c>
      <c r="B23" t="s">
        <v>3549</v>
      </c>
      <c r="C23" t="s">
        <v>1870</v>
      </c>
      <c r="D23" t="s">
        <v>100</v>
      </c>
      <c r="E23" s="65">
        <v>45131</v>
      </c>
      <c r="F23" s="55">
        <v>1445440.366167</v>
      </c>
      <c r="G23" s="55">
        <v>-1.7487699999999999</v>
      </c>
      <c r="H23" s="55">
        <v>-25.277424198000006</v>
      </c>
      <c r="I23" s="56">
        <v>-2.8166222423959128E-3</v>
      </c>
      <c r="J23" s="56">
        <v>-1.7604052819681235E-5</v>
      </c>
    </row>
    <row r="24" spans="1:10">
      <c r="A24" t="s">
        <v>3550</v>
      </c>
      <c r="B24" t="s">
        <v>3551</v>
      </c>
      <c r="C24" t="s">
        <v>1870</v>
      </c>
      <c r="D24" t="s">
        <v>100</v>
      </c>
      <c r="E24" s="65">
        <v>45131</v>
      </c>
      <c r="F24" s="55">
        <v>404745.25190600002</v>
      </c>
      <c r="G24" s="55">
        <v>-1.720221</v>
      </c>
      <c r="H24" s="55">
        <v>-6.9625117410000001</v>
      </c>
      <c r="I24" s="56">
        <v>-7.7582135264379231E-4</v>
      </c>
      <c r="J24" s="56">
        <v>-4.8489285730273334E-6</v>
      </c>
    </row>
    <row r="25" spans="1:10">
      <c r="A25" t="s">
        <v>3552</v>
      </c>
      <c r="B25" t="s">
        <v>3553</v>
      </c>
      <c r="C25" t="s">
        <v>1870</v>
      </c>
      <c r="D25" t="s">
        <v>100</v>
      </c>
      <c r="E25" s="65">
        <v>45138</v>
      </c>
      <c r="F25" s="55">
        <v>862932.29413499997</v>
      </c>
      <c r="G25" s="55">
        <v>0.75822500000000004</v>
      </c>
      <c r="H25" s="55">
        <v>6.5429642190000008</v>
      </c>
      <c r="I25" s="56">
        <v>7.2907185503078855E-4</v>
      </c>
      <c r="J25" s="56">
        <v>4.5567414941619661E-6</v>
      </c>
    </row>
    <row r="26" spans="1:10">
      <c r="A26" t="s">
        <v>3554</v>
      </c>
      <c r="B26" t="s">
        <v>3555</v>
      </c>
      <c r="C26" t="s">
        <v>1870</v>
      </c>
      <c r="D26" t="s">
        <v>100</v>
      </c>
      <c r="E26" s="65">
        <v>45274</v>
      </c>
      <c r="F26" s="55">
        <v>345683.206962</v>
      </c>
      <c r="G26" s="55">
        <v>1.4278599999999999</v>
      </c>
      <c r="H26" s="55">
        <v>4.9358725549999996</v>
      </c>
      <c r="I26" s="56">
        <v>5.4999624626090389E-4</v>
      </c>
      <c r="J26" s="56">
        <v>3.4375085249512872E-6</v>
      </c>
    </row>
    <row r="27" spans="1:10">
      <c r="A27" t="s">
        <v>3556</v>
      </c>
      <c r="B27" t="s">
        <v>3557</v>
      </c>
      <c r="C27" t="s">
        <v>1870</v>
      </c>
      <c r="D27" t="s">
        <v>100</v>
      </c>
      <c r="E27" s="65">
        <v>45274</v>
      </c>
      <c r="F27" s="55">
        <v>345824.95399200002</v>
      </c>
      <c r="G27" s="55">
        <v>1.4682630000000001</v>
      </c>
      <c r="H27" s="55">
        <v>5.0776195850000008</v>
      </c>
      <c r="I27" s="56">
        <v>5.6579088713745154E-4</v>
      </c>
      <c r="J27" s="56">
        <v>3.5362259489897057E-6</v>
      </c>
    </row>
    <row r="28" spans="1:10">
      <c r="A28" t="s">
        <v>3558</v>
      </c>
      <c r="B28" t="s">
        <v>3559</v>
      </c>
      <c r="C28" t="s">
        <v>1870</v>
      </c>
      <c r="D28" t="s">
        <v>100</v>
      </c>
      <c r="E28" s="65">
        <v>45264</v>
      </c>
      <c r="F28" s="55">
        <v>1177591.591638</v>
      </c>
      <c r="G28" s="55">
        <v>1.537382</v>
      </c>
      <c r="H28" s="55">
        <v>18.104080308</v>
      </c>
      <c r="I28" s="56">
        <v>2.0173082064931782E-3</v>
      </c>
      <c r="J28" s="56">
        <v>1.2608293610034818E-5</v>
      </c>
    </row>
    <row r="29" spans="1:10">
      <c r="A29" t="s">
        <v>3560</v>
      </c>
      <c r="B29" t="s">
        <v>3561</v>
      </c>
      <c r="C29" t="s">
        <v>1870</v>
      </c>
      <c r="D29" t="s">
        <v>100</v>
      </c>
      <c r="E29" s="65">
        <v>45264</v>
      </c>
      <c r="F29" s="55">
        <v>1486414.1177759999</v>
      </c>
      <c r="G29" s="55">
        <v>1.564255</v>
      </c>
      <c r="H29" s="55">
        <v>23.251305859999999</v>
      </c>
      <c r="I29" s="56">
        <v>2.5908551732580459E-3</v>
      </c>
      <c r="J29" s="56">
        <v>1.6192995507761814E-5</v>
      </c>
    </row>
    <row r="30" spans="1:10">
      <c r="A30" t="s">
        <v>3562</v>
      </c>
      <c r="B30" t="s">
        <v>3563</v>
      </c>
      <c r="C30" t="s">
        <v>1870</v>
      </c>
      <c r="D30" t="s">
        <v>100</v>
      </c>
      <c r="E30" s="65">
        <v>45264</v>
      </c>
      <c r="F30" s="55">
        <v>981915.71154599998</v>
      </c>
      <c r="G30" s="55">
        <v>1.5964830000000001</v>
      </c>
      <c r="H30" s="55">
        <v>15.676118770999999</v>
      </c>
      <c r="I30" s="56">
        <v>1.7467644036425276E-3</v>
      </c>
      <c r="J30" s="56">
        <v>1.091737910835532E-5</v>
      </c>
    </row>
    <row r="31" spans="1:10">
      <c r="A31" t="s">
        <v>3564</v>
      </c>
      <c r="B31" t="s">
        <v>3565</v>
      </c>
      <c r="C31" t="s">
        <v>1870</v>
      </c>
      <c r="D31" t="s">
        <v>100</v>
      </c>
      <c r="E31" s="65">
        <v>45258</v>
      </c>
      <c r="F31" s="55">
        <v>671427.82309399988</v>
      </c>
      <c r="G31" s="55">
        <v>1.573842</v>
      </c>
      <c r="H31" s="55">
        <v>10.567210973000002</v>
      </c>
      <c r="I31" s="56">
        <v>1.1774871218483143E-3</v>
      </c>
      <c r="J31" s="56">
        <v>7.3593629900045689E-6</v>
      </c>
    </row>
    <row r="32" spans="1:10">
      <c r="A32" t="s">
        <v>3566</v>
      </c>
      <c r="B32" t="s">
        <v>3567</v>
      </c>
      <c r="C32" t="s">
        <v>1870</v>
      </c>
      <c r="D32" t="s">
        <v>100</v>
      </c>
      <c r="E32" s="65">
        <v>45258</v>
      </c>
      <c r="F32" s="55">
        <v>1264116.3979499999</v>
      </c>
      <c r="G32" s="55">
        <v>1.6988760000000001</v>
      </c>
      <c r="H32" s="55">
        <v>21.475764479000002</v>
      </c>
      <c r="I32" s="56">
        <v>2.3930094866546365E-3</v>
      </c>
      <c r="J32" s="56">
        <v>1.4956448460490799E-5</v>
      </c>
    </row>
    <row r="33" spans="1:10">
      <c r="A33" t="s">
        <v>3568</v>
      </c>
      <c r="B33" t="s">
        <v>3569</v>
      </c>
      <c r="C33" t="s">
        <v>1870</v>
      </c>
      <c r="D33" t="s">
        <v>100</v>
      </c>
      <c r="E33" s="65">
        <v>45258</v>
      </c>
      <c r="F33" s="55">
        <v>1404573.7755000002</v>
      </c>
      <c r="G33" s="55">
        <v>1.6988760000000001</v>
      </c>
      <c r="H33" s="55">
        <v>23.861960574000005</v>
      </c>
      <c r="I33" s="56">
        <v>2.6588994342714931E-3</v>
      </c>
      <c r="J33" s="56">
        <v>1.6618276096307461E-5</v>
      </c>
    </row>
    <row r="34" spans="1:10">
      <c r="A34" t="s">
        <v>3570</v>
      </c>
      <c r="B34" t="s">
        <v>3571</v>
      </c>
      <c r="C34" t="s">
        <v>1870</v>
      </c>
      <c r="D34" t="s">
        <v>100</v>
      </c>
      <c r="E34" s="65">
        <v>45251</v>
      </c>
      <c r="F34" s="55">
        <v>115634.07713999999</v>
      </c>
      <c r="G34" s="55">
        <v>1.695227</v>
      </c>
      <c r="H34" s="55">
        <v>1.960259588</v>
      </c>
      <c r="I34" s="56">
        <v>2.1842853580261173E-4</v>
      </c>
      <c r="J34" s="56">
        <v>1.3651910517911452E-6</v>
      </c>
    </row>
    <row r="35" spans="1:10">
      <c r="A35" t="s">
        <v>3572</v>
      </c>
      <c r="B35" t="s">
        <v>3573</v>
      </c>
      <c r="C35" t="s">
        <v>1870</v>
      </c>
      <c r="D35" t="s">
        <v>100</v>
      </c>
      <c r="E35" s="65">
        <v>45251</v>
      </c>
      <c r="F35" s="55">
        <v>1152535.067093</v>
      </c>
      <c r="G35" s="55">
        <v>1.7353780000000001</v>
      </c>
      <c r="H35" s="55">
        <v>20.000843142000001</v>
      </c>
      <c r="I35" s="56">
        <v>2.2286614023309492E-3</v>
      </c>
      <c r="J35" s="56">
        <v>1.3929263375569163E-5</v>
      </c>
    </row>
    <row r="36" spans="1:10">
      <c r="A36" t="s">
        <v>3574</v>
      </c>
      <c r="B36" t="s">
        <v>3575</v>
      </c>
      <c r="C36" t="s">
        <v>1870</v>
      </c>
      <c r="D36" t="s">
        <v>100</v>
      </c>
      <c r="E36" s="65">
        <v>45251</v>
      </c>
      <c r="F36" s="55">
        <v>231444.55058400001</v>
      </c>
      <c r="G36" s="55">
        <v>1.7701499999999999</v>
      </c>
      <c r="H36" s="55">
        <v>4.0969154790000006</v>
      </c>
      <c r="I36" s="56">
        <v>4.5651262458460979E-4</v>
      </c>
      <c r="J36" s="56">
        <v>2.853230452800333E-6</v>
      </c>
    </row>
    <row r="37" spans="1:10">
      <c r="A37" t="s">
        <v>3576</v>
      </c>
      <c r="B37" t="s">
        <v>3577</v>
      </c>
      <c r="C37" t="s">
        <v>1870</v>
      </c>
      <c r="D37" t="s">
        <v>100</v>
      </c>
      <c r="E37" s="65">
        <v>45251</v>
      </c>
      <c r="F37" s="55">
        <v>289376.56174500001</v>
      </c>
      <c r="G37" s="55">
        <v>1.794208</v>
      </c>
      <c r="H37" s="55">
        <v>5.1920178480000008</v>
      </c>
      <c r="I37" s="56">
        <v>5.7853809941403914E-4</v>
      </c>
      <c r="J37" s="56">
        <v>3.615896767050793E-6</v>
      </c>
    </row>
    <row r="38" spans="1:10">
      <c r="A38" t="s">
        <v>3578</v>
      </c>
      <c r="B38" t="s">
        <v>3579</v>
      </c>
      <c r="C38" t="s">
        <v>1870</v>
      </c>
      <c r="D38" t="s">
        <v>100</v>
      </c>
      <c r="E38" s="65">
        <v>45132</v>
      </c>
      <c r="F38" s="55">
        <v>843399.73490000004</v>
      </c>
      <c r="G38" s="55">
        <v>1.3763749999999999</v>
      </c>
      <c r="H38" s="55">
        <v>11.608339822</v>
      </c>
      <c r="I38" s="56">
        <v>1.2934984151795974E-3</v>
      </c>
      <c r="J38" s="56">
        <v>8.0844403201282634E-6</v>
      </c>
    </row>
    <row r="39" spans="1:10">
      <c r="A39" t="s">
        <v>3580</v>
      </c>
      <c r="B39" t="s">
        <v>3581</v>
      </c>
      <c r="C39" t="s">
        <v>1870</v>
      </c>
      <c r="D39" t="s">
        <v>100</v>
      </c>
      <c r="E39" s="65">
        <v>45132</v>
      </c>
      <c r="F39" s="55">
        <v>463178.89509599999</v>
      </c>
      <c r="G39" s="55">
        <v>1.384423</v>
      </c>
      <c r="H39" s="55">
        <v>6.4123556710000003</v>
      </c>
      <c r="I39" s="56">
        <v>7.1451835707695257E-4</v>
      </c>
      <c r="J39" s="56">
        <v>4.465781285570942E-6</v>
      </c>
    </row>
    <row r="40" spans="1:10">
      <c r="A40" t="s">
        <v>3582</v>
      </c>
      <c r="B40" t="s">
        <v>3583</v>
      </c>
      <c r="C40" t="s">
        <v>1870</v>
      </c>
      <c r="D40" t="s">
        <v>100</v>
      </c>
      <c r="E40" s="65">
        <v>45133</v>
      </c>
      <c r="F40" s="55">
        <v>954376.8803229999</v>
      </c>
      <c r="G40" s="55">
        <v>1.4326080000000001</v>
      </c>
      <c r="H40" s="55">
        <v>13.672482339999998</v>
      </c>
      <c r="I40" s="56">
        <v>1.5235024568150545E-3</v>
      </c>
      <c r="J40" s="56">
        <v>9.5219789565648371E-6</v>
      </c>
    </row>
    <row r="41" spans="1:10">
      <c r="A41" t="s">
        <v>3584</v>
      </c>
      <c r="B41" t="s">
        <v>3585</v>
      </c>
      <c r="C41" t="s">
        <v>1870</v>
      </c>
      <c r="D41" t="s">
        <v>100</v>
      </c>
      <c r="E41" s="65">
        <v>45132</v>
      </c>
      <c r="F41" s="55">
        <v>347762.16340199998</v>
      </c>
      <c r="G41" s="55">
        <v>1.491611</v>
      </c>
      <c r="H41" s="55">
        <v>5.1872588329999996</v>
      </c>
      <c r="I41" s="56">
        <v>5.7800781011731715E-4</v>
      </c>
      <c r="J41" s="56">
        <v>3.6125824281065467E-6</v>
      </c>
    </row>
    <row r="42" spans="1:10">
      <c r="A42" t="s">
        <v>3586</v>
      </c>
      <c r="B42" t="s">
        <v>3587</v>
      </c>
      <c r="C42" t="s">
        <v>1870</v>
      </c>
      <c r="D42" t="s">
        <v>100</v>
      </c>
      <c r="E42" s="65">
        <v>45272</v>
      </c>
      <c r="F42" s="55">
        <v>231898.14108</v>
      </c>
      <c r="G42" s="55">
        <v>2.0410910000000002</v>
      </c>
      <c r="H42" s="55">
        <v>4.7332514750000003</v>
      </c>
      <c r="I42" s="56">
        <v>5.274185090580985E-4</v>
      </c>
      <c r="J42" s="56">
        <v>3.2963963543930593E-6</v>
      </c>
    </row>
    <row r="43" spans="1:10">
      <c r="A43" t="s">
        <v>3588</v>
      </c>
      <c r="B43" t="s">
        <v>3589</v>
      </c>
      <c r="C43" t="s">
        <v>1870</v>
      </c>
      <c r="D43" t="s">
        <v>100</v>
      </c>
      <c r="E43" s="65">
        <v>45250</v>
      </c>
      <c r="F43" s="55">
        <v>197204.45301100001</v>
      </c>
      <c r="G43" s="55">
        <v>1.9945440000000001</v>
      </c>
      <c r="H43" s="55">
        <v>3.933329327</v>
      </c>
      <c r="I43" s="56">
        <v>4.3828448588416352E-4</v>
      </c>
      <c r="J43" s="56">
        <v>2.739303525838991E-6</v>
      </c>
    </row>
    <row r="44" spans="1:10">
      <c r="A44" t="s">
        <v>3590</v>
      </c>
      <c r="B44" t="s">
        <v>3591</v>
      </c>
      <c r="C44" t="s">
        <v>1870</v>
      </c>
      <c r="D44" t="s">
        <v>100</v>
      </c>
      <c r="E44" s="65">
        <v>45271</v>
      </c>
      <c r="F44" s="55">
        <v>673052.69764799997</v>
      </c>
      <c r="G44" s="55">
        <v>2.1030929999999999</v>
      </c>
      <c r="H44" s="55">
        <v>14.154924878999999</v>
      </c>
      <c r="I44" s="56">
        <v>1.5772602438182443E-3</v>
      </c>
      <c r="J44" s="56">
        <v>9.8579682516959896E-6</v>
      </c>
    </row>
    <row r="45" spans="1:10">
      <c r="A45" t="s">
        <v>3592</v>
      </c>
      <c r="B45" t="s">
        <v>3593</v>
      </c>
      <c r="C45" t="s">
        <v>1870</v>
      </c>
      <c r="D45" t="s">
        <v>100</v>
      </c>
      <c r="E45" s="65">
        <v>45271</v>
      </c>
      <c r="F45" s="55">
        <v>870444.88672499999</v>
      </c>
      <c r="G45" s="55">
        <v>2.1163780000000001</v>
      </c>
      <c r="H45" s="55">
        <v>18.421904697000002</v>
      </c>
      <c r="I45" s="56">
        <v>2.0527228609382351E-3</v>
      </c>
      <c r="J45" s="56">
        <v>1.2829637259906454E-5</v>
      </c>
    </row>
    <row r="46" spans="1:10">
      <c r="A46" t="s">
        <v>3594</v>
      </c>
      <c r="B46" t="s">
        <v>3595</v>
      </c>
      <c r="C46" t="s">
        <v>1870</v>
      </c>
      <c r="D46" t="s">
        <v>100</v>
      </c>
      <c r="E46" s="65">
        <v>45250</v>
      </c>
      <c r="F46" s="55">
        <v>986905.82154000003</v>
      </c>
      <c r="G46" s="55">
        <v>2.0822859999999999</v>
      </c>
      <c r="H46" s="55">
        <v>20.550203089</v>
      </c>
      <c r="I46" s="56">
        <v>2.2898756872074938E-3</v>
      </c>
      <c r="J46" s="56">
        <v>1.4311856216052112E-5</v>
      </c>
    </row>
    <row r="47" spans="1:10">
      <c r="A47" t="s">
        <v>3596</v>
      </c>
      <c r="B47" t="s">
        <v>3597</v>
      </c>
      <c r="C47" t="s">
        <v>1870</v>
      </c>
      <c r="D47" t="s">
        <v>100</v>
      </c>
      <c r="E47" s="65">
        <v>45252</v>
      </c>
      <c r="F47" s="55">
        <v>406813.97609999997</v>
      </c>
      <c r="G47" s="55">
        <v>2.2230240000000001</v>
      </c>
      <c r="H47" s="55">
        <v>9.0435739119999994</v>
      </c>
      <c r="I47" s="56">
        <v>1.007710723678326E-3</v>
      </c>
      <c r="J47" s="56">
        <v>6.2982506278521736E-6</v>
      </c>
    </row>
    <row r="48" spans="1:10">
      <c r="A48" t="s">
        <v>3598</v>
      </c>
      <c r="B48" t="s">
        <v>3599</v>
      </c>
      <c r="C48" t="s">
        <v>1870</v>
      </c>
      <c r="D48" t="s">
        <v>100</v>
      </c>
      <c r="E48" s="65">
        <v>45252</v>
      </c>
      <c r="F48" s="55">
        <v>1214516.1905100001</v>
      </c>
      <c r="G48" s="55">
        <v>2.2230240000000001</v>
      </c>
      <c r="H48" s="55">
        <v>26.998991137999997</v>
      </c>
      <c r="I48" s="56">
        <v>3.0084536448756445E-3</v>
      </c>
      <c r="J48" s="56">
        <v>1.880301024140994E-5</v>
      </c>
    </row>
    <row r="49" spans="1:10">
      <c r="A49" t="s">
        <v>3600</v>
      </c>
      <c r="B49" t="s">
        <v>3601</v>
      </c>
      <c r="C49" t="s">
        <v>1870</v>
      </c>
      <c r="D49" t="s">
        <v>100</v>
      </c>
      <c r="E49" s="65">
        <v>45252</v>
      </c>
      <c r="F49" s="55">
        <v>790847.75196000014</v>
      </c>
      <c r="G49" s="55">
        <v>2.2230240000000001</v>
      </c>
      <c r="H49" s="55">
        <v>17.580738415999999</v>
      </c>
      <c r="I49" s="56">
        <v>1.9589930711440078E-3</v>
      </c>
      <c r="J49" s="56">
        <v>1.2243820622702157E-5</v>
      </c>
    </row>
    <row r="50" spans="1:10">
      <c r="A50" t="s">
        <v>3600</v>
      </c>
      <c r="B50" t="s">
        <v>3602</v>
      </c>
      <c r="C50" t="s">
        <v>1870</v>
      </c>
      <c r="D50" t="s">
        <v>100</v>
      </c>
      <c r="E50" s="65">
        <v>45252</v>
      </c>
      <c r="F50" s="55">
        <v>871744.23450000002</v>
      </c>
      <c r="G50" s="55">
        <v>2.2230240000000001</v>
      </c>
      <c r="H50" s="55">
        <v>19.379086953000002</v>
      </c>
      <c r="I50" s="56">
        <v>2.1593801220245769E-3</v>
      </c>
      <c r="J50" s="56">
        <v>1.34962513445021E-5</v>
      </c>
    </row>
    <row r="51" spans="1:10">
      <c r="A51" t="s">
        <v>3603</v>
      </c>
      <c r="B51" t="s">
        <v>3604</v>
      </c>
      <c r="C51" t="s">
        <v>1870</v>
      </c>
      <c r="D51" t="s">
        <v>100</v>
      </c>
      <c r="E51" s="65">
        <v>45252</v>
      </c>
      <c r="F51" s="55">
        <v>464930.25839999993</v>
      </c>
      <c r="G51" s="55">
        <v>2.2230240000000001</v>
      </c>
      <c r="H51" s="55">
        <v>10.335513042000001</v>
      </c>
      <c r="I51" s="56">
        <v>1.1516693984576791E-3</v>
      </c>
      <c r="J51" s="56">
        <v>7.1980007173463606E-6</v>
      </c>
    </row>
    <row r="52" spans="1:10">
      <c r="A52" t="s">
        <v>3605</v>
      </c>
      <c r="B52" t="s">
        <v>3606</v>
      </c>
      <c r="C52" t="s">
        <v>1870</v>
      </c>
      <c r="D52" t="s">
        <v>100</v>
      </c>
      <c r="E52" s="65">
        <v>45253</v>
      </c>
      <c r="F52" s="55">
        <v>581273.07068999996</v>
      </c>
      <c r="G52" s="55">
        <v>2.2199520000000001</v>
      </c>
      <c r="H52" s="55">
        <v>12.903982928</v>
      </c>
      <c r="I52" s="56">
        <v>1.4378698179768519E-3</v>
      </c>
      <c r="J52" s="56">
        <v>8.9867699837371246E-6</v>
      </c>
    </row>
    <row r="53" spans="1:10">
      <c r="A53" t="s">
        <v>3607</v>
      </c>
      <c r="B53" t="s">
        <v>3608</v>
      </c>
      <c r="C53" t="s">
        <v>1870</v>
      </c>
      <c r="D53" t="s">
        <v>100</v>
      </c>
      <c r="E53" s="65">
        <v>45265</v>
      </c>
      <c r="F53" s="55">
        <v>480547.93569299998</v>
      </c>
      <c r="G53" s="55">
        <v>2.267887</v>
      </c>
      <c r="H53" s="55">
        <v>10.898284181999999</v>
      </c>
      <c r="I53" s="56">
        <v>1.2143780707450998E-3</v>
      </c>
      <c r="J53" s="56">
        <v>7.5899335660555289E-6</v>
      </c>
    </row>
    <row r="54" spans="1:10">
      <c r="A54" t="s">
        <v>3609</v>
      </c>
      <c r="B54" t="s">
        <v>3610</v>
      </c>
      <c r="C54" t="s">
        <v>1870</v>
      </c>
      <c r="D54" t="s">
        <v>100</v>
      </c>
      <c r="E54" s="65">
        <v>45252</v>
      </c>
      <c r="F54" s="55">
        <v>451981.99732299999</v>
      </c>
      <c r="G54" s="55">
        <v>2.319293</v>
      </c>
      <c r="H54" s="55">
        <v>10.482785371</v>
      </c>
      <c r="I54" s="56">
        <v>1.1680797144100327E-3</v>
      </c>
      <c r="J54" s="56">
        <v>7.3005661464140338E-6</v>
      </c>
    </row>
    <row r="55" spans="1:10">
      <c r="A55" t="s">
        <v>3609</v>
      </c>
      <c r="B55" t="s">
        <v>3611</v>
      </c>
      <c r="C55" t="s">
        <v>1870</v>
      </c>
      <c r="D55" t="s">
        <v>100</v>
      </c>
      <c r="E55" s="65">
        <v>45252</v>
      </c>
      <c r="F55" s="55">
        <v>523585.17941400001</v>
      </c>
      <c r="G55" s="55">
        <v>2.319293</v>
      </c>
      <c r="H55" s="55">
        <v>12.143472753999999</v>
      </c>
      <c r="I55" s="56">
        <v>1.3531274069274589E-3</v>
      </c>
      <c r="J55" s="56">
        <v>8.457124986361947E-6</v>
      </c>
    </row>
    <row r="56" spans="1:10">
      <c r="A56" t="s">
        <v>3612</v>
      </c>
      <c r="B56" t="s">
        <v>3613</v>
      </c>
      <c r="C56" t="s">
        <v>1870</v>
      </c>
      <c r="D56" t="s">
        <v>100</v>
      </c>
      <c r="E56" s="65">
        <v>45265</v>
      </c>
      <c r="F56" s="55">
        <v>826145.78991599986</v>
      </c>
      <c r="G56" s="55">
        <v>2.3245809999999998</v>
      </c>
      <c r="H56" s="55">
        <v>19.204430484</v>
      </c>
      <c r="I56" s="56">
        <v>2.1399184359164386E-3</v>
      </c>
      <c r="J56" s="56">
        <v>1.3374614674503965E-5</v>
      </c>
    </row>
    <row r="57" spans="1:10">
      <c r="A57" t="s">
        <v>3614</v>
      </c>
      <c r="B57" t="s">
        <v>3615</v>
      </c>
      <c r="C57" t="s">
        <v>1870</v>
      </c>
      <c r="D57" t="s">
        <v>100</v>
      </c>
      <c r="E57" s="65">
        <v>45252</v>
      </c>
      <c r="F57" s="55">
        <v>174570.917247</v>
      </c>
      <c r="G57" s="55">
        <v>2.3430870000000001</v>
      </c>
      <c r="H57" s="55">
        <v>4.0903483390000002</v>
      </c>
      <c r="I57" s="56">
        <v>4.557808588616453E-4</v>
      </c>
      <c r="J57" s="56">
        <v>2.8486568744749199E-6</v>
      </c>
    </row>
    <row r="58" spans="1:10">
      <c r="A58" t="s">
        <v>3616</v>
      </c>
      <c r="B58" t="s">
        <v>3617</v>
      </c>
      <c r="C58" t="s">
        <v>1870</v>
      </c>
      <c r="D58" t="s">
        <v>100</v>
      </c>
      <c r="E58" s="65">
        <v>45253</v>
      </c>
      <c r="F58" s="55">
        <v>581934.55683000002</v>
      </c>
      <c r="G58" s="55">
        <v>2.3008690000000001</v>
      </c>
      <c r="H58" s="55">
        <v>13.389550451</v>
      </c>
      <c r="I58" s="56">
        <v>1.4919758168616235E-3</v>
      </c>
      <c r="J58" s="56">
        <v>9.324935623378924E-6</v>
      </c>
    </row>
    <row r="59" spans="1:10">
      <c r="A59" t="s">
        <v>3618</v>
      </c>
      <c r="B59" t="s">
        <v>3619</v>
      </c>
      <c r="C59" t="s">
        <v>1870</v>
      </c>
      <c r="D59" t="s">
        <v>100</v>
      </c>
      <c r="E59" s="65">
        <v>45252</v>
      </c>
      <c r="F59" s="55">
        <v>465686.24255999998</v>
      </c>
      <c r="G59" s="55">
        <v>2.3774359999999999</v>
      </c>
      <c r="H59" s="55">
        <v>11.071392180999998</v>
      </c>
      <c r="I59" s="56">
        <v>1.2336672133610876E-3</v>
      </c>
      <c r="J59" s="56">
        <v>7.7104918291932125E-6</v>
      </c>
    </row>
    <row r="60" spans="1:10">
      <c r="A60" t="s">
        <v>3620</v>
      </c>
      <c r="B60" t="s">
        <v>3621</v>
      </c>
      <c r="C60" t="s">
        <v>1870</v>
      </c>
      <c r="D60" t="s">
        <v>100</v>
      </c>
      <c r="E60" s="65">
        <v>45257</v>
      </c>
      <c r="F60" s="55">
        <v>466328.82909599994</v>
      </c>
      <c r="G60" s="55">
        <v>2.5205790000000001</v>
      </c>
      <c r="H60" s="55">
        <v>11.754188759</v>
      </c>
      <c r="I60" s="56">
        <v>1.3097501248777914E-3</v>
      </c>
      <c r="J60" s="56">
        <v>8.1860144508834653E-6</v>
      </c>
    </row>
    <row r="61" spans="1:10">
      <c r="A61" t="s">
        <v>3622</v>
      </c>
      <c r="B61" t="s">
        <v>3623</v>
      </c>
      <c r="C61" t="s">
        <v>1870</v>
      </c>
      <c r="D61" t="s">
        <v>100</v>
      </c>
      <c r="E61" s="65">
        <v>45257</v>
      </c>
      <c r="F61" s="55">
        <v>233725.10280000002</v>
      </c>
      <c r="G61" s="55">
        <v>2.7544249999999999</v>
      </c>
      <c r="H61" s="55">
        <v>6.4377826310000001</v>
      </c>
      <c r="I61" s="56">
        <v>7.1735164185041372E-4</v>
      </c>
      <c r="J61" s="56">
        <v>4.483489480178814E-6</v>
      </c>
    </row>
    <row r="62" spans="1:10">
      <c r="A62" t="s">
        <v>3622</v>
      </c>
      <c r="B62" t="s">
        <v>3624</v>
      </c>
      <c r="C62" t="s">
        <v>1870</v>
      </c>
      <c r="D62" t="s">
        <v>100</v>
      </c>
      <c r="E62" s="65">
        <v>45257</v>
      </c>
      <c r="F62" s="55">
        <v>709941.24075</v>
      </c>
      <c r="G62" s="55">
        <v>2.7544249999999999</v>
      </c>
      <c r="H62" s="55">
        <v>19.554798887</v>
      </c>
      <c r="I62" s="56">
        <v>2.1789594168800217E-3</v>
      </c>
      <c r="J62" s="56">
        <v>1.3618623076010609E-5</v>
      </c>
    </row>
    <row r="63" spans="1:10">
      <c r="A63" t="s">
        <v>3625</v>
      </c>
      <c r="B63" t="s">
        <v>3626</v>
      </c>
      <c r="C63" t="s">
        <v>1870</v>
      </c>
      <c r="D63" t="s">
        <v>100</v>
      </c>
      <c r="E63" s="65">
        <v>45257</v>
      </c>
      <c r="F63" s="55">
        <v>233932.998444</v>
      </c>
      <c r="G63" s="55">
        <v>2.8408470000000001</v>
      </c>
      <c r="H63" s="55">
        <v>6.6456782749999999</v>
      </c>
      <c r="I63" s="56">
        <v>7.405171151360166E-4</v>
      </c>
      <c r="J63" s="56">
        <v>4.628275035435161E-6</v>
      </c>
    </row>
    <row r="64" spans="1:10">
      <c r="A64" t="s">
        <v>3627</v>
      </c>
      <c r="B64" t="s">
        <v>3628</v>
      </c>
      <c r="C64" t="s">
        <v>1870</v>
      </c>
      <c r="D64" t="s">
        <v>100</v>
      </c>
      <c r="E64" s="65">
        <v>45257</v>
      </c>
      <c r="F64" s="55">
        <v>995471.57070899988</v>
      </c>
      <c r="G64" s="55">
        <v>2.9062160000000001</v>
      </c>
      <c r="H64" s="55">
        <v>28.930552191999997</v>
      </c>
      <c r="I64" s="56">
        <v>3.2236843497380711E-3</v>
      </c>
      <c r="J64" s="56">
        <v>2.0148214663850478E-5</v>
      </c>
    </row>
    <row r="65" spans="1:10">
      <c r="A65" t="s">
        <v>3629</v>
      </c>
      <c r="B65" t="s">
        <v>3630</v>
      </c>
      <c r="C65" t="s">
        <v>1870</v>
      </c>
      <c r="D65" t="s">
        <v>100</v>
      </c>
      <c r="E65" s="65">
        <v>45257</v>
      </c>
      <c r="F65" s="55">
        <v>568871.51495999994</v>
      </c>
      <c r="G65" s="55">
        <v>2.9114420000000001</v>
      </c>
      <c r="H65" s="55">
        <v>16.562361499999998</v>
      </c>
      <c r="I65" s="56">
        <v>1.8455169886808624E-3</v>
      </c>
      <c r="J65" s="56">
        <v>1.1534588507943148E-5</v>
      </c>
    </row>
    <row r="66" spans="1:10">
      <c r="A66" t="s">
        <v>3629</v>
      </c>
      <c r="B66" t="s">
        <v>3631</v>
      </c>
      <c r="C66" t="s">
        <v>1870</v>
      </c>
      <c r="D66" t="s">
        <v>100</v>
      </c>
      <c r="E66" s="65">
        <v>45257</v>
      </c>
      <c r="F66" s="55">
        <v>117051.54743999999</v>
      </c>
      <c r="G66" s="55">
        <v>2.9114420000000001</v>
      </c>
      <c r="H66" s="55">
        <v>3.4078873560000003</v>
      </c>
      <c r="I66" s="56">
        <v>3.7973534214965103E-4</v>
      </c>
      <c r="J66" s="56">
        <v>2.3733679724888484E-6</v>
      </c>
    </row>
    <row r="67" spans="1:10">
      <c r="A67" t="s">
        <v>3632</v>
      </c>
      <c r="B67" t="s">
        <v>3633</v>
      </c>
      <c r="C67" t="s">
        <v>1870</v>
      </c>
      <c r="D67" t="s">
        <v>100</v>
      </c>
      <c r="E67" s="65">
        <v>45245</v>
      </c>
      <c r="F67" s="55">
        <v>470940.33247199998</v>
      </c>
      <c r="G67" s="55">
        <v>3.4153419999999999</v>
      </c>
      <c r="H67" s="55">
        <v>16.084222348000001</v>
      </c>
      <c r="I67" s="56">
        <v>1.7922387210878349E-3</v>
      </c>
      <c r="J67" s="56">
        <v>1.1201596237012648E-5</v>
      </c>
    </row>
    <row r="68" spans="1:10">
      <c r="A68" t="s">
        <v>3634</v>
      </c>
      <c r="B68" t="s">
        <v>3635</v>
      </c>
      <c r="C68" t="s">
        <v>1870</v>
      </c>
      <c r="D68" t="s">
        <v>100</v>
      </c>
      <c r="E68" s="65">
        <v>45245</v>
      </c>
      <c r="F68" s="55">
        <v>588754.16394</v>
      </c>
      <c r="G68" s="55">
        <v>3.4282599999999999</v>
      </c>
      <c r="H68" s="55">
        <v>20.184026285000002</v>
      </c>
      <c r="I68" s="56">
        <v>2.2490732018467644E-3</v>
      </c>
      <c r="J68" s="56">
        <v>1.4056838309620488E-5</v>
      </c>
    </row>
    <row r="69" spans="1:10">
      <c r="A69" t="s">
        <v>3636</v>
      </c>
      <c r="B69" t="s">
        <v>3637</v>
      </c>
      <c r="C69" t="s">
        <v>1870</v>
      </c>
      <c r="D69" t="s">
        <v>100</v>
      </c>
      <c r="E69" s="65">
        <v>45160</v>
      </c>
      <c r="F69" s="55">
        <v>412436.60829000006</v>
      </c>
      <c r="G69" s="55">
        <v>3.11198</v>
      </c>
      <c r="H69" s="55">
        <v>12.834944218</v>
      </c>
      <c r="I69" s="56">
        <v>1.4301769468738023E-3</v>
      </c>
      <c r="J69" s="56">
        <v>8.938689091953112E-6</v>
      </c>
    </row>
    <row r="70" spans="1:10">
      <c r="A70" t="s">
        <v>3638</v>
      </c>
      <c r="B70" t="s">
        <v>3639</v>
      </c>
      <c r="C70" t="s">
        <v>1870</v>
      </c>
      <c r="D70" t="s">
        <v>100</v>
      </c>
      <c r="E70" s="65">
        <v>45245</v>
      </c>
      <c r="F70" s="55">
        <v>235804.05923999997</v>
      </c>
      <c r="G70" s="55">
        <v>3.5521029999999998</v>
      </c>
      <c r="H70" s="55">
        <v>8.3760041779999987</v>
      </c>
      <c r="I70" s="56">
        <v>9.3332451460867341E-4</v>
      </c>
      <c r="J70" s="56">
        <v>5.8333324951301538E-6</v>
      </c>
    </row>
    <row r="71" spans="1:10">
      <c r="A71" t="s">
        <v>3640</v>
      </c>
      <c r="B71" t="s">
        <v>3641</v>
      </c>
      <c r="C71" t="s">
        <v>1870</v>
      </c>
      <c r="D71" t="s">
        <v>100</v>
      </c>
      <c r="E71" s="65">
        <v>45246</v>
      </c>
      <c r="F71" s="55">
        <v>353715.53866199998</v>
      </c>
      <c r="G71" s="55">
        <v>3.5589430000000002</v>
      </c>
      <c r="H71" s="55">
        <v>12.588534835000001</v>
      </c>
      <c r="I71" s="56">
        <v>1.4027199503279372E-3</v>
      </c>
      <c r="J71" s="56">
        <v>8.7670812667404354E-6</v>
      </c>
    </row>
    <row r="72" spans="1:10">
      <c r="A72" t="s">
        <v>3642</v>
      </c>
      <c r="B72" t="s">
        <v>3643</v>
      </c>
      <c r="C72" t="s">
        <v>1870</v>
      </c>
      <c r="D72" t="s">
        <v>100</v>
      </c>
      <c r="E72" s="65">
        <v>45155</v>
      </c>
      <c r="F72" s="55">
        <v>707544.47494800005</v>
      </c>
      <c r="G72" s="55">
        <v>3.170544</v>
      </c>
      <c r="H72" s="55">
        <v>22.433011027999999</v>
      </c>
      <c r="I72" s="56">
        <v>2.4996739118053387E-3</v>
      </c>
      <c r="J72" s="56">
        <v>1.5623107320905339E-5</v>
      </c>
    </row>
    <row r="73" spans="1:10">
      <c r="A73" t="s">
        <v>3644</v>
      </c>
      <c r="B73" t="s">
        <v>3645</v>
      </c>
      <c r="C73" t="s">
        <v>1870</v>
      </c>
      <c r="D73" t="s">
        <v>100</v>
      </c>
      <c r="E73" s="65">
        <v>45245</v>
      </c>
      <c r="F73" s="55">
        <v>200486.999232</v>
      </c>
      <c r="G73" s="55">
        <v>3.5778639999999999</v>
      </c>
      <c r="H73" s="55">
        <v>7.1731524259999997</v>
      </c>
      <c r="I73" s="56">
        <v>7.9929270138079909E-4</v>
      </c>
      <c r="J73" s="56">
        <v>4.995625867643579E-6</v>
      </c>
    </row>
    <row r="74" spans="1:10">
      <c r="A74" t="s">
        <v>3646</v>
      </c>
      <c r="B74" t="s">
        <v>3647</v>
      </c>
      <c r="C74" t="s">
        <v>1870</v>
      </c>
      <c r="D74" t="s">
        <v>100</v>
      </c>
      <c r="E74" s="65">
        <v>45155</v>
      </c>
      <c r="F74" s="55">
        <v>707601.17376000003</v>
      </c>
      <c r="G74" s="55">
        <v>3.1783030000000001</v>
      </c>
      <c r="H74" s="55">
        <v>22.489709840000003</v>
      </c>
      <c r="I74" s="56">
        <v>2.5059917681559581E-3</v>
      </c>
      <c r="J74" s="56">
        <v>1.5662594290520708E-5</v>
      </c>
    </row>
    <row r="75" spans="1:10">
      <c r="A75" t="s">
        <v>3648</v>
      </c>
      <c r="B75" t="s">
        <v>3649</v>
      </c>
      <c r="C75" t="s">
        <v>1870</v>
      </c>
      <c r="D75" t="s">
        <v>100</v>
      </c>
      <c r="E75" s="65">
        <v>45160</v>
      </c>
      <c r="F75" s="55">
        <v>589667.64480000001</v>
      </c>
      <c r="G75" s="55">
        <v>3.1896149999999999</v>
      </c>
      <c r="H75" s="55">
        <v>18.808124718999998</v>
      </c>
      <c r="I75" s="56">
        <v>2.0957587294627624E-3</v>
      </c>
      <c r="J75" s="56">
        <v>1.3098613940997415E-5</v>
      </c>
    </row>
    <row r="76" spans="1:10">
      <c r="A76" t="s">
        <v>3650</v>
      </c>
      <c r="B76" t="s">
        <v>3651</v>
      </c>
      <c r="C76" t="s">
        <v>1870</v>
      </c>
      <c r="D76" t="s">
        <v>100</v>
      </c>
      <c r="E76" s="65">
        <v>45160</v>
      </c>
      <c r="F76" s="55">
        <v>589667.64480000001</v>
      </c>
      <c r="G76" s="55">
        <v>3.1896149999999999</v>
      </c>
      <c r="H76" s="55">
        <v>18.808124718999998</v>
      </c>
      <c r="I76" s="56">
        <v>2.0957587294627624E-3</v>
      </c>
      <c r="J76" s="56">
        <v>1.3098613940997415E-5</v>
      </c>
    </row>
    <row r="77" spans="1:10">
      <c r="A77" t="s">
        <v>3652</v>
      </c>
      <c r="B77" t="s">
        <v>3653</v>
      </c>
      <c r="C77" t="s">
        <v>1870</v>
      </c>
      <c r="D77" t="s">
        <v>100</v>
      </c>
      <c r="E77" s="65">
        <v>45168</v>
      </c>
      <c r="F77" s="55">
        <v>827078.17038000003</v>
      </c>
      <c r="G77" s="55">
        <v>3.370279</v>
      </c>
      <c r="H77" s="55">
        <v>27.874842266999998</v>
      </c>
      <c r="I77" s="56">
        <v>3.1060483108370667E-3</v>
      </c>
      <c r="J77" s="56">
        <v>1.9412982579426619E-5</v>
      </c>
    </row>
    <row r="78" spans="1:10">
      <c r="A78" t="s">
        <v>3654</v>
      </c>
      <c r="B78" t="s">
        <v>3655</v>
      </c>
      <c r="C78" t="s">
        <v>1870</v>
      </c>
      <c r="D78" t="s">
        <v>100</v>
      </c>
      <c r="E78" s="65">
        <v>45174</v>
      </c>
      <c r="F78" s="55">
        <v>118595.0151</v>
      </c>
      <c r="G78" s="55">
        <v>3.8023899999999999</v>
      </c>
      <c r="H78" s="55">
        <v>4.5094455140000003</v>
      </c>
      <c r="I78" s="56">
        <v>5.0248017504132521E-4</v>
      </c>
      <c r="J78" s="56">
        <v>3.1405303164636388E-6</v>
      </c>
    </row>
    <row r="79" spans="1:10">
      <c r="A79" t="s">
        <v>3656</v>
      </c>
      <c r="B79" t="s">
        <v>3657</v>
      </c>
      <c r="C79" t="s">
        <v>1870</v>
      </c>
      <c r="D79" t="s">
        <v>100</v>
      </c>
      <c r="E79" s="65">
        <v>45169</v>
      </c>
      <c r="F79" s="55">
        <v>355870.09351799992</v>
      </c>
      <c r="G79" s="55">
        <v>3.8032300000000001</v>
      </c>
      <c r="H79" s="55">
        <v>13.534557630999998</v>
      </c>
      <c r="I79" s="56">
        <v>1.5081337309471663E-3</v>
      </c>
      <c r="J79" s="56">
        <v>9.4259235261002377E-6</v>
      </c>
    </row>
    <row r="80" spans="1:10">
      <c r="A80" t="s">
        <v>3658</v>
      </c>
      <c r="B80" t="s">
        <v>3659</v>
      </c>
      <c r="C80" t="s">
        <v>1870</v>
      </c>
      <c r="D80" t="s">
        <v>100</v>
      </c>
      <c r="E80" s="65">
        <v>45174</v>
      </c>
      <c r="F80" s="55">
        <v>296802.53115</v>
      </c>
      <c r="G80" s="55">
        <v>3.9044840000000001</v>
      </c>
      <c r="H80" s="55">
        <v>11.588607186000001</v>
      </c>
      <c r="I80" s="56">
        <v>1.2912996396626246E-3</v>
      </c>
      <c r="J80" s="56">
        <v>8.0706978452742381E-6</v>
      </c>
    </row>
    <row r="81" spans="1:10">
      <c r="A81" t="s">
        <v>3660</v>
      </c>
      <c r="B81" t="s">
        <v>3661</v>
      </c>
      <c r="C81" t="s">
        <v>1870</v>
      </c>
      <c r="D81" t="s">
        <v>100</v>
      </c>
      <c r="E81" s="65">
        <v>45181</v>
      </c>
      <c r="F81" s="55">
        <v>261255.52596</v>
      </c>
      <c r="G81" s="55">
        <v>3.9528509999999999</v>
      </c>
      <c r="H81" s="55">
        <v>10.327042869000001</v>
      </c>
      <c r="I81" s="56">
        <v>1.1507255808644835E-3</v>
      </c>
      <c r="J81" s="56">
        <v>7.192101802499822E-6</v>
      </c>
    </row>
    <row r="82" spans="1:10">
      <c r="A82" t="s">
        <v>3662</v>
      </c>
      <c r="B82" t="s">
        <v>3663</v>
      </c>
      <c r="C82" t="s">
        <v>1870</v>
      </c>
      <c r="D82" t="s">
        <v>100</v>
      </c>
      <c r="E82" s="65">
        <v>45181</v>
      </c>
      <c r="F82" s="55">
        <v>356304.78441000002</v>
      </c>
      <c r="G82" s="55">
        <v>3.9655879999999999</v>
      </c>
      <c r="H82" s="55">
        <v>14.129580194999999</v>
      </c>
      <c r="I82" s="56">
        <v>1.5744361269255686E-3</v>
      </c>
      <c r="J82" s="56">
        <v>9.8403173568761983E-6</v>
      </c>
    </row>
    <row r="83" spans="1:10">
      <c r="A83" t="s">
        <v>3664</v>
      </c>
      <c r="B83" t="s">
        <v>3665</v>
      </c>
      <c r="C83" t="s">
        <v>1870</v>
      </c>
      <c r="D83" t="s">
        <v>100</v>
      </c>
      <c r="E83" s="65">
        <v>45159</v>
      </c>
      <c r="F83" s="55">
        <v>475325.04060000001</v>
      </c>
      <c r="G83" s="55">
        <v>3.9097590000000002</v>
      </c>
      <c r="H83" s="55">
        <v>18.584064653000002</v>
      </c>
      <c r="I83" s="56">
        <v>2.0707920809393651E-3</v>
      </c>
      <c r="J83" s="56">
        <v>1.2942570935754922E-5</v>
      </c>
    </row>
    <row r="84" spans="1:10">
      <c r="A84" t="s">
        <v>3666</v>
      </c>
      <c r="B84" t="s">
        <v>3667</v>
      </c>
      <c r="C84" t="s">
        <v>1870</v>
      </c>
      <c r="D84" t="s">
        <v>100</v>
      </c>
      <c r="E84" s="65">
        <v>45167</v>
      </c>
      <c r="F84" s="55">
        <v>415986.58390799997</v>
      </c>
      <c r="G84" s="55">
        <v>3.9388100000000001</v>
      </c>
      <c r="H84" s="55">
        <v>16.384919836000002</v>
      </c>
      <c r="I84" s="56">
        <v>1.8257449528264467E-3</v>
      </c>
      <c r="J84" s="56">
        <v>1.1411012133981941E-5</v>
      </c>
    </row>
    <row r="85" spans="1:10">
      <c r="A85" t="s">
        <v>3668</v>
      </c>
      <c r="B85" t="s">
        <v>3669</v>
      </c>
      <c r="C85" t="s">
        <v>1870</v>
      </c>
      <c r="D85" t="s">
        <v>100</v>
      </c>
      <c r="E85" s="65">
        <v>45189</v>
      </c>
      <c r="F85" s="55">
        <v>1757194.7390149999</v>
      </c>
      <c r="G85" s="55">
        <v>4.0757500000000002</v>
      </c>
      <c r="H85" s="55">
        <v>71.618863660000002</v>
      </c>
      <c r="I85" s="56">
        <v>7.9803734264916552E-3</v>
      </c>
      <c r="J85" s="56">
        <v>4.9877798025636814E-5</v>
      </c>
    </row>
    <row r="86" spans="1:10">
      <c r="A86" t="s">
        <v>3670</v>
      </c>
      <c r="B86" t="s">
        <v>3671</v>
      </c>
      <c r="C86" t="s">
        <v>1870</v>
      </c>
      <c r="D86" t="s">
        <v>100</v>
      </c>
      <c r="E86" s="65">
        <v>45174</v>
      </c>
      <c r="F86" s="55">
        <v>2312226.9542399999</v>
      </c>
      <c r="G86" s="55">
        <v>4.0826269999999996</v>
      </c>
      <c r="H86" s="55">
        <v>94.399604678000003</v>
      </c>
      <c r="I86" s="56">
        <v>1.0518794325193689E-2</v>
      </c>
      <c r="J86" s="56">
        <v>6.5743076268033105E-5</v>
      </c>
    </row>
    <row r="87" spans="1:10">
      <c r="A87" t="s">
        <v>3670</v>
      </c>
      <c r="B87" t="s">
        <v>3672</v>
      </c>
      <c r="C87" t="s">
        <v>1870</v>
      </c>
      <c r="D87" t="s">
        <v>100</v>
      </c>
      <c r="E87" s="65">
        <v>45174</v>
      </c>
      <c r="F87" s="55">
        <v>249777.16646400001</v>
      </c>
      <c r="G87" s="55">
        <v>4.0826269999999996</v>
      </c>
      <c r="H87" s="55">
        <v>10.197470334</v>
      </c>
      <c r="I87" s="56">
        <v>1.13628752415325E-3</v>
      </c>
      <c r="J87" s="56">
        <v>7.1018631083887146E-6</v>
      </c>
    </row>
    <row r="88" spans="1:10">
      <c r="A88" t="s">
        <v>3673</v>
      </c>
      <c r="B88" t="s">
        <v>3674</v>
      </c>
      <c r="C88" t="s">
        <v>1870</v>
      </c>
      <c r="D88" t="s">
        <v>100</v>
      </c>
      <c r="E88" s="65">
        <v>45189</v>
      </c>
      <c r="F88" s="55">
        <v>416361.42605399998</v>
      </c>
      <c r="G88" s="55">
        <v>4.1519490000000001</v>
      </c>
      <c r="H88" s="55">
        <v>17.287113411</v>
      </c>
      <c r="I88" s="56">
        <v>1.9262749146764654E-3</v>
      </c>
      <c r="J88" s="56">
        <v>1.2039330242008694E-5</v>
      </c>
    </row>
    <row r="89" spans="1:10">
      <c r="A89" t="s">
        <v>3675</v>
      </c>
      <c r="B89" t="s">
        <v>3676</v>
      </c>
      <c r="C89" t="s">
        <v>1870</v>
      </c>
      <c r="D89" t="s">
        <v>100</v>
      </c>
      <c r="E89" s="65">
        <v>45190</v>
      </c>
      <c r="F89" s="55">
        <v>475892.02872</v>
      </c>
      <c r="G89" s="55">
        <v>4.1816259999999996</v>
      </c>
      <c r="H89" s="55">
        <v>19.900023038</v>
      </c>
      <c r="I89" s="56">
        <v>2.2174271822149004E-3</v>
      </c>
      <c r="J89" s="56">
        <v>1.3859048846501672E-5</v>
      </c>
    </row>
    <row r="90" spans="1:10">
      <c r="A90" t="s">
        <v>3677</v>
      </c>
      <c r="B90" t="s">
        <v>3678</v>
      </c>
      <c r="C90" t="s">
        <v>1870</v>
      </c>
      <c r="D90" t="s">
        <v>100</v>
      </c>
      <c r="E90" s="65">
        <v>45188</v>
      </c>
      <c r="F90" s="55">
        <v>595337.52599999995</v>
      </c>
      <c r="G90" s="55">
        <v>4.2342589999999998</v>
      </c>
      <c r="H90" s="55">
        <v>25.208134318999999</v>
      </c>
      <c r="I90" s="56">
        <v>2.8089013839399401E-3</v>
      </c>
      <c r="J90" s="56">
        <v>1.7555797005313808E-5</v>
      </c>
    </row>
    <row r="91" spans="1:10">
      <c r="A91" t="s">
        <v>3679</v>
      </c>
      <c r="B91" t="s">
        <v>3680</v>
      </c>
      <c r="C91" t="s">
        <v>1870</v>
      </c>
      <c r="D91" t="s">
        <v>100</v>
      </c>
      <c r="E91" s="65">
        <v>45188</v>
      </c>
      <c r="F91" s="55">
        <v>1190675.0519999999</v>
      </c>
      <c r="G91" s="55">
        <v>4.2342589999999998</v>
      </c>
      <c r="H91" s="55">
        <v>50.416268637000009</v>
      </c>
      <c r="I91" s="56">
        <v>5.6178027677684528E-3</v>
      </c>
      <c r="J91" s="56">
        <v>3.5111594009931185E-5</v>
      </c>
    </row>
    <row r="92" spans="1:10">
      <c r="A92" t="s">
        <v>3681</v>
      </c>
      <c r="B92" t="s">
        <v>3682</v>
      </c>
      <c r="C92" t="s">
        <v>1870</v>
      </c>
      <c r="D92" t="s">
        <v>100</v>
      </c>
      <c r="E92" s="65">
        <v>45190</v>
      </c>
      <c r="F92" s="55">
        <v>833472.53639999998</v>
      </c>
      <c r="G92" s="55">
        <v>4.2576720000000003</v>
      </c>
      <c r="H92" s="55">
        <v>35.486526456999997</v>
      </c>
      <c r="I92" s="56">
        <v>3.9542058930223441E-3</v>
      </c>
      <c r="J92" s="56">
        <v>2.4714016793905429E-5</v>
      </c>
    </row>
    <row r="93" spans="1:10">
      <c r="A93" t="s">
        <v>3681</v>
      </c>
      <c r="B93" t="s">
        <v>3683</v>
      </c>
      <c r="C93" t="s">
        <v>1870</v>
      </c>
      <c r="D93" t="s">
        <v>100</v>
      </c>
      <c r="E93" s="65">
        <v>45190</v>
      </c>
      <c r="F93" s="55">
        <v>289334.54340000002</v>
      </c>
      <c r="G93" s="55">
        <v>4.2576720000000003</v>
      </c>
      <c r="H93" s="55">
        <v>12.318915718</v>
      </c>
      <c r="I93" s="56">
        <v>1.3726767308935206E-3</v>
      </c>
      <c r="J93" s="56">
        <v>8.5793093980688093E-6</v>
      </c>
    </row>
    <row r="94" spans="1:10">
      <c r="A94" t="s">
        <v>3684</v>
      </c>
      <c r="B94" t="s">
        <v>3685</v>
      </c>
      <c r="C94" t="s">
        <v>1870</v>
      </c>
      <c r="D94" t="s">
        <v>100</v>
      </c>
      <c r="E94" s="65">
        <v>45182</v>
      </c>
      <c r="F94" s="55">
        <v>595810.01610000001</v>
      </c>
      <c r="G94" s="55">
        <v>4.2868089999999999</v>
      </c>
      <c r="H94" s="55">
        <v>25.541239839000003</v>
      </c>
      <c r="I94" s="56">
        <v>2.8460187899441128E-3</v>
      </c>
      <c r="J94" s="56">
        <v>1.7787782951455874E-5</v>
      </c>
    </row>
    <row r="95" spans="1:10">
      <c r="A95" t="s">
        <v>3686</v>
      </c>
      <c r="B95" t="s">
        <v>3687</v>
      </c>
      <c r="C95" t="s">
        <v>1870</v>
      </c>
      <c r="D95" t="s">
        <v>100</v>
      </c>
      <c r="E95" s="65">
        <v>45182</v>
      </c>
      <c r="F95" s="55">
        <v>579281.43504000001</v>
      </c>
      <c r="G95" s="55">
        <v>4.3121039999999997</v>
      </c>
      <c r="H95" s="55">
        <v>24.979215580000005</v>
      </c>
      <c r="I95" s="56">
        <v>2.7833933413910629E-3</v>
      </c>
      <c r="J95" s="56">
        <v>1.7396370255926519E-5</v>
      </c>
    </row>
    <row r="96" spans="1:10">
      <c r="A96" t="s">
        <v>3688</v>
      </c>
      <c r="B96" t="s">
        <v>3689</v>
      </c>
      <c r="C96" t="s">
        <v>1870</v>
      </c>
      <c r="D96" t="s">
        <v>100</v>
      </c>
      <c r="E96" s="65">
        <v>45182</v>
      </c>
      <c r="F96" s="55">
        <v>357646.65629399999</v>
      </c>
      <c r="G96" s="55">
        <v>4.3298019999999999</v>
      </c>
      <c r="H96" s="55">
        <v>15.485390537000001</v>
      </c>
      <c r="I96" s="56">
        <v>1.7255118669153168E-3</v>
      </c>
      <c r="J96" s="56">
        <v>1.0784549517838492E-5</v>
      </c>
    </row>
    <row r="97" spans="1:10">
      <c r="A97" t="s">
        <v>3688</v>
      </c>
      <c r="B97" t="s">
        <v>3690</v>
      </c>
      <c r="C97" t="s">
        <v>1870</v>
      </c>
      <c r="D97" t="s">
        <v>100</v>
      </c>
      <c r="E97" s="65">
        <v>45182</v>
      </c>
      <c r="F97" s="55">
        <v>579388.595982</v>
      </c>
      <c r="G97" s="55">
        <v>4.3298019999999999</v>
      </c>
      <c r="H97" s="55">
        <v>25.086376521999998</v>
      </c>
      <c r="I97" s="56">
        <v>2.7953341107664945E-3</v>
      </c>
      <c r="J97" s="56">
        <v>1.747100075895554E-5</v>
      </c>
    </row>
    <row r="98" spans="1:10">
      <c r="A98" t="s">
        <v>3691</v>
      </c>
      <c r="B98" t="s">
        <v>3692</v>
      </c>
      <c r="C98" t="s">
        <v>1870</v>
      </c>
      <c r="D98" t="s">
        <v>100</v>
      </c>
      <c r="E98" s="65">
        <v>45182</v>
      </c>
      <c r="F98" s="55">
        <v>476900.00759999995</v>
      </c>
      <c r="G98" s="55">
        <v>4.3373840000000001</v>
      </c>
      <c r="H98" s="55">
        <v>20.684986591000001</v>
      </c>
      <c r="I98" s="56">
        <v>2.3048943934913112E-3</v>
      </c>
      <c r="J98" s="56">
        <v>1.4405724003760378E-5</v>
      </c>
    </row>
    <row r="99" spans="1:10">
      <c r="A99" t="s">
        <v>3693</v>
      </c>
      <c r="B99" t="s">
        <v>3694</v>
      </c>
      <c r="C99" t="s">
        <v>1870</v>
      </c>
      <c r="D99" t="s">
        <v>100</v>
      </c>
      <c r="E99" s="65">
        <v>45173</v>
      </c>
      <c r="F99" s="55">
        <v>1132936.7617800001</v>
      </c>
      <c r="G99" s="55">
        <v>4.3170890000000002</v>
      </c>
      <c r="H99" s="55">
        <v>48.909891450000003</v>
      </c>
      <c r="I99" s="56">
        <v>5.4499496092699018E-3</v>
      </c>
      <c r="J99" s="56">
        <v>3.4062502007574033E-5</v>
      </c>
    </row>
    <row r="100" spans="1:10">
      <c r="A100" t="s">
        <v>3695</v>
      </c>
      <c r="B100" t="s">
        <v>3696</v>
      </c>
      <c r="C100" t="s">
        <v>1870</v>
      </c>
      <c r="D100" t="s">
        <v>100</v>
      </c>
      <c r="E100" s="65">
        <v>45173</v>
      </c>
      <c r="F100" s="55">
        <v>1013680.26054</v>
      </c>
      <c r="G100" s="55">
        <v>4.3170890000000002</v>
      </c>
      <c r="H100" s="55">
        <v>43.761481824000001</v>
      </c>
      <c r="I100" s="56">
        <v>4.8762707030661524E-3</v>
      </c>
      <c r="J100" s="56">
        <v>3.0476975480680906E-5</v>
      </c>
    </row>
    <row r="101" spans="1:10">
      <c r="A101" t="s">
        <v>3697</v>
      </c>
      <c r="B101" t="s">
        <v>3698</v>
      </c>
      <c r="C101" t="s">
        <v>1870</v>
      </c>
      <c r="D101" t="s">
        <v>100</v>
      </c>
      <c r="E101" s="65">
        <v>45173</v>
      </c>
      <c r="F101" s="55">
        <v>357911.25075000001</v>
      </c>
      <c r="G101" s="55">
        <v>4.3549829999999998</v>
      </c>
      <c r="H101" s="55">
        <v>15.586975909000003</v>
      </c>
      <c r="I101" s="56">
        <v>1.7368313595992235E-3</v>
      </c>
      <c r="J101" s="56">
        <v>1.0855297005414242E-5</v>
      </c>
    </row>
    <row r="102" spans="1:10">
      <c r="A102" t="s">
        <v>3699</v>
      </c>
      <c r="B102" t="s">
        <v>3700</v>
      </c>
      <c r="C102" t="s">
        <v>1870</v>
      </c>
      <c r="D102" t="s">
        <v>100</v>
      </c>
      <c r="E102" s="65">
        <v>45195</v>
      </c>
      <c r="F102" s="55">
        <v>985579.06933900004</v>
      </c>
      <c r="G102" s="55">
        <v>4.4637669999999998</v>
      </c>
      <c r="H102" s="55">
        <v>43.993954828</v>
      </c>
      <c r="I102" s="56">
        <v>4.9021747915798395E-3</v>
      </c>
      <c r="J102" s="56">
        <v>3.063887754038087E-5</v>
      </c>
    </row>
    <row r="103" spans="1:10">
      <c r="A103" t="s">
        <v>3701</v>
      </c>
      <c r="B103" t="s">
        <v>3702</v>
      </c>
      <c r="C103" t="s">
        <v>1870</v>
      </c>
      <c r="D103" t="s">
        <v>100</v>
      </c>
      <c r="E103" s="65">
        <v>45173</v>
      </c>
      <c r="F103" s="55">
        <v>596597.49959999998</v>
      </c>
      <c r="G103" s="55">
        <v>4.3676079999999997</v>
      </c>
      <c r="H103" s="55">
        <v>26.057041532</v>
      </c>
      <c r="I103" s="56">
        <v>2.9034937331894857E-3</v>
      </c>
      <c r="J103" s="56">
        <v>1.8147004689277223E-5</v>
      </c>
    </row>
    <row r="104" spans="1:10">
      <c r="A104" t="s">
        <v>3703</v>
      </c>
      <c r="B104" t="s">
        <v>3704</v>
      </c>
      <c r="C104" t="s">
        <v>1870</v>
      </c>
      <c r="D104" t="s">
        <v>100</v>
      </c>
      <c r="E104" s="65">
        <v>45195</v>
      </c>
      <c r="F104" s="55">
        <v>656534.44375199999</v>
      </c>
      <c r="G104" s="55">
        <v>4.5041029999999997</v>
      </c>
      <c r="H104" s="55">
        <v>29.570989778999998</v>
      </c>
      <c r="I104" s="56">
        <v>3.2950472678218404E-3</v>
      </c>
      <c r="J104" s="56">
        <v>2.059423705208691E-5</v>
      </c>
    </row>
    <row r="105" spans="1:10">
      <c r="A105" t="s">
        <v>3705</v>
      </c>
      <c r="B105" t="s">
        <v>3706</v>
      </c>
      <c r="C105" t="s">
        <v>1870</v>
      </c>
      <c r="D105" t="s">
        <v>100</v>
      </c>
      <c r="E105" s="65">
        <v>45187</v>
      </c>
      <c r="F105" s="55">
        <v>238764.99720000001</v>
      </c>
      <c r="G105" s="55">
        <v>4.483047</v>
      </c>
      <c r="H105" s="55">
        <v>10.703948222000001</v>
      </c>
      <c r="I105" s="56">
        <v>1.1927235309808517E-3</v>
      </c>
      <c r="J105" s="56">
        <v>7.4545914331781559E-6</v>
      </c>
    </row>
    <row r="106" spans="1:10">
      <c r="A106" t="s">
        <v>3707</v>
      </c>
      <c r="B106" t="s">
        <v>3708</v>
      </c>
      <c r="C106" t="s">
        <v>1870</v>
      </c>
      <c r="D106" t="s">
        <v>100</v>
      </c>
      <c r="E106" s="65">
        <v>45195</v>
      </c>
      <c r="F106" s="55">
        <v>1253516.2353000001</v>
      </c>
      <c r="G106" s="55">
        <v>4.5141819999999999</v>
      </c>
      <c r="H106" s="55">
        <v>56.586004989000003</v>
      </c>
      <c r="I106" s="56">
        <v>6.3052864489631837E-3</v>
      </c>
      <c r="J106" s="56">
        <v>3.9408406998997885E-5</v>
      </c>
    </row>
    <row r="107" spans="1:10">
      <c r="A107" t="s">
        <v>3709</v>
      </c>
      <c r="B107" t="s">
        <v>3710</v>
      </c>
      <c r="C107" t="s">
        <v>1870</v>
      </c>
      <c r="D107" t="s">
        <v>100</v>
      </c>
      <c r="E107" s="65">
        <v>45175</v>
      </c>
      <c r="F107" s="55">
        <v>477529.99440000003</v>
      </c>
      <c r="G107" s="55">
        <v>4.4400839999999997</v>
      </c>
      <c r="H107" s="55">
        <v>21.202730785</v>
      </c>
      <c r="I107" s="56">
        <v>2.3625857864619259E-3</v>
      </c>
      <c r="J107" s="56">
        <v>1.4766298564952432E-5</v>
      </c>
    </row>
    <row r="108" spans="1:10">
      <c r="A108" t="s">
        <v>3711</v>
      </c>
      <c r="B108" t="s">
        <v>3712</v>
      </c>
      <c r="C108" t="s">
        <v>1870</v>
      </c>
      <c r="D108" t="s">
        <v>100</v>
      </c>
      <c r="E108" s="65">
        <v>45173</v>
      </c>
      <c r="F108" s="55">
        <v>143266.558162</v>
      </c>
      <c r="G108" s="55">
        <v>4.3504649999999998</v>
      </c>
      <c r="H108" s="55">
        <v>6.2327618060000001</v>
      </c>
      <c r="I108" s="56">
        <v>6.9450650496755638E-4</v>
      </c>
      <c r="J108" s="56">
        <v>4.3407060460692508E-6</v>
      </c>
    </row>
    <row r="109" spans="1:10">
      <c r="A109" t="s">
        <v>3713</v>
      </c>
      <c r="B109" t="s">
        <v>3714</v>
      </c>
      <c r="C109" t="s">
        <v>1870</v>
      </c>
      <c r="D109" t="s">
        <v>100</v>
      </c>
      <c r="E109" s="65">
        <v>45175</v>
      </c>
      <c r="F109" s="55">
        <v>417982.06709700002</v>
      </c>
      <c r="G109" s="55">
        <v>4.4728500000000002</v>
      </c>
      <c r="H109" s="55">
        <v>18.695711417999998</v>
      </c>
      <c r="I109" s="56">
        <v>2.0832326982715465E-3</v>
      </c>
      <c r="J109" s="56">
        <v>1.3020325517583002E-5</v>
      </c>
    </row>
    <row r="110" spans="1:10">
      <c r="A110" t="s">
        <v>3715</v>
      </c>
      <c r="B110" t="s">
        <v>3716</v>
      </c>
      <c r="C110" t="s">
        <v>1870</v>
      </c>
      <c r="D110" t="s">
        <v>100</v>
      </c>
      <c r="E110" s="65">
        <v>45239</v>
      </c>
      <c r="F110" s="55">
        <v>870713.27116200002</v>
      </c>
      <c r="G110" s="55">
        <v>4.7040100000000002</v>
      </c>
      <c r="H110" s="55">
        <v>40.958442980000001</v>
      </c>
      <c r="I110" s="56">
        <v>4.5639326462899883E-3</v>
      </c>
      <c r="J110" s="56">
        <v>2.8524844461362152E-5</v>
      </c>
    </row>
    <row r="111" spans="1:10">
      <c r="A111" t="s">
        <v>3717</v>
      </c>
      <c r="B111" t="s">
        <v>3718</v>
      </c>
      <c r="C111" t="s">
        <v>1870</v>
      </c>
      <c r="D111" t="s">
        <v>100</v>
      </c>
      <c r="E111" s="65">
        <v>45175</v>
      </c>
      <c r="F111" s="55">
        <v>1313900.4700800001</v>
      </c>
      <c r="G111" s="55">
        <v>4.4904840000000004</v>
      </c>
      <c r="H111" s="55">
        <v>59.000495139000002</v>
      </c>
      <c r="I111" s="56">
        <v>6.5743291570834967E-3</v>
      </c>
      <c r="J111" s="56">
        <v>4.1089939571314454E-5</v>
      </c>
    </row>
    <row r="112" spans="1:10">
      <c r="A112" t="s">
        <v>3719</v>
      </c>
      <c r="B112" t="s">
        <v>3720</v>
      </c>
      <c r="C112" t="s">
        <v>1870</v>
      </c>
      <c r="D112" t="s">
        <v>100</v>
      </c>
      <c r="E112" s="65">
        <v>45187</v>
      </c>
      <c r="F112" s="55">
        <v>597306.23474999995</v>
      </c>
      <c r="G112" s="55">
        <v>4.5460120000000002</v>
      </c>
      <c r="H112" s="55">
        <v>27.153612305000003</v>
      </c>
      <c r="I112" s="56">
        <v>3.0256828298869834E-3</v>
      </c>
      <c r="J112" s="56">
        <v>1.8910693649718773E-5</v>
      </c>
    </row>
    <row r="113" spans="1:10">
      <c r="A113" t="s">
        <v>3719</v>
      </c>
      <c r="B113" t="s">
        <v>3721</v>
      </c>
      <c r="C113" t="s">
        <v>1870</v>
      </c>
      <c r="D113" t="s">
        <v>100</v>
      </c>
      <c r="E113" s="65">
        <v>45187</v>
      </c>
      <c r="F113" s="55">
        <v>812815.74506999995</v>
      </c>
      <c r="G113" s="55">
        <v>4.5460120000000002</v>
      </c>
      <c r="H113" s="55">
        <v>36.950700215999994</v>
      </c>
      <c r="I113" s="56">
        <v>4.1173563922198902E-3</v>
      </c>
      <c r="J113" s="56">
        <v>2.57337169021414E-5</v>
      </c>
    </row>
    <row r="114" spans="1:10">
      <c r="A114" t="s">
        <v>3722</v>
      </c>
      <c r="B114" t="s">
        <v>3723</v>
      </c>
      <c r="C114" t="s">
        <v>1870</v>
      </c>
      <c r="D114" t="s">
        <v>100</v>
      </c>
      <c r="E114" s="65">
        <v>45239</v>
      </c>
      <c r="F114" s="55">
        <v>1248417.3199469999</v>
      </c>
      <c r="G114" s="55">
        <v>4.734159</v>
      </c>
      <c r="H114" s="55">
        <v>59.102066211</v>
      </c>
      <c r="I114" s="56">
        <v>6.5856470563416744E-3</v>
      </c>
      <c r="J114" s="56">
        <v>4.1160677099886731E-5</v>
      </c>
    </row>
    <row r="115" spans="1:10">
      <c r="A115" t="s">
        <v>3724</v>
      </c>
      <c r="B115" t="s">
        <v>3725</v>
      </c>
      <c r="C115" t="s">
        <v>1870</v>
      </c>
      <c r="D115" t="s">
        <v>100</v>
      </c>
      <c r="E115" s="65">
        <v>45175</v>
      </c>
      <c r="F115" s="55">
        <v>1493462.4577500001</v>
      </c>
      <c r="G115" s="55">
        <v>4.5156650000000003</v>
      </c>
      <c r="H115" s="55">
        <v>67.439758968999996</v>
      </c>
      <c r="I115" s="56">
        <v>7.514702591767005E-3</v>
      </c>
      <c r="J115" s="56">
        <v>4.6967328226852394E-5</v>
      </c>
    </row>
    <row r="116" spans="1:10">
      <c r="A116" t="s">
        <v>3726</v>
      </c>
      <c r="B116" t="s">
        <v>3727</v>
      </c>
      <c r="C116" t="s">
        <v>1870</v>
      </c>
      <c r="D116" t="s">
        <v>100</v>
      </c>
      <c r="E116" s="65">
        <v>45187</v>
      </c>
      <c r="F116" s="55">
        <v>836471.27356799995</v>
      </c>
      <c r="G116" s="55">
        <v>4.57369</v>
      </c>
      <c r="H116" s="55">
        <v>38.257602145</v>
      </c>
      <c r="I116" s="56">
        <v>4.2629823473416461E-3</v>
      </c>
      <c r="J116" s="56">
        <v>2.6643887590738682E-5</v>
      </c>
    </row>
    <row r="117" spans="1:10">
      <c r="A117" t="s">
        <v>3728</v>
      </c>
      <c r="B117" t="s">
        <v>3729</v>
      </c>
      <c r="C117" t="s">
        <v>1870</v>
      </c>
      <c r="D117" t="s">
        <v>100</v>
      </c>
      <c r="E117" s="65">
        <v>45201</v>
      </c>
      <c r="F117" s="55">
        <v>597857.47320000001</v>
      </c>
      <c r="G117" s="55">
        <v>4.665108</v>
      </c>
      <c r="H117" s="55">
        <v>27.890696861000002</v>
      </c>
      <c r="I117" s="56">
        <v>3.1078149624450299E-3</v>
      </c>
      <c r="J117" s="56">
        <v>1.9424024254718546E-5</v>
      </c>
    </row>
    <row r="118" spans="1:10">
      <c r="A118" t="s">
        <v>3730</v>
      </c>
      <c r="B118" t="s">
        <v>3731</v>
      </c>
      <c r="C118" t="s">
        <v>1870</v>
      </c>
      <c r="D118" t="s">
        <v>100</v>
      </c>
      <c r="E118" s="65">
        <v>45244</v>
      </c>
      <c r="F118" s="55">
        <v>1019636.36313</v>
      </c>
      <c r="G118" s="55">
        <v>5.1443950000000003</v>
      </c>
      <c r="H118" s="55">
        <v>52.45412025000001</v>
      </c>
      <c r="I118" s="56">
        <v>5.8448772566450664E-3</v>
      </c>
      <c r="J118" s="56">
        <v>3.6530822771252643E-5</v>
      </c>
    </row>
    <row r="119" spans="1:10">
      <c r="A119" t="s">
        <v>3730</v>
      </c>
      <c r="B119" t="s">
        <v>3732</v>
      </c>
      <c r="C119" t="s">
        <v>1870</v>
      </c>
      <c r="D119" t="s">
        <v>100</v>
      </c>
      <c r="E119" s="65">
        <v>45244</v>
      </c>
      <c r="F119" s="55">
        <v>959091.90431999997</v>
      </c>
      <c r="G119" s="55">
        <v>5.1443950000000003</v>
      </c>
      <c r="H119" s="55">
        <v>49.339474283000008</v>
      </c>
      <c r="I119" s="56">
        <v>5.4978173252563673E-3</v>
      </c>
      <c r="J119" s="56">
        <v>3.4361678016305127E-5</v>
      </c>
    </row>
    <row r="120" spans="1:10">
      <c r="A120" t="s">
        <v>3733</v>
      </c>
      <c r="B120" t="s">
        <v>3734</v>
      </c>
      <c r="C120" t="s">
        <v>1870</v>
      </c>
      <c r="D120" t="s">
        <v>100</v>
      </c>
      <c r="E120" s="65">
        <v>45244</v>
      </c>
      <c r="F120" s="55">
        <v>168017.47956000001</v>
      </c>
      <c r="G120" s="55">
        <v>5.2439809999999998</v>
      </c>
      <c r="H120" s="55">
        <v>8.81080431</v>
      </c>
      <c r="I120" s="56">
        <v>9.8177358573217741E-4</v>
      </c>
      <c r="J120" s="56">
        <v>6.1361420072772813E-6</v>
      </c>
    </row>
    <row r="121" spans="1:10">
      <c r="A121" t="s">
        <v>3735</v>
      </c>
      <c r="B121" t="s">
        <v>3736</v>
      </c>
      <c r="C121" t="s">
        <v>1870</v>
      </c>
      <c r="D121" t="s">
        <v>100</v>
      </c>
      <c r="E121" s="65">
        <v>45244</v>
      </c>
      <c r="F121" s="55">
        <v>1020707.9725499999</v>
      </c>
      <c r="G121" s="55">
        <v>5.2439809999999998</v>
      </c>
      <c r="H121" s="55">
        <v>53.525729670000004</v>
      </c>
      <c r="I121" s="56">
        <v>5.9642849503993923E-3</v>
      </c>
      <c r="J121" s="56">
        <v>3.727712780154289E-5</v>
      </c>
    </row>
    <row r="122" spans="1:10">
      <c r="A122" t="s">
        <v>3737</v>
      </c>
      <c r="B122" t="s">
        <v>3738</v>
      </c>
      <c r="C122" t="s">
        <v>1870</v>
      </c>
      <c r="D122" t="s">
        <v>100</v>
      </c>
      <c r="E122" s="65">
        <v>45180</v>
      </c>
      <c r="F122" s="55">
        <v>1501416.0411</v>
      </c>
      <c r="G122" s="55">
        <v>5.0339830000000001</v>
      </c>
      <c r="H122" s="55">
        <v>75.581025592000003</v>
      </c>
      <c r="I122" s="56">
        <v>8.4218706826293486E-3</v>
      </c>
      <c r="J122" s="56">
        <v>5.2637181552403642E-5</v>
      </c>
    </row>
    <row r="123" spans="1:10">
      <c r="A123" t="s">
        <v>3739</v>
      </c>
      <c r="B123" t="s">
        <v>3740</v>
      </c>
      <c r="C123" t="s">
        <v>1870</v>
      </c>
      <c r="D123" t="s">
        <v>100</v>
      </c>
      <c r="E123" s="65">
        <v>45238</v>
      </c>
      <c r="F123" s="55">
        <v>720944.294184</v>
      </c>
      <c r="G123" s="55">
        <v>5.2778799999999997</v>
      </c>
      <c r="H123" s="55">
        <v>38.050572733000003</v>
      </c>
      <c r="I123" s="56">
        <v>4.2399133968781142E-3</v>
      </c>
      <c r="J123" s="56">
        <v>2.6499705308733704E-5</v>
      </c>
    </row>
    <row r="124" spans="1:10">
      <c r="A124" t="s">
        <v>3741</v>
      </c>
      <c r="B124" t="s">
        <v>3742</v>
      </c>
      <c r="C124" t="s">
        <v>1870</v>
      </c>
      <c r="D124" t="s">
        <v>100</v>
      </c>
      <c r="E124" s="65">
        <v>45238</v>
      </c>
      <c r="F124" s="55">
        <v>600944.40852000006</v>
      </c>
      <c r="G124" s="55">
        <v>5.3027049999999996</v>
      </c>
      <c r="H124" s="55">
        <v>31.866307311</v>
      </c>
      <c r="I124" s="56">
        <v>3.5508107650576081E-3</v>
      </c>
      <c r="J124" s="56">
        <v>2.2192773784103513E-5</v>
      </c>
    </row>
    <row r="125" spans="1:10">
      <c r="A125" t="s">
        <v>3743</v>
      </c>
      <c r="B125" t="s">
        <v>3744</v>
      </c>
      <c r="C125" t="s">
        <v>1870</v>
      </c>
      <c r="D125" t="s">
        <v>100</v>
      </c>
      <c r="E125" s="65">
        <v>45243</v>
      </c>
      <c r="F125" s="55">
        <v>721208.88864000002</v>
      </c>
      <c r="G125" s="55">
        <v>5.3887869999999998</v>
      </c>
      <c r="H125" s="55">
        <v>38.864408581000006</v>
      </c>
      <c r="I125" s="56">
        <v>4.3305978010001658E-3</v>
      </c>
      <c r="J125" s="56">
        <v>2.706648810837813E-5</v>
      </c>
    </row>
    <row r="126" spans="1:10">
      <c r="A126" t="s">
        <v>3745</v>
      </c>
      <c r="B126" t="s">
        <v>3746</v>
      </c>
      <c r="C126" t="s">
        <v>1870</v>
      </c>
      <c r="D126" t="s">
        <v>100</v>
      </c>
      <c r="E126" s="65">
        <v>45238</v>
      </c>
      <c r="F126" s="55">
        <v>601086.15555000002</v>
      </c>
      <c r="G126" s="55">
        <v>5.3250359999999999</v>
      </c>
      <c r="H126" s="55">
        <v>32.008054340999998</v>
      </c>
      <c r="I126" s="56">
        <v>3.5666054059341552E-3</v>
      </c>
      <c r="J126" s="56">
        <v>2.2291491208141928E-5</v>
      </c>
    </row>
    <row r="127" spans="1:10">
      <c r="A127" t="s">
        <v>3747</v>
      </c>
      <c r="B127" t="s">
        <v>3748</v>
      </c>
      <c r="C127" t="s">
        <v>1870</v>
      </c>
      <c r="D127" t="s">
        <v>100</v>
      </c>
      <c r="E127" s="65">
        <v>45197</v>
      </c>
      <c r="F127" s="55">
        <v>481057.92048000003</v>
      </c>
      <c r="G127" s="55">
        <v>5.1408899999999997</v>
      </c>
      <c r="H127" s="55">
        <v>24.730656865000004</v>
      </c>
      <c r="I127" s="56">
        <v>2.7556968482782187E-3</v>
      </c>
      <c r="J127" s="56">
        <v>1.7223265563241957E-5</v>
      </c>
    </row>
    <row r="128" spans="1:10">
      <c r="A128" t="s">
        <v>3749</v>
      </c>
      <c r="B128" t="s">
        <v>3750</v>
      </c>
      <c r="C128" t="s">
        <v>1870</v>
      </c>
      <c r="D128" t="s">
        <v>100</v>
      </c>
      <c r="E128" s="65">
        <v>45243</v>
      </c>
      <c r="F128" s="55">
        <v>390915.92004900001</v>
      </c>
      <c r="G128" s="55">
        <v>5.4631080000000001</v>
      </c>
      <c r="H128" s="55">
        <v>21.356159470999998</v>
      </c>
      <c r="I128" s="56">
        <v>2.3796820952560536E-3</v>
      </c>
      <c r="J128" s="56">
        <v>1.4873151489176095E-5</v>
      </c>
    </row>
    <row r="129" spans="1:10">
      <c r="A129" t="s">
        <v>3751</v>
      </c>
      <c r="B129" t="s">
        <v>3752</v>
      </c>
      <c r="C129" t="s">
        <v>1870</v>
      </c>
      <c r="D129" t="s">
        <v>100</v>
      </c>
      <c r="E129" s="65">
        <v>45243</v>
      </c>
      <c r="F129" s="55">
        <v>337269.73324799997</v>
      </c>
      <c r="G129" s="55">
        <v>5.5867180000000003</v>
      </c>
      <c r="H129" s="55">
        <v>18.842309220000001</v>
      </c>
      <c r="I129" s="56">
        <v>2.0995678527780024E-3</v>
      </c>
      <c r="J129" s="56">
        <v>1.3122421183242694E-5</v>
      </c>
    </row>
    <row r="130" spans="1:10">
      <c r="A130" t="s">
        <v>3751</v>
      </c>
      <c r="B130" t="s">
        <v>3753</v>
      </c>
      <c r="C130" t="s">
        <v>1870</v>
      </c>
      <c r="D130" t="s">
        <v>100</v>
      </c>
      <c r="E130" s="65">
        <v>45243</v>
      </c>
      <c r="F130" s="55">
        <v>1170809.83488</v>
      </c>
      <c r="G130" s="55">
        <v>5.5867180000000003</v>
      </c>
      <c r="H130" s="55">
        <v>65.409844918000005</v>
      </c>
      <c r="I130" s="56">
        <v>7.288512572506619E-3</v>
      </c>
      <c r="J130" s="56">
        <v>4.5553627452069945E-5</v>
      </c>
    </row>
    <row r="131" spans="1:10">
      <c r="A131" t="s">
        <v>3754</v>
      </c>
      <c r="B131" t="s">
        <v>3755</v>
      </c>
      <c r="C131" t="s">
        <v>1870</v>
      </c>
      <c r="D131" t="s">
        <v>100</v>
      </c>
      <c r="E131" s="65">
        <v>45243</v>
      </c>
      <c r="F131" s="55">
        <v>422138.40501000005</v>
      </c>
      <c r="G131" s="55">
        <v>5.7100049999999998</v>
      </c>
      <c r="H131" s="55">
        <v>24.104124975999998</v>
      </c>
      <c r="I131" s="56">
        <v>2.6858834194927266E-3</v>
      </c>
      <c r="J131" s="56">
        <v>1.6786927573232539E-5</v>
      </c>
    </row>
    <row r="132" spans="1:10">
      <c r="A132" t="s">
        <v>3756</v>
      </c>
      <c r="B132" t="s">
        <v>3757</v>
      </c>
      <c r="C132" t="s">
        <v>1870</v>
      </c>
      <c r="D132" t="s">
        <v>100</v>
      </c>
      <c r="E132" s="65">
        <v>45237</v>
      </c>
      <c r="F132" s="55">
        <v>242103.92723999999</v>
      </c>
      <c r="G132" s="55">
        <v>5.8540850000000004</v>
      </c>
      <c r="H132" s="55">
        <v>14.172970536000001</v>
      </c>
      <c r="I132" s="56">
        <v>1.5792710420106041E-3</v>
      </c>
      <c r="J132" s="56">
        <v>9.8705358573390907E-6</v>
      </c>
    </row>
    <row r="133" spans="1:10">
      <c r="A133" t="s">
        <v>3758</v>
      </c>
      <c r="B133" t="s">
        <v>3759</v>
      </c>
      <c r="C133" t="s">
        <v>1870</v>
      </c>
      <c r="D133" t="s">
        <v>100</v>
      </c>
      <c r="E133" s="65">
        <v>45237</v>
      </c>
      <c r="F133" s="55">
        <v>557273.72354399995</v>
      </c>
      <c r="G133" s="55">
        <v>5.9275219999999997</v>
      </c>
      <c r="H133" s="55">
        <v>33.032523124999997</v>
      </c>
      <c r="I133" s="56">
        <v>3.6807602953347535E-3</v>
      </c>
      <c r="J133" s="56">
        <v>2.3004965905737011E-5</v>
      </c>
    </row>
    <row r="134" spans="1:10">
      <c r="A134" t="s">
        <v>3760</v>
      </c>
      <c r="B134" t="s">
        <v>3761</v>
      </c>
      <c r="C134" t="s">
        <v>1870</v>
      </c>
      <c r="D134" t="s">
        <v>100</v>
      </c>
      <c r="E134" s="65">
        <v>45236</v>
      </c>
      <c r="F134" s="55">
        <v>1479280.2607799999</v>
      </c>
      <c r="G134" s="55">
        <v>6.2561010000000001</v>
      </c>
      <c r="H134" s="55">
        <v>92.545273749999993</v>
      </c>
      <c r="I134" s="56">
        <v>1.031216924758864E-2</v>
      </c>
      <c r="J134" s="56">
        <v>6.4451657516423764E-5</v>
      </c>
    </row>
    <row r="135" spans="1:10">
      <c r="A135" t="s">
        <v>3760</v>
      </c>
      <c r="B135" t="s">
        <v>3762</v>
      </c>
      <c r="C135" t="s">
        <v>1870</v>
      </c>
      <c r="D135" t="s">
        <v>100</v>
      </c>
      <c r="E135" s="65">
        <v>45236</v>
      </c>
      <c r="F135" s="55">
        <v>243502.497936</v>
      </c>
      <c r="G135" s="55">
        <v>6.2561010000000001</v>
      </c>
      <c r="H135" s="55">
        <v>15.233763289000001</v>
      </c>
      <c r="I135" s="56">
        <v>1.6974734521639533E-3</v>
      </c>
      <c r="J135" s="56">
        <v>1.0609307795028241E-5</v>
      </c>
    </row>
    <row r="136" spans="1:10">
      <c r="A136" t="s">
        <v>3763</v>
      </c>
      <c r="B136" t="s">
        <v>3764</v>
      </c>
      <c r="C136" t="s">
        <v>1870</v>
      </c>
      <c r="D136" t="s">
        <v>100</v>
      </c>
      <c r="E136" s="65">
        <v>45236</v>
      </c>
      <c r="F136" s="55">
        <v>365263.19670600002</v>
      </c>
      <c r="G136" s="55">
        <v>6.258527</v>
      </c>
      <c r="H136" s="55">
        <v>22.860094734999997</v>
      </c>
      <c r="I136" s="56">
        <v>2.5472631542486517E-3</v>
      </c>
      <c r="J136" s="56">
        <v>1.5920542853796705E-5</v>
      </c>
    </row>
    <row r="137" spans="1:10">
      <c r="A137" t="s">
        <v>3765</v>
      </c>
      <c r="B137" t="s">
        <v>3766</v>
      </c>
      <c r="C137" t="s">
        <v>1870</v>
      </c>
      <c r="D137" t="s">
        <v>100</v>
      </c>
      <c r="E137" s="65">
        <v>45236</v>
      </c>
      <c r="F137" s="55">
        <v>1388251.5122159999</v>
      </c>
      <c r="G137" s="55">
        <v>6.2755000000000001</v>
      </c>
      <c r="H137" s="55">
        <v>87.119724719999994</v>
      </c>
      <c r="I137" s="56">
        <v>9.7076091486084336E-3</v>
      </c>
      <c r="J137" s="56">
        <v>6.0673121738737716E-5</v>
      </c>
    </row>
    <row r="138" spans="1:10">
      <c r="A138" t="s">
        <v>3767</v>
      </c>
      <c r="B138" t="s">
        <v>3768</v>
      </c>
      <c r="C138" t="s">
        <v>1870</v>
      </c>
      <c r="D138" t="s">
        <v>100</v>
      </c>
      <c r="E138" s="65">
        <v>45210</v>
      </c>
      <c r="F138" s="55">
        <v>592237.99094399996</v>
      </c>
      <c r="G138" s="55">
        <v>7.5140630000000002</v>
      </c>
      <c r="H138" s="55">
        <v>44.501133512999999</v>
      </c>
      <c r="I138" s="56">
        <v>4.9586888870766874E-3</v>
      </c>
      <c r="J138" s="56">
        <v>3.0992093923894457E-5</v>
      </c>
    </row>
    <row r="139" spans="1:10">
      <c r="A139" t="s">
        <v>3769</v>
      </c>
      <c r="B139" t="s">
        <v>3770</v>
      </c>
      <c r="C139" t="s">
        <v>1870</v>
      </c>
      <c r="D139" t="s">
        <v>100</v>
      </c>
      <c r="E139" s="65">
        <v>45210</v>
      </c>
      <c r="F139" s="55">
        <v>580787.98085399996</v>
      </c>
      <c r="G139" s="55">
        <v>7.5961169999999996</v>
      </c>
      <c r="H139" s="55">
        <v>44.117334119999995</v>
      </c>
      <c r="I139" s="56">
        <v>4.9159227453023447E-3</v>
      </c>
      <c r="J139" s="56">
        <v>3.0724803050678499E-5</v>
      </c>
    </row>
    <row r="140" spans="1:10">
      <c r="A140" t="s">
        <v>3771</v>
      </c>
      <c r="B140" t="s">
        <v>3772</v>
      </c>
      <c r="C140" t="s">
        <v>1870</v>
      </c>
      <c r="D140" t="s">
        <v>100</v>
      </c>
      <c r="E140" s="65">
        <v>45210</v>
      </c>
      <c r="F140" s="55">
        <v>1174651.3377419999</v>
      </c>
      <c r="G140" s="55">
        <v>7.6526129999999997</v>
      </c>
      <c r="H140" s="55">
        <v>89.891519885000022</v>
      </c>
      <c r="I140" s="56">
        <v>1.0016465773078985E-2</v>
      </c>
      <c r="J140" s="56">
        <v>6.2603493603678693E-5</v>
      </c>
    </row>
    <row r="141" spans="1:10">
      <c r="A141" t="s">
        <v>3773</v>
      </c>
      <c r="B141" t="s">
        <v>3774</v>
      </c>
      <c r="C141" t="s">
        <v>1870</v>
      </c>
      <c r="D141" t="s">
        <v>100</v>
      </c>
      <c r="E141" s="65">
        <v>45211</v>
      </c>
      <c r="F141" s="55">
        <v>742036.252248</v>
      </c>
      <c r="G141" s="55">
        <v>7.67143</v>
      </c>
      <c r="H141" s="55">
        <v>56.924788328000005</v>
      </c>
      <c r="I141" s="56">
        <v>6.3430365250985547E-3</v>
      </c>
      <c r="J141" s="56">
        <v>3.9644347170253776E-5</v>
      </c>
    </row>
    <row r="142" spans="1:10">
      <c r="A142" t="s">
        <v>3775</v>
      </c>
      <c r="B142" t="s">
        <v>3776</v>
      </c>
      <c r="C142" t="s">
        <v>1870</v>
      </c>
      <c r="D142" t="s">
        <v>100</v>
      </c>
      <c r="E142" s="65">
        <v>45211</v>
      </c>
      <c r="F142" s="55">
        <v>619355.77275</v>
      </c>
      <c r="G142" s="55">
        <v>7.8301119999999997</v>
      </c>
      <c r="H142" s="55">
        <v>48.496252669</v>
      </c>
      <c r="I142" s="56">
        <v>5.4038585130507582E-3</v>
      </c>
      <c r="J142" s="56">
        <v>3.3774429975710566E-5</v>
      </c>
    </row>
    <row r="143" spans="1:10">
      <c r="A143" t="s">
        <v>3777</v>
      </c>
      <c r="B143" t="s">
        <v>3778</v>
      </c>
      <c r="C143" t="s">
        <v>1870</v>
      </c>
      <c r="D143" t="s">
        <v>100</v>
      </c>
      <c r="E143" s="65">
        <v>45211</v>
      </c>
      <c r="F143" s="55">
        <v>446049.55400399998</v>
      </c>
      <c r="G143" s="55">
        <v>7.8093570000000003</v>
      </c>
      <c r="H143" s="55">
        <v>34.833603602000004</v>
      </c>
      <c r="I143" s="56">
        <v>3.881451761843617E-3</v>
      </c>
      <c r="J143" s="56">
        <v>2.425929924291752E-5</v>
      </c>
    </row>
    <row r="144" spans="1:10">
      <c r="A144" t="s">
        <v>3779</v>
      </c>
      <c r="B144" t="s">
        <v>3780</v>
      </c>
      <c r="C144" t="s">
        <v>1870</v>
      </c>
      <c r="D144" t="s">
        <v>100</v>
      </c>
      <c r="E144" s="65">
        <v>45211</v>
      </c>
      <c r="F144" s="55">
        <v>570024.65637600003</v>
      </c>
      <c r="G144" s="55">
        <v>7.8210750000000004</v>
      </c>
      <c r="H144" s="55">
        <v>44.582053080999998</v>
      </c>
      <c r="I144" s="56">
        <v>4.9677056228520002E-3</v>
      </c>
      <c r="J144" s="56">
        <v>3.1048449046871368E-5</v>
      </c>
    </row>
    <row r="145" spans="1:10">
      <c r="A145" t="s">
        <v>3781</v>
      </c>
      <c r="B145" t="s">
        <v>3782</v>
      </c>
      <c r="C145" t="s">
        <v>1870</v>
      </c>
      <c r="D145" t="s">
        <v>100</v>
      </c>
      <c r="E145" s="65">
        <v>45211</v>
      </c>
      <c r="F145" s="55">
        <v>247836.80712000001</v>
      </c>
      <c r="G145" s="55">
        <v>7.8210750000000004</v>
      </c>
      <c r="H145" s="55">
        <v>19.383501334000002</v>
      </c>
      <c r="I145" s="56">
        <v>2.1598720093155294E-3</v>
      </c>
      <c r="J145" s="56">
        <v>1.3499325668676963E-5</v>
      </c>
    </row>
    <row r="146" spans="1:10">
      <c r="A146" t="s">
        <v>3783</v>
      </c>
      <c r="B146" t="s">
        <v>3784</v>
      </c>
      <c r="C146" t="s">
        <v>1870</v>
      </c>
      <c r="D146" t="s">
        <v>100</v>
      </c>
      <c r="E146" s="65">
        <v>45211</v>
      </c>
      <c r="F146" s="55">
        <v>557916.31007999997</v>
      </c>
      <c r="G146" s="55">
        <v>7.8679129999999997</v>
      </c>
      <c r="H146" s="55">
        <v>43.896372045999996</v>
      </c>
      <c r="I146" s="56">
        <v>4.8913013009858957E-3</v>
      </c>
      <c r="J146" s="56">
        <v>3.057091759180528E-5</v>
      </c>
    </row>
    <row r="147" spans="1:10">
      <c r="A147" t="s">
        <v>3785</v>
      </c>
      <c r="B147" t="s">
        <v>3786</v>
      </c>
      <c r="C147" t="s">
        <v>1870</v>
      </c>
      <c r="D147" t="s">
        <v>100</v>
      </c>
      <c r="E147" s="65">
        <v>45211</v>
      </c>
      <c r="F147" s="55">
        <v>1446415.5307390001</v>
      </c>
      <c r="G147" s="55">
        <v>7.8866360000000002</v>
      </c>
      <c r="H147" s="55">
        <v>114.07352244300002</v>
      </c>
      <c r="I147" s="56">
        <v>1.2711026964797513E-2</v>
      </c>
      <c r="J147" s="56">
        <v>7.9444657757990781E-5</v>
      </c>
    </row>
    <row r="148" spans="1:10">
      <c r="A148" t="s">
        <v>3787</v>
      </c>
      <c r="B148" t="s">
        <v>3788</v>
      </c>
      <c r="C148" t="s">
        <v>1870</v>
      </c>
      <c r="D148" t="s">
        <v>100</v>
      </c>
      <c r="E148" s="65">
        <v>45215</v>
      </c>
      <c r="F148" s="55">
        <v>1932208.8897749998</v>
      </c>
      <c r="G148" s="55">
        <v>8.3817020000000007</v>
      </c>
      <c r="H148" s="55">
        <v>161.95199134499998</v>
      </c>
      <c r="I148" s="56">
        <v>1.8046046838060711E-2</v>
      </c>
      <c r="J148" s="56">
        <v>1.1278884223161928E-4</v>
      </c>
    </row>
    <row r="149" spans="1:10">
      <c r="A149" t="s">
        <v>3789</v>
      </c>
      <c r="B149" t="s">
        <v>3790</v>
      </c>
      <c r="C149" t="s">
        <v>1870</v>
      </c>
      <c r="D149" t="s">
        <v>100</v>
      </c>
      <c r="E149" s="65">
        <v>45216</v>
      </c>
      <c r="F149" s="55">
        <v>626238.37853999995</v>
      </c>
      <c r="G149" s="55">
        <v>8.8298930000000002</v>
      </c>
      <c r="H149" s="55">
        <v>55.296181353999998</v>
      </c>
      <c r="I149" s="56">
        <v>6.1615635003489655E-3</v>
      </c>
      <c r="J149" s="56">
        <v>3.8510130211744784E-5</v>
      </c>
    </row>
    <row r="150" spans="1:10">
      <c r="A150" t="s">
        <v>3791</v>
      </c>
      <c r="B150" t="s">
        <v>3792</v>
      </c>
      <c r="C150" t="s">
        <v>1870</v>
      </c>
      <c r="D150" t="s">
        <v>100</v>
      </c>
      <c r="E150" s="65">
        <v>45217</v>
      </c>
      <c r="F150" s="55">
        <v>777765.95360999997</v>
      </c>
      <c r="G150" s="55">
        <v>9.0351750000000006</v>
      </c>
      <c r="H150" s="55">
        <v>70.272512789999993</v>
      </c>
      <c r="I150" s="56">
        <v>7.8303517400727055E-3</v>
      </c>
      <c r="J150" s="56">
        <v>4.8940153760792018E-5</v>
      </c>
    </row>
    <row r="151" spans="1:10">
      <c r="A151" t="s">
        <v>3793</v>
      </c>
      <c r="B151" t="s">
        <v>3794</v>
      </c>
      <c r="C151" t="s">
        <v>1870</v>
      </c>
      <c r="D151" t="s">
        <v>100</v>
      </c>
      <c r="E151" s="65">
        <v>45230</v>
      </c>
      <c r="F151" s="55">
        <v>1091518.2796140001</v>
      </c>
      <c r="G151" s="55">
        <v>9.1632560000000005</v>
      </c>
      <c r="H151" s="55">
        <v>100.01861795299999</v>
      </c>
      <c r="I151" s="56">
        <v>1.1144911830154305E-2</v>
      </c>
      <c r="J151" s="56">
        <v>6.9656347086798591E-5</v>
      </c>
    </row>
    <row r="152" spans="1:10">
      <c r="A152" t="s">
        <v>3795</v>
      </c>
      <c r="B152" t="s">
        <v>3796</v>
      </c>
      <c r="C152" t="s">
        <v>1870</v>
      </c>
      <c r="D152" t="s">
        <v>100</v>
      </c>
      <c r="E152" s="65">
        <v>45231</v>
      </c>
      <c r="F152" s="55">
        <v>914733.455265</v>
      </c>
      <c r="G152" s="55">
        <v>9.1006020000000003</v>
      </c>
      <c r="H152" s="55">
        <v>83.246255563000005</v>
      </c>
      <c r="I152" s="56">
        <v>9.2759947840520968E-3</v>
      </c>
      <c r="J152" s="56">
        <v>5.7975506859108117E-5</v>
      </c>
    </row>
    <row r="153" spans="1:10">
      <c r="A153" t="s">
        <v>3797</v>
      </c>
      <c r="B153" t="s">
        <v>3798</v>
      </c>
      <c r="C153" t="s">
        <v>1870</v>
      </c>
      <c r="D153" t="s">
        <v>100</v>
      </c>
      <c r="E153" s="65">
        <v>45217</v>
      </c>
      <c r="F153" s="55">
        <v>628018.09125000006</v>
      </c>
      <c r="G153" s="55">
        <v>9.1492369999999994</v>
      </c>
      <c r="H153" s="55">
        <v>57.458864771999991</v>
      </c>
      <c r="I153" s="56">
        <v>6.4025477941078825E-3</v>
      </c>
      <c r="J153" s="56">
        <v>4.0016296062525296E-5</v>
      </c>
    </row>
    <row r="154" spans="1:10">
      <c r="A154" t="s">
        <v>3799</v>
      </c>
      <c r="B154" t="s">
        <v>3800</v>
      </c>
      <c r="C154" t="s">
        <v>1870</v>
      </c>
      <c r="D154" t="s">
        <v>100</v>
      </c>
      <c r="E154" s="65">
        <v>45217</v>
      </c>
      <c r="F154" s="55">
        <v>3054086.8470000001</v>
      </c>
      <c r="G154" s="55">
        <v>9.2061609999999998</v>
      </c>
      <c r="H154" s="55">
        <v>281.16415918000001</v>
      </c>
      <c r="I154" s="56">
        <v>3.1329664696357479E-2</v>
      </c>
      <c r="J154" s="56">
        <v>1.9581222637382516E-4</v>
      </c>
    </row>
    <row r="155" spans="1:10">
      <c r="A155" t="s">
        <v>3801</v>
      </c>
      <c r="B155" t="s">
        <v>3802</v>
      </c>
      <c r="C155" t="s">
        <v>1870</v>
      </c>
      <c r="D155" t="s">
        <v>100</v>
      </c>
      <c r="E155" s="65">
        <v>45216</v>
      </c>
      <c r="F155" s="55">
        <v>465257.85153599997</v>
      </c>
      <c r="G155" s="55">
        <v>9.1907370000000004</v>
      </c>
      <c r="H155" s="55">
        <v>42.760625606000005</v>
      </c>
      <c r="I155" s="56">
        <v>4.7647469234683056E-3</v>
      </c>
      <c r="J155" s="56">
        <v>2.9779945372368981E-5</v>
      </c>
    </row>
    <row r="156" spans="1:10">
      <c r="A156" t="s">
        <v>3803</v>
      </c>
      <c r="B156" t="s">
        <v>3804</v>
      </c>
      <c r="C156" t="s">
        <v>1870</v>
      </c>
      <c r="D156" t="s">
        <v>100</v>
      </c>
      <c r="E156" s="65">
        <v>45216</v>
      </c>
      <c r="F156" s="55">
        <v>905480.02763999999</v>
      </c>
      <c r="G156" s="55">
        <v>9.2021099999999993</v>
      </c>
      <c r="H156" s="55">
        <v>83.323263679999997</v>
      </c>
      <c r="I156" s="56">
        <v>9.2845756732078989E-3</v>
      </c>
      <c r="J156" s="56">
        <v>5.8029137915365803E-5</v>
      </c>
    </row>
    <row r="157" spans="1:10">
      <c r="A157" t="s">
        <v>3805</v>
      </c>
      <c r="B157" t="s">
        <v>3806</v>
      </c>
      <c r="C157" t="s">
        <v>1870</v>
      </c>
      <c r="D157" t="s">
        <v>100</v>
      </c>
      <c r="E157" s="65">
        <v>45216</v>
      </c>
      <c r="F157" s="55">
        <v>566988.12</v>
      </c>
      <c r="G157" s="55">
        <v>9.3723559999999999</v>
      </c>
      <c r="H157" s="55">
        <v>53.140142532999995</v>
      </c>
      <c r="I157" s="56">
        <v>5.9213196032204688E-3</v>
      </c>
      <c r="J157" s="56">
        <v>3.700859188296323E-5</v>
      </c>
    </row>
    <row r="158" spans="1:10">
      <c r="A158" t="s">
        <v>3805</v>
      </c>
      <c r="B158" t="s">
        <v>3807</v>
      </c>
      <c r="C158" t="s">
        <v>1870</v>
      </c>
      <c r="D158" t="s">
        <v>100</v>
      </c>
      <c r="E158" s="65">
        <v>45216</v>
      </c>
      <c r="F158" s="55">
        <v>1285931.304</v>
      </c>
      <c r="G158" s="55">
        <v>9.3723559999999999</v>
      </c>
      <c r="H158" s="55">
        <v>120.52205390899999</v>
      </c>
      <c r="I158" s="56">
        <v>1.3429576331839528E-2</v>
      </c>
      <c r="J158" s="56">
        <v>8.393563309027255E-5</v>
      </c>
    </row>
    <row r="159" spans="1:10">
      <c r="A159" t="s">
        <v>3808</v>
      </c>
      <c r="B159" t="s">
        <v>3809</v>
      </c>
      <c r="C159" t="s">
        <v>1870</v>
      </c>
      <c r="D159" t="s">
        <v>100</v>
      </c>
      <c r="E159" s="65">
        <v>45218</v>
      </c>
      <c r="F159" s="55">
        <v>781574.22381600004</v>
      </c>
      <c r="G159" s="55">
        <v>9.4367190000000001</v>
      </c>
      <c r="H159" s="55">
        <v>73.754964376000004</v>
      </c>
      <c r="I159" s="56">
        <v>8.2183956530268842E-3</v>
      </c>
      <c r="J159" s="56">
        <v>5.136545078400601E-5</v>
      </c>
    </row>
    <row r="160" spans="1:10">
      <c r="A160" t="s">
        <v>3810</v>
      </c>
      <c r="B160" t="s">
        <v>3811</v>
      </c>
      <c r="C160" t="s">
        <v>1870</v>
      </c>
      <c r="D160" t="s">
        <v>100</v>
      </c>
      <c r="E160" s="65">
        <v>45218</v>
      </c>
      <c r="F160" s="55">
        <v>567271.61406000005</v>
      </c>
      <c r="G160" s="55">
        <v>9.4367190000000001</v>
      </c>
      <c r="H160" s="55">
        <v>53.531828982</v>
      </c>
      <c r="I160" s="56">
        <v>5.9649645868096509E-3</v>
      </c>
      <c r="J160" s="56">
        <v>3.7281375568632235E-5</v>
      </c>
    </row>
    <row r="161" spans="1:10">
      <c r="A161" t="s">
        <v>3812</v>
      </c>
      <c r="B161" t="s">
        <v>3813</v>
      </c>
      <c r="C161" t="s">
        <v>1870</v>
      </c>
      <c r="D161" t="s">
        <v>100</v>
      </c>
      <c r="E161" s="65">
        <v>45223</v>
      </c>
      <c r="F161" s="55">
        <v>252517.60904400001</v>
      </c>
      <c r="G161" s="55">
        <v>9.7182099999999991</v>
      </c>
      <c r="H161" s="55">
        <v>24.540190814000002</v>
      </c>
      <c r="I161" s="56">
        <v>2.7344735261760258E-3</v>
      </c>
      <c r="J161" s="56">
        <v>1.7090618565830509E-5</v>
      </c>
    </row>
    <row r="162" spans="1:10">
      <c r="A162" t="s">
        <v>3812</v>
      </c>
      <c r="B162" t="s">
        <v>3814</v>
      </c>
      <c r="C162" t="s">
        <v>1870</v>
      </c>
      <c r="D162" t="s">
        <v>100</v>
      </c>
      <c r="E162" s="65">
        <v>45223</v>
      </c>
      <c r="F162" s="55">
        <v>613618.86259799998</v>
      </c>
      <c r="G162" s="55">
        <v>9.7182099999999991</v>
      </c>
      <c r="H162" s="55">
        <v>59.632767916999995</v>
      </c>
      <c r="I162" s="56">
        <v>6.6447822837876463E-3</v>
      </c>
      <c r="J162" s="56">
        <v>4.1530275710518039E-5</v>
      </c>
    </row>
    <row r="163" spans="1:10">
      <c r="A163" t="s">
        <v>3815</v>
      </c>
      <c r="B163" t="s">
        <v>3816</v>
      </c>
      <c r="C163" t="s">
        <v>1870</v>
      </c>
      <c r="D163" t="s">
        <v>100</v>
      </c>
      <c r="E163" s="65">
        <v>45224</v>
      </c>
      <c r="F163" s="55">
        <v>1076967.4671</v>
      </c>
      <c r="G163" s="55">
        <v>9.9809699999999992</v>
      </c>
      <c r="H163" s="55">
        <v>107.491801408</v>
      </c>
      <c r="I163" s="56">
        <v>1.197763650083193E-2</v>
      </c>
      <c r="J163" s="56">
        <v>7.486092470683145E-5</v>
      </c>
    </row>
    <row r="164" spans="1:10">
      <c r="A164" t="s">
        <v>3817</v>
      </c>
      <c r="B164" t="s">
        <v>3818</v>
      </c>
      <c r="C164" t="s">
        <v>1870</v>
      </c>
      <c r="D164" t="s">
        <v>100</v>
      </c>
      <c r="E164" s="65">
        <v>45222</v>
      </c>
      <c r="F164" s="55">
        <v>379882.0404</v>
      </c>
      <c r="G164" s="55">
        <v>9.9809699999999992</v>
      </c>
      <c r="H164" s="55">
        <v>37.915913054999997</v>
      </c>
      <c r="I164" s="56">
        <v>4.2249084881011076E-3</v>
      </c>
      <c r="J164" s="56">
        <v>2.6405923756245422E-5</v>
      </c>
    </row>
    <row r="165" spans="1:10">
      <c r="A165" t="s">
        <v>3819</v>
      </c>
      <c r="B165" t="s">
        <v>3820</v>
      </c>
      <c r="C165" t="s">
        <v>1870</v>
      </c>
      <c r="D165" t="s">
        <v>100</v>
      </c>
      <c r="E165" s="65">
        <v>45229</v>
      </c>
      <c r="F165" s="55">
        <v>633294.23069999996</v>
      </c>
      <c r="G165" s="55">
        <v>10.003356999999999</v>
      </c>
      <c r="H165" s="55">
        <v>63.350685125000005</v>
      </c>
      <c r="I165" s="56">
        <v>7.0590637478091228E-3</v>
      </c>
      <c r="J165" s="56">
        <v>4.4119558953785067E-5</v>
      </c>
    </row>
    <row r="166" spans="1:10">
      <c r="A166" t="s">
        <v>3821</v>
      </c>
      <c r="B166" t="s">
        <v>3822</v>
      </c>
      <c r="C166" t="s">
        <v>1870</v>
      </c>
      <c r="D166" t="s">
        <v>100</v>
      </c>
      <c r="E166" s="65">
        <v>45222</v>
      </c>
      <c r="F166" s="55">
        <v>444077.69532</v>
      </c>
      <c r="G166" s="55">
        <v>10.041998</v>
      </c>
      <c r="H166" s="55">
        <v>44.594271894999991</v>
      </c>
      <c r="I166" s="56">
        <v>4.9690671454113598E-3</v>
      </c>
      <c r="J166" s="56">
        <v>3.1056958642048659E-5</v>
      </c>
    </row>
    <row r="167" spans="1:10">
      <c r="A167" t="s">
        <v>3823</v>
      </c>
      <c r="B167" t="s">
        <v>3824</v>
      </c>
      <c r="C167" t="s">
        <v>1870</v>
      </c>
      <c r="D167" t="s">
        <v>100</v>
      </c>
      <c r="E167" s="65">
        <v>45224</v>
      </c>
      <c r="F167" s="55">
        <v>154319.410833</v>
      </c>
      <c r="G167" s="55">
        <v>10.132744000000001</v>
      </c>
      <c r="H167" s="55">
        <v>15.636790704999999</v>
      </c>
      <c r="I167" s="56">
        <v>1.7423821412498755E-3</v>
      </c>
      <c r="J167" s="56">
        <v>1.0889989713544487E-5</v>
      </c>
    </row>
    <row r="168" spans="1:10">
      <c r="A168" t="s">
        <v>3825</v>
      </c>
      <c r="B168" t="s">
        <v>3826</v>
      </c>
      <c r="C168" t="s">
        <v>1870</v>
      </c>
      <c r="D168" t="s">
        <v>100</v>
      </c>
      <c r="E168" s="65">
        <v>45224</v>
      </c>
      <c r="F168" s="55">
        <v>1543959.54363</v>
      </c>
      <c r="G168" s="55">
        <v>10.177296999999999</v>
      </c>
      <c r="H168" s="55">
        <v>157.133342355</v>
      </c>
      <c r="I168" s="56">
        <v>1.7509112622880418E-2</v>
      </c>
      <c r="J168" s="56">
        <v>1.0943297216056294E-4</v>
      </c>
    </row>
    <row r="169" spans="1:10">
      <c r="A169" t="s">
        <v>3827</v>
      </c>
      <c r="B169" t="s">
        <v>3828</v>
      </c>
      <c r="C169" t="s">
        <v>1870</v>
      </c>
      <c r="D169" t="s">
        <v>100</v>
      </c>
      <c r="E169" s="65">
        <v>45224</v>
      </c>
      <c r="F169" s="55">
        <v>127099.83689999999</v>
      </c>
      <c r="G169" s="55">
        <v>10.195105</v>
      </c>
      <c r="H169" s="55">
        <v>12.957962244000001</v>
      </c>
      <c r="I169" s="56">
        <v>1.4438846453138456E-3</v>
      </c>
      <c r="J169" s="56">
        <v>9.0243630043942477E-6</v>
      </c>
    </row>
    <row r="170" spans="1:10">
      <c r="A170" t="s">
        <v>3829</v>
      </c>
      <c r="B170" t="s">
        <v>3830</v>
      </c>
      <c r="C170" t="s">
        <v>1870</v>
      </c>
      <c r="D170" t="s">
        <v>100</v>
      </c>
      <c r="E170" s="65">
        <v>45286</v>
      </c>
      <c r="F170" s="55">
        <v>916157.16492300003</v>
      </c>
      <c r="G170" s="55">
        <v>5.4843000000000003E-2</v>
      </c>
      <c r="H170" s="55">
        <v>0.50245094300000004</v>
      </c>
      <c r="I170" s="56">
        <v>5.5987290899623208E-5</v>
      </c>
      <c r="J170" s="56">
        <v>3.4992382414385764E-7</v>
      </c>
    </row>
    <row r="171" spans="1:10">
      <c r="A171" t="s">
        <v>3831</v>
      </c>
      <c r="B171" t="s">
        <v>3832</v>
      </c>
      <c r="C171" t="s">
        <v>1870</v>
      </c>
      <c r="D171" t="s">
        <v>100</v>
      </c>
      <c r="E171" s="65">
        <v>45286</v>
      </c>
      <c r="F171" s="55">
        <v>1166018.2099019999</v>
      </c>
      <c r="G171" s="55">
        <v>5.8057999999999998E-2</v>
      </c>
      <c r="H171" s="55">
        <v>0.67697149300000004</v>
      </c>
      <c r="I171" s="56">
        <v>7.5433831774783308E-5</v>
      </c>
      <c r="J171" s="56">
        <v>4.7146583555508769E-7</v>
      </c>
    </row>
    <row r="172" spans="1:10">
      <c r="A172" t="s">
        <v>3833</v>
      </c>
      <c r="B172" t="s">
        <v>3834</v>
      </c>
      <c r="C172" t="s">
        <v>1870</v>
      </c>
      <c r="D172" t="s">
        <v>100</v>
      </c>
      <c r="E172" s="65">
        <v>45189</v>
      </c>
      <c r="F172" s="55">
        <v>832870.14992999996</v>
      </c>
      <c r="G172" s="55">
        <v>-4.3606290000000003</v>
      </c>
      <c r="H172" s="55">
        <v>-36.318374114000001</v>
      </c>
      <c r="I172" s="56">
        <v>-4.046897323709199E-3</v>
      </c>
      <c r="J172" s="56">
        <v>-2.5293343626301377E-5</v>
      </c>
    </row>
    <row r="173" spans="1:10">
      <c r="A173" t="s">
        <v>3835</v>
      </c>
      <c r="B173" t="s">
        <v>3836</v>
      </c>
      <c r="C173" t="s">
        <v>1870</v>
      </c>
      <c r="D173" t="s">
        <v>100</v>
      </c>
      <c r="E173" s="65">
        <v>45187</v>
      </c>
      <c r="F173" s="55">
        <v>941143.26942100003</v>
      </c>
      <c r="G173" s="55">
        <v>-4.9680540000000004</v>
      </c>
      <c r="H173" s="55">
        <v>-46.756509594000001</v>
      </c>
      <c r="I173" s="56">
        <v>-5.2100017734274633E-3</v>
      </c>
      <c r="J173" s="56">
        <v>-3.2562814079048209E-5</v>
      </c>
    </row>
    <row r="174" spans="1:10">
      <c r="A174" t="s">
        <v>3837</v>
      </c>
      <c r="B174" t="s">
        <v>3838</v>
      </c>
      <c r="C174" t="s">
        <v>1870</v>
      </c>
      <c r="D174" t="s">
        <v>100</v>
      </c>
      <c r="E174" s="65">
        <v>45132</v>
      </c>
      <c r="F174" s="55">
        <v>308477.824441</v>
      </c>
      <c r="G174" s="55">
        <v>1.0965450000000001</v>
      </c>
      <c r="H174" s="55">
        <v>3.3825996439999999</v>
      </c>
      <c r="I174" s="56">
        <v>3.7691757355422034E-4</v>
      </c>
      <c r="J174" s="56">
        <v>2.3557567548960325E-6</v>
      </c>
    </row>
    <row r="175" spans="1:10">
      <c r="A175" t="s">
        <v>3839</v>
      </c>
      <c r="B175" t="s">
        <v>3840</v>
      </c>
      <c r="C175" t="s">
        <v>1870</v>
      </c>
      <c r="D175" t="s">
        <v>100</v>
      </c>
      <c r="E175" s="65">
        <v>45258</v>
      </c>
      <c r="F175" s="55">
        <v>199267.71460000001</v>
      </c>
      <c r="G175" s="55">
        <v>1.6988760000000001</v>
      </c>
      <c r="H175" s="55">
        <v>3.3853104990000005</v>
      </c>
      <c r="I175" s="56">
        <v>3.7721963971527786E-4</v>
      </c>
      <c r="J175" s="56">
        <v>2.3576446859697327E-6</v>
      </c>
    </row>
    <row r="176" spans="1:10">
      <c r="A176" t="s">
        <v>3574</v>
      </c>
      <c r="B176" t="s">
        <v>3841</v>
      </c>
      <c r="C176" t="s">
        <v>1870</v>
      </c>
      <c r="D176" t="s">
        <v>100</v>
      </c>
      <c r="E176" s="65">
        <v>45251</v>
      </c>
      <c r="F176" s="55">
        <v>149605.53063299999</v>
      </c>
      <c r="G176" s="55">
        <v>1.7701499999999999</v>
      </c>
      <c r="H176" s="55">
        <v>2.6482421359999995</v>
      </c>
      <c r="I176" s="56">
        <v>2.9508931151686879E-4</v>
      </c>
      <c r="J176" s="56">
        <v>1.8443253583226287E-6</v>
      </c>
    </row>
    <row r="177" spans="1:10">
      <c r="A177" t="s">
        <v>3576</v>
      </c>
      <c r="B177" t="s">
        <v>3842</v>
      </c>
      <c r="C177" t="s">
        <v>1870</v>
      </c>
      <c r="D177" t="s">
        <v>100</v>
      </c>
      <c r="E177" s="65">
        <v>45251</v>
      </c>
      <c r="F177" s="55">
        <v>349165.08827599999</v>
      </c>
      <c r="G177" s="55">
        <v>1.794208</v>
      </c>
      <c r="H177" s="55">
        <v>6.2647484679999996</v>
      </c>
      <c r="I177" s="56">
        <v>6.9807072665974633E-4</v>
      </c>
      <c r="J177" s="56">
        <v>4.3629826389278631E-6</v>
      </c>
    </row>
    <row r="178" spans="1:10">
      <c r="A178" t="s">
        <v>3843</v>
      </c>
      <c r="B178" t="s">
        <v>3844</v>
      </c>
      <c r="C178" t="s">
        <v>1870</v>
      </c>
      <c r="D178" t="s">
        <v>100</v>
      </c>
      <c r="E178" s="65">
        <v>45132</v>
      </c>
      <c r="F178" s="55">
        <v>299308.79475</v>
      </c>
      <c r="G178" s="55">
        <v>1.3549059999999999</v>
      </c>
      <c r="H178" s="55">
        <v>4.0553513929999996</v>
      </c>
      <c r="I178" s="56">
        <v>4.5188120612221273E-4</v>
      </c>
      <c r="J178" s="56">
        <v>2.8242838180635679E-6</v>
      </c>
    </row>
    <row r="179" spans="1:10">
      <c r="A179" t="s">
        <v>3588</v>
      </c>
      <c r="B179" t="s">
        <v>3845</v>
      </c>
      <c r="C179" t="s">
        <v>1870</v>
      </c>
      <c r="D179" t="s">
        <v>100</v>
      </c>
      <c r="E179" s="65">
        <v>45250</v>
      </c>
      <c r="F179" s="55">
        <v>249946.598283</v>
      </c>
      <c r="G179" s="55">
        <v>1.9945440000000001</v>
      </c>
      <c r="H179" s="55">
        <v>4.9852945339999994</v>
      </c>
      <c r="I179" s="56">
        <v>5.5550325695250902E-4</v>
      </c>
      <c r="J179" s="56">
        <v>3.4719276620419251E-6</v>
      </c>
    </row>
    <row r="180" spans="1:10">
      <c r="A180" t="s">
        <v>3596</v>
      </c>
      <c r="B180" t="s">
        <v>3846</v>
      </c>
      <c r="C180" t="s">
        <v>1870</v>
      </c>
      <c r="D180" t="s">
        <v>100</v>
      </c>
      <c r="E180" s="65">
        <v>45252</v>
      </c>
      <c r="F180" s="55">
        <v>150265.23165</v>
      </c>
      <c r="G180" s="55">
        <v>2.2230240000000001</v>
      </c>
      <c r="H180" s="55">
        <v>3.3404327500000006</v>
      </c>
      <c r="I180" s="56">
        <v>3.7221898517738147E-4</v>
      </c>
      <c r="J180" s="56">
        <v>2.3263903042876425E-6</v>
      </c>
    </row>
    <row r="181" spans="1:10">
      <c r="A181" t="s">
        <v>3847</v>
      </c>
      <c r="B181" t="s">
        <v>3848</v>
      </c>
      <c r="C181" t="s">
        <v>1870</v>
      </c>
      <c r="D181" t="s">
        <v>100</v>
      </c>
      <c r="E181" s="65">
        <v>45252</v>
      </c>
      <c r="F181" s="55">
        <v>342462.64540500002</v>
      </c>
      <c r="G181" s="55">
        <v>2.2283240000000002</v>
      </c>
      <c r="H181" s="55">
        <v>7.6311761819999999</v>
      </c>
      <c r="I181" s="56">
        <v>8.5032954313295011E-4</v>
      </c>
      <c r="J181" s="56">
        <v>5.314609096715265E-6</v>
      </c>
    </row>
    <row r="182" spans="1:10">
      <c r="A182" t="s">
        <v>3614</v>
      </c>
      <c r="B182" t="s">
        <v>3849</v>
      </c>
      <c r="C182" t="s">
        <v>1870</v>
      </c>
      <c r="D182" t="s">
        <v>100</v>
      </c>
      <c r="E182" s="65">
        <v>45252</v>
      </c>
      <c r="F182" s="55">
        <v>601826.50555799995</v>
      </c>
      <c r="G182" s="55">
        <v>2.3430870000000001</v>
      </c>
      <c r="H182" s="55">
        <v>14.101318225000002</v>
      </c>
      <c r="I182" s="56">
        <v>1.5712869416014479E-3</v>
      </c>
      <c r="J182" s="56">
        <v>9.8206347654550518E-6</v>
      </c>
    </row>
    <row r="183" spans="1:10">
      <c r="A183" t="s">
        <v>3627</v>
      </c>
      <c r="B183" t="s">
        <v>3850</v>
      </c>
      <c r="C183" t="s">
        <v>1870</v>
      </c>
      <c r="D183" t="s">
        <v>100</v>
      </c>
      <c r="E183" s="65">
        <v>45257</v>
      </c>
      <c r="F183" s="55">
        <v>252193.11100500001</v>
      </c>
      <c r="G183" s="55">
        <v>2.9062160000000001</v>
      </c>
      <c r="H183" s="55">
        <v>7.3292760460000004</v>
      </c>
      <c r="I183" s="56">
        <v>8.1668930228486435E-4</v>
      </c>
      <c r="J183" s="56">
        <v>5.104355635018267E-6</v>
      </c>
    </row>
    <row r="184" spans="1:10">
      <c r="A184" t="s">
        <v>3634</v>
      </c>
      <c r="B184" t="s">
        <v>3851</v>
      </c>
      <c r="C184" t="s">
        <v>1870</v>
      </c>
      <c r="D184" t="s">
        <v>100</v>
      </c>
      <c r="E184" s="65">
        <v>45245</v>
      </c>
      <c r="F184" s="55">
        <v>152228.04578700001</v>
      </c>
      <c r="G184" s="55">
        <v>3.4282599999999999</v>
      </c>
      <c r="H184" s="55">
        <v>5.2187739089999994</v>
      </c>
      <c r="I184" s="56">
        <v>5.8151948374897703E-4</v>
      </c>
      <c r="J184" s="56">
        <v>3.6345305925308382E-6</v>
      </c>
    </row>
    <row r="185" spans="1:10">
      <c r="A185" t="s">
        <v>3852</v>
      </c>
      <c r="B185" t="s">
        <v>3853</v>
      </c>
      <c r="C185" t="s">
        <v>1870</v>
      </c>
      <c r="D185" t="s">
        <v>100</v>
      </c>
      <c r="E185" s="65">
        <v>45246</v>
      </c>
      <c r="F185" s="55">
        <v>741199.88338000001</v>
      </c>
      <c r="G185" s="55">
        <v>3.4790049999999999</v>
      </c>
      <c r="H185" s="55">
        <v>25.786383579000002</v>
      </c>
      <c r="I185" s="56">
        <v>2.8733347579501709E-3</v>
      </c>
      <c r="J185" s="56">
        <v>1.7958509340093038E-5</v>
      </c>
    </row>
    <row r="186" spans="1:10">
      <c r="A186" t="s">
        <v>3654</v>
      </c>
      <c r="B186" t="s">
        <v>3854</v>
      </c>
      <c r="C186" t="s">
        <v>1870</v>
      </c>
      <c r="D186" t="s">
        <v>100</v>
      </c>
      <c r="E186" s="65">
        <v>45174</v>
      </c>
      <c r="F186" s="55">
        <v>787039.60219500004</v>
      </c>
      <c r="G186" s="55">
        <v>3.8023899999999999</v>
      </c>
      <c r="H186" s="55">
        <v>29.926318579</v>
      </c>
      <c r="I186" s="56">
        <v>3.3346409777506806E-3</v>
      </c>
      <c r="J186" s="56">
        <v>2.0841700041771153E-5</v>
      </c>
    </row>
    <row r="187" spans="1:10">
      <c r="A187" t="s">
        <v>3658</v>
      </c>
      <c r="B187" t="s">
        <v>3855</v>
      </c>
      <c r="C187" t="s">
        <v>1870</v>
      </c>
      <c r="D187" t="s">
        <v>100</v>
      </c>
      <c r="E187" s="65">
        <v>45174</v>
      </c>
      <c r="F187" s="55">
        <v>10232.152811</v>
      </c>
      <c r="G187" s="55">
        <v>3.9044840000000001</v>
      </c>
      <c r="H187" s="55">
        <v>0.39951276400000002</v>
      </c>
      <c r="I187" s="56">
        <v>4.4517057133238408E-5</v>
      </c>
      <c r="J187" s="56">
        <v>2.7823419603605459E-7</v>
      </c>
    </row>
    <row r="188" spans="1:10">
      <c r="A188" t="s">
        <v>3658</v>
      </c>
      <c r="B188" t="s">
        <v>3856</v>
      </c>
      <c r="C188" t="s">
        <v>1870</v>
      </c>
      <c r="D188" t="s">
        <v>100</v>
      </c>
      <c r="E188" s="65">
        <v>45174</v>
      </c>
      <c r="F188" s="55">
        <v>1578419.7738300001</v>
      </c>
      <c r="G188" s="55">
        <v>3.9044840000000001</v>
      </c>
      <c r="H188" s="55">
        <v>61.629146700999996</v>
      </c>
      <c r="I188" s="56">
        <v>6.8672355228208623E-3</v>
      </c>
      <c r="J188" s="56">
        <v>4.2920621391562855E-5</v>
      </c>
    </row>
    <row r="189" spans="1:10">
      <c r="A189" t="s">
        <v>3857</v>
      </c>
      <c r="B189" t="s">
        <v>3858</v>
      </c>
      <c r="C189" t="s">
        <v>1870</v>
      </c>
      <c r="D189" t="s">
        <v>100</v>
      </c>
      <c r="E189" s="65">
        <v>45159</v>
      </c>
      <c r="F189" s="55">
        <v>1578712.9268790002</v>
      </c>
      <c r="G189" s="55">
        <v>3.838387</v>
      </c>
      <c r="H189" s="55">
        <v>60.597108464999998</v>
      </c>
      <c r="I189" s="56">
        <v>6.7522371817022829E-3</v>
      </c>
      <c r="J189" s="56">
        <v>4.2201875071678244E-5</v>
      </c>
    </row>
    <row r="190" spans="1:10">
      <c r="A190" t="s">
        <v>3660</v>
      </c>
      <c r="B190" t="s">
        <v>3859</v>
      </c>
      <c r="C190" t="s">
        <v>1870</v>
      </c>
      <c r="D190" t="s">
        <v>100</v>
      </c>
      <c r="E190" s="65">
        <v>45181</v>
      </c>
      <c r="F190" s="55">
        <v>409394.70520000003</v>
      </c>
      <c r="G190" s="55">
        <v>3.9528509999999999</v>
      </c>
      <c r="H190" s="55">
        <v>16.182764577</v>
      </c>
      <c r="I190" s="56">
        <v>1.803219121299603E-3</v>
      </c>
      <c r="J190" s="56">
        <v>1.1270224376917124E-5</v>
      </c>
    </row>
    <row r="191" spans="1:10">
      <c r="A191" t="s">
        <v>3662</v>
      </c>
      <c r="B191" t="s">
        <v>3860</v>
      </c>
      <c r="C191" t="s">
        <v>1870</v>
      </c>
      <c r="D191" t="s">
        <v>100</v>
      </c>
      <c r="E191" s="65">
        <v>45181</v>
      </c>
      <c r="F191" s="55">
        <v>157904.79589400001</v>
      </c>
      <c r="G191" s="55">
        <v>3.9655879999999999</v>
      </c>
      <c r="H191" s="55">
        <v>6.2618538240000001</v>
      </c>
      <c r="I191" s="56">
        <v>6.9774818118951358E-4</v>
      </c>
      <c r="J191" s="56">
        <v>4.3609667109808142E-6</v>
      </c>
    </row>
    <row r="192" spans="1:10">
      <c r="A192" t="s">
        <v>3861</v>
      </c>
      <c r="B192" t="s">
        <v>3862</v>
      </c>
      <c r="C192" t="s">
        <v>1870</v>
      </c>
      <c r="D192" t="s">
        <v>100</v>
      </c>
      <c r="E192" s="65">
        <v>45167</v>
      </c>
      <c r="F192" s="55">
        <v>461302.04447999998</v>
      </c>
      <c r="G192" s="55">
        <v>4.0100410000000002</v>
      </c>
      <c r="H192" s="55">
        <v>18.498403406000001</v>
      </c>
      <c r="I192" s="56">
        <v>2.0612469875895979E-3</v>
      </c>
      <c r="J192" s="56">
        <v>1.2882913547210283E-5</v>
      </c>
    </row>
    <row r="193" spans="1:10">
      <c r="A193" t="s">
        <v>3863</v>
      </c>
      <c r="B193" t="s">
        <v>3864</v>
      </c>
      <c r="C193" t="s">
        <v>1870</v>
      </c>
      <c r="D193" t="s">
        <v>100</v>
      </c>
      <c r="E193" s="65">
        <v>45189</v>
      </c>
      <c r="F193" s="55">
        <v>615167.12612399994</v>
      </c>
      <c r="G193" s="55">
        <v>4.1519490000000001</v>
      </c>
      <c r="H193" s="55">
        <v>25.541424374999998</v>
      </c>
      <c r="I193" s="56">
        <v>2.846039352490282E-3</v>
      </c>
      <c r="J193" s="56">
        <v>1.7787911468565277E-5</v>
      </c>
    </row>
    <row r="194" spans="1:10">
      <c r="A194" t="s">
        <v>3697</v>
      </c>
      <c r="B194" t="s">
        <v>3865</v>
      </c>
      <c r="C194" t="s">
        <v>1870</v>
      </c>
      <c r="D194" t="s">
        <v>100</v>
      </c>
      <c r="E194" s="65">
        <v>45173</v>
      </c>
      <c r="F194" s="55">
        <v>411295.0785</v>
      </c>
      <c r="G194" s="55">
        <v>4.3549829999999998</v>
      </c>
      <c r="H194" s="55">
        <v>17.911832797999999</v>
      </c>
      <c r="I194" s="56">
        <v>1.9958863793137268E-3</v>
      </c>
      <c r="J194" s="56">
        <v>1.2474405944346159E-5</v>
      </c>
    </row>
    <row r="195" spans="1:10">
      <c r="A195" t="s">
        <v>3703</v>
      </c>
      <c r="B195" t="s">
        <v>3866</v>
      </c>
      <c r="C195" t="s">
        <v>1870</v>
      </c>
      <c r="D195" t="s">
        <v>100</v>
      </c>
      <c r="E195" s="65">
        <v>45195</v>
      </c>
      <c r="F195" s="55">
        <v>205761.561648</v>
      </c>
      <c r="G195" s="55">
        <v>4.5041029999999997</v>
      </c>
      <c r="H195" s="55">
        <v>9.2677133610000002</v>
      </c>
      <c r="I195" s="56">
        <v>1.0326862177202276E-3</v>
      </c>
      <c r="J195" s="56">
        <v>6.454348918099739E-6</v>
      </c>
    </row>
    <row r="196" spans="1:10">
      <c r="A196" t="s">
        <v>3867</v>
      </c>
      <c r="B196" t="s">
        <v>3868</v>
      </c>
      <c r="C196" t="s">
        <v>1870</v>
      </c>
      <c r="D196" t="s">
        <v>100</v>
      </c>
      <c r="E196" s="65">
        <v>45239</v>
      </c>
      <c r="F196" s="55">
        <v>411566.56040000002</v>
      </c>
      <c r="G196" s="55">
        <v>4.6587509999999996</v>
      </c>
      <c r="H196" s="55">
        <v>19.173861693999999</v>
      </c>
      <c r="I196" s="56">
        <v>2.1365122053937911E-3</v>
      </c>
      <c r="J196" s="56">
        <v>1.3353325535643197E-5</v>
      </c>
    </row>
    <row r="197" spans="1:10">
      <c r="A197" t="s">
        <v>3869</v>
      </c>
      <c r="B197" t="s">
        <v>3870</v>
      </c>
      <c r="C197" t="s">
        <v>1870</v>
      </c>
      <c r="D197" t="s">
        <v>100</v>
      </c>
      <c r="E197" s="65">
        <v>45175</v>
      </c>
      <c r="F197" s="55">
        <v>1412457.9223120001</v>
      </c>
      <c r="G197" s="55">
        <v>4.5483799999999999</v>
      </c>
      <c r="H197" s="55">
        <v>64.243947935999998</v>
      </c>
      <c r="I197" s="56">
        <v>7.158598569160372E-3</v>
      </c>
      <c r="J197" s="56">
        <v>4.4741657375820687E-5</v>
      </c>
    </row>
    <row r="198" spans="1:10">
      <c r="A198" t="s">
        <v>3871</v>
      </c>
      <c r="B198" t="s">
        <v>3872</v>
      </c>
      <c r="C198" t="s">
        <v>1870</v>
      </c>
      <c r="D198" t="s">
        <v>100</v>
      </c>
      <c r="E198" s="65">
        <v>45244</v>
      </c>
      <c r="F198" s="55">
        <v>465455.71755</v>
      </c>
      <c r="G198" s="55">
        <v>5.2439809999999998</v>
      </c>
      <c r="H198" s="55">
        <v>24.408408265999999</v>
      </c>
      <c r="I198" s="56">
        <v>2.719789211312734E-3</v>
      </c>
      <c r="J198" s="56">
        <v>1.6998840743947543E-5</v>
      </c>
    </row>
    <row r="199" spans="1:10">
      <c r="A199" t="s">
        <v>3873</v>
      </c>
      <c r="B199" t="s">
        <v>3874</v>
      </c>
      <c r="C199" t="s">
        <v>1870</v>
      </c>
      <c r="D199" t="s">
        <v>100</v>
      </c>
      <c r="E199" s="65">
        <v>45180</v>
      </c>
      <c r="F199" s="55">
        <v>1064703.9546300001</v>
      </c>
      <c r="G199" s="55">
        <v>5.0414539999999999</v>
      </c>
      <c r="H199" s="55">
        <v>53.676555839999999</v>
      </c>
      <c r="I199" s="56">
        <v>5.9810912650709236E-3</v>
      </c>
      <c r="J199" s="56">
        <v>3.7382168245635308E-5</v>
      </c>
    </row>
    <row r="200" spans="1:10">
      <c r="A200" t="s">
        <v>3743</v>
      </c>
      <c r="B200" t="s">
        <v>3875</v>
      </c>
      <c r="C200" t="s">
        <v>1870</v>
      </c>
      <c r="D200" t="s">
        <v>100</v>
      </c>
      <c r="E200" s="65">
        <v>45243</v>
      </c>
      <c r="F200" s="55">
        <v>103597.49304</v>
      </c>
      <c r="G200" s="55">
        <v>5.3887869999999998</v>
      </c>
      <c r="H200" s="55">
        <v>5.5826479139999998</v>
      </c>
      <c r="I200" s="56">
        <v>6.2206537196466695E-4</v>
      </c>
      <c r="J200" s="56">
        <v>3.8879447518831893E-6</v>
      </c>
    </row>
    <row r="201" spans="1:10">
      <c r="A201" t="s">
        <v>3876</v>
      </c>
      <c r="B201" t="s">
        <v>3877</v>
      </c>
      <c r="C201" t="s">
        <v>1870</v>
      </c>
      <c r="D201" t="s">
        <v>100</v>
      </c>
      <c r="E201" s="65">
        <v>45237</v>
      </c>
      <c r="F201" s="55">
        <v>625982.96502</v>
      </c>
      <c r="G201" s="55">
        <v>5.8540850000000004</v>
      </c>
      <c r="H201" s="55">
        <v>36.645577048999996</v>
      </c>
      <c r="I201" s="56">
        <v>4.083357014272572E-3</v>
      </c>
      <c r="J201" s="56">
        <v>2.552121881268807E-5</v>
      </c>
    </row>
    <row r="202" spans="1:10">
      <c r="A202" t="s">
        <v>3765</v>
      </c>
      <c r="B202" t="s">
        <v>3878</v>
      </c>
      <c r="C202" t="s">
        <v>1870</v>
      </c>
      <c r="D202" t="s">
        <v>100</v>
      </c>
      <c r="E202" s="65">
        <v>45236</v>
      </c>
      <c r="F202" s="55">
        <v>10495.490253999998</v>
      </c>
      <c r="G202" s="55">
        <v>6.2755000000000001</v>
      </c>
      <c r="H202" s="55">
        <v>0.658644491</v>
      </c>
      <c r="I202" s="56">
        <v>7.3391683766928971E-5</v>
      </c>
      <c r="J202" s="56">
        <v>4.5870229174195147E-7</v>
      </c>
    </row>
    <row r="203" spans="1:10">
      <c r="A203" t="s">
        <v>3879</v>
      </c>
      <c r="B203" t="s">
        <v>3880</v>
      </c>
      <c r="C203" t="s">
        <v>1870</v>
      </c>
      <c r="D203" t="s">
        <v>100</v>
      </c>
      <c r="E203" s="65">
        <v>45236</v>
      </c>
      <c r="F203" s="55">
        <v>157526.01506599999</v>
      </c>
      <c r="G203" s="55">
        <v>6.331226</v>
      </c>
      <c r="H203" s="55">
        <v>9.9733287270000002</v>
      </c>
      <c r="I203" s="56">
        <v>1.1113117896489205E-3</v>
      </c>
      <c r="J203" s="56">
        <v>6.9457633152369893E-6</v>
      </c>
    </row>
    <row r="204" spans="1:10">
      <c r="A204" t="s">
        <v>3779</v>
      </c>
      <c r="B204" t="s">
        <v>3881</v>
      </c>
      <c r="C204" t="s">
        <v>1870</v>
      </c>
      <c r="D204" t="s">
        <v>100</v>
      </c>
      <c r="E204" s="65">
        <v>45211</v>
      </c>
      <c r="F204" s="55">
        <v>576725.28908400005</v>
      </c>
      <c r="G204" s="55">
        <v>7.8210750000000004</v>
      </c>
      <c r="H204" s="55">
        <v>45.106114534</v>
      </c>
      <c r="I204" s="56">
        <v>5.0261009377124011E-3</v>
      </c>
      <c r="J204" s="56">
        <v>3.1413423160812176E-5</v>
      </c>
    </row>
    <row r="205" spans="1:10">
      <c r="A205" t="s">
        <v>3785</v>
      </c>
      <c r="B205" t="s">
        <v>3882</v>
      </c>
      <c r="C205" t="s">
        <v>1870</v>
      </c>
      <c r="D205" t="s">
        <v>100</v>
      </c>
      <c r="E205" s="65">
        <v>45211</v>
      </c>
      <c r="F205" s="55">
        <v>480946.47476399993</v>
      </c>
      <c r="G205" s="55">
        <v>7.8866360000000002</v>
      </c>
      <c r="H205" s="55">
        <v>37.930495968000002</v>
      </c>
      <c r="I205" s="56">
        <v>4.2265334383647501E-3</v>
      </c>
      <c r="J205" s="56">
        <v>2.6416079789894502E-5</v>
      </c>
    </row>
    <row r="206" spans="1:10">
      <c r="A206" t="s">
        <v>3883</v>
      </c>
      <c r="B206" t="s">
        <v>3884</v>
      </c>
      <c r="C206" t="s">
        <v>1870</v>
      </c>
      <c r="D206" t="s">
        <v>100</v>
      </c>
      <c r="E206" s="65">
        <v>45215</v>
      </c>
      <c r="F206" s="55">
        <v>644878.10525999998</v>
      </c>
      <c r="G206" s="55">
        <v>8.4164150000000006</v>
      </c>
      <c r="H206" s="55">
        <v>54.27561549</v>
      </c>
      <c r="I206" s="56">
        <v>6.0478435069724308E-3</v>
      </c>
      <c r="J206" s="56">
        <v>3.7799373639592101E-5</v>
      </c>
    </row>
    <row r="207" spans="1:10">
      <c r="A207" t="s">
        <v>3885</v>
      </c>
      <c r="B207" t="s">
        <v>3886</v>
      </c>
      <c r="C207" t="s">
        <v>1870</v>
      </c>
      <c r="D207" t="s">
        <v>100</v>
      </c>
      <c r="E207" s="65">
        <v>45230</v>
      </c>
      <c r="F207" s="55">
        <v>1015795.680773</v>
      </c>
      <c r="G207" s="55">
        <v>9.1062049999999992</v>
      </c>
      <c r="H207" s="55">
        <v>92.500439618000001</v>
      </c>
      <c r="I207" s="56">
        <v>1.0307173453222074E-2</v>
      </c>
      <c r="J207" s="56">
        <v>6.4420433511095141E-5</v>
      </c>
    </row>
    <row r="208" spans="1:10">
      <c r="A208" t="s">
        <v>3795</v>
      </c>
      <c r="B208" t="s">
        <v>3887</v>
      </c>
      <c r="C208" t="s">
        <v>1870</v>
      </c>
      <c r="D208" t="s">
        <v>100</v>
      </c>
      <c r="E208" s="65">
        <v>45231</v>
      </c>
      <c r="F208" s="55">
        <v>486651.66689300002</v>
      </c>
      <c r="G208" s="55">
        <v>9.1006020000000003</v>
      </c>
      <c r="H208" s="55">
        <v>44.288233692000006</v>
      </c>
      <c r="I208" s="56">
        <v>4.934965806491675E-3</v>
      </c>
      <c r="J208" s="56">
        <v>3.0843823290588355E-5</v>
      </c>
    </row>
    <row r="209" spans="1:10">
      <c r="A209" t="s">
        <v>3797</v>
      </c>
      <c r="B209" t="s">
        <v>3888</v>
      </c>
      <c r="C209" t="s">
        <v>1870</v>
      </c>
      <c r="D209" t="s">
        <v>100</v>
      </c>
      <c r="E209" s="65">
        <v>45217</v>
      </c>
      <c r="F209" s="55">
        <v>433013.63050000003</v>
      </c>
      <c r="G209" s="55">
        <v>9.1492369999999994</v>
      </c>
      <c r="H209" s="55">
        <v>39.617444124999999</v>
      </c>
      <c r="I209" s="56">
        <v>4.4145073261927245E-3</v>
      </c>
      <c r="J209" s="56">
        <v>2.7590927520710429E-5</v>
      </c>
    </row>
    <row r="210" spans="1:10">
      <c r="A210" t="s">
        <v>3803</v>
      </c>
      <c r="B210" t="s">
        <v>3889</v>
      </c>
      <c r="C210" t="s">
        <v>1870</v>
      </c>
      <c r="D210" t="s">
        <v>100</v>
      </c>
      <c r="E210" s="65">
        <v>45216</v>
      </c>
      <c r="F210" s="55">
        <v>325167.445725</v>
      </c>
      <c r="G210" s="55">
        <v>9.2021099999999993</v>
      </c>
      <c r="H210" s="55">
        <v>29.922264430999999</v>
      </c>
      <c r="I210" s="56">
        <v>3.3341892306366816E-3</v>
      </c>
      <c r="J210" s="56">
        <v>2.083887659603666E-5</v>
      </c>
    </row>
    <row r="211" spans="1:10">
      <c r="A211" t="s">
        <v>3812</v>
      </c>
      <c r="B211" t="s">
        <v>3890</v>
      </c>
      <c r="C211" t="s">
        <v>1870</v>
      </c>
      <c r="D211" t="s">
        <v>100</v>
      </c>
      <c r="E211" s="65">
        <v>45223</v>
      </c>
      <c r="F211" s="55">
        <v>217636.17995399999</v>
      </c>
      <c r="G211" s="55">
        <v>9.7182099999999991</v>
      </c>
      <c r="H211" s="55">
        <v>21.150340382999996</v>
      </c>
      <c r="I211" s="56">
        <v>2.3567480092261837E-3</v>
      </c>
      <c r="J211" s="56">
        <v>1.4729812117724736E-5</v>
      </c>
    </row>
    <row r="212" spans="1:10">
      <c r="A212" t="s">
        <v>3891</v>
      </c>
      <c r="B212" t="s">
        <v>3892</v>
      </c>
      <c r="C212" t="s">
        <v>1870</v>
      </c>
      <c r="D212" t="s">
        <v>100</v>
      </c>
      <c r="E212" s="65">
        <v>45223</v>
      </c>
      <c r="F212" s="55">
        <v>545814.35994999995</v>
      </c>
      <c r="G212" s="55">
        <v>9.8853930000000005</v>
      </c>
      <c r="H212" s="55">
        <v>53.955896496000001</v>
      </c>
      <c r="I212" s="56">
        <v>6.0122177397754677E-3</v>
      </c>
      <c r="J212" s="56">
        <v>3.7576710522743486E-5</v>
      </c>
    </row>
    <row r="213" spans="1:10">
      <c r="A213" t="s">
        <v>3891</v>
      </c>
      <c r="B213" t="s">
        <v>3893</v>
      </c>
      <c r="C213" t="s">
        <v>1870</v>
      </c>
      <c r="D213" t="s">
        <v>100</v>
      </c>
      <c r="E213" s="65">
        <v>45223</v>
      </c>
      <c r="F213" s="55">
        <v>1646533.6521040001</v>
      </c>
      <c r="G213" s="55">
        <v>9.8853930000000005</v>
      </c>
      <c r="H213" s="55">
        <v>162.766328332</v>
      </c>
      <c r="I213" s="56">
        <v>1.8136787083285991E-2</v>
      </c>
      <c r="J213" s="56">
        <v>1.1335597404140638E-4</v>
      </c>
    </row>
    <row r="214" spans="1:10">
      <c r="A214" t="s">
        <v>3894</v>
      </c>
      <c r="B214" t="s">
        <v>3895</v>
      </c>
      <c r="C214" t="s">
        <v>1870</v>
      </c>
      <c r="D214" t="s">
        <v>100</v>
      </c>
      <c r="E214" s="65">
        <v>45223</v>
      </c>
      <c r="F214" s="55">
        <v>1120181.9308879999</v>
      </c>
      <c r="G214" s="55">
        <v>9.9413859999999996</v>
      </c>
      <c r="H214" s="55">
        <v>111.36161010400001</v>
      </c>
      <c r="I214" s="56">
        <v>1.2408842986176E-2</v>
      </c>
      <c r="J214" s="56">
        <v>7.7555990317663579E-5</v>
      </c>
    </row>
    <row r="215" spans="1:10">
      <c r="A215" t="s">
        <v>3896</v>
      </c>
      <c r="B215" t="s">
        <v>3897</v>
      </c>
      <c r="C215" t="s">
        <v>1870</v>
      </c>
      <c r="D215" t="s">
        <v>100</v>
      </c>
      <c r="E215" s="65">
        <v>45222</v>
      </c>
      <c r="F215" s="55">
        <v>562574.66070000001</v>
      </c>
      <c r="G215" s="55">
        <v>10.086641999999999</v>
      </c>
      <c r="H215" s="55">
        <v>56.744891272000004</v>
      </c>
      <c r="I215" s="56">
        <v>6.3229908889094353E-3</v>
      </c>
      <c r="J215" s="56">
        <v>3.9519060778289057E-5</v>
      </c>
    </row>
    <row r="216" spans="1:10">
      <c r="A216" t="s">
        <v>3898</v>
      </c>
      <c r="B216" t="s">
        <v>3899</v>
      </c>
      <c r="C216" t="s">
        <v>1870</v>
      </c>
      <c r="D216" t="s">
        <v>100</v>
      </c>
      <c r="E216" s="65">
        <v>45224</v>
      </c>
      <c r="F216" s="55">
        <v>437856.86759600008</v>
      </c>
      <c r="G216" s="55">
        <v>10.130515000000001</v>
      </c>
      <c r="H216" s="55">
        <v>44.357156158999999</v>
      </c>
      <c r="I216" s="56">
        <v>4.9426457248264053E-3</v>
      </c>
      <c r="J216" s="56">
        <v>3.0891823226817084E-5</v>
      </c>
    </row>
    <row r="217" spans="1:10">
      <c r="A217" t="s">
        <v>3823</v>
      </c>
      <c r="B217" t="s">
        <v>3900</v>
      </c>
      <c r="C217" t="s">
        <v>1870</v>
      </c>
      <c r="D217" t="s">
        <v>100</v>
      </c>
      <c r="E217" s="65">
        <v>45224</v>
      </c>
      <c r="F217" s="55">
        <v>383134.26101300004</v>
      </c>
      <c r="G217" s="55">
        <v>10.132744000000001</v>
      </c>
      <c r="H217" s="55">
        <v>38.822013506000005</v>
      </c>
      <c r="I217" s="56">
        <v>4.3258737867858336E-3</v>
      </c>
      <c r="J217" s="56">
        <v>2.7036962744806731E-5</v>
      </c>
    </row>
    <row r="218" spans="1:10">
      <c r="A218" t="s">
        <v>3901</v>
      </c>
      <c r="B218" t="s">
        <v>3902</v>
      </c>
      <c r="C218" t="s">
        <v>1870</v>
      </c>
      <c r="D218" t="s">
        <v>100</v>
      </c>
      <c r="E218" s="65">
        <v>45260</v>
      </c>
      <c r="F218" s="55">
        <v>151895.15838899999</v>
      </c>
      <c r="G218" s="55">
        <v>-1.4673970000000001</v>
      </c>
      <c r="H218" s="55">
        <v>-2.2289054500000001</v>
      </c>
      <c r="I218" s="56">
        <v>-2.4836330701623457E-4</v>
      </c>
      <c r="J218" s="56">
        <v>-1.5522851127758476E-6</v>
      </c>
    </row>
    <row r="219" spans="1:10">
      <c r="A219" t="s">
        <v>3903</v>
      </c>
      <c r="B219" t="s">
        <v>3904</v>
      </c>
      <c r="C219" t="s">
        <v>1870</v>
      </c>
      <c r="D219" t="s">
        <v>100</v>
      </c>
      <c r="E219" s="65">
        <v>45260</v>
      </c>
      <c r="F219" s="55">
        <v>1012634.38926</v>
      </c>
      <c r="G219" s="55">
        <v>-1.468316</v>
      </c>
      <c r="H219" s="55">
        <v>-14.868676020000002</v>
      </c>
      <c r="I219" s="56">
        <v>-1.656792371915186E-3</v>
      </c>
      <c r="J219" s="56">
        <v>-1.0355048677606869E-5</v>
      </c>
    </row>
    <row r="220" spans="1:10">
      <c r="A220" t="s">
        <v>3905</v>
      </c>
      <c r="B220" t="s">
        <v>3906</v>
      </c>
      <c r="C220" t="s">
        <v>1870</v>
      </c>
      <c r="D220" t="s">
        <v>100</v>
      </c>
      <c r="E220" s="65">
        <v>45260</v>
      </c>
      <c r="F220" s="55">
        <v>1350179.1856800001</v>
      </c>
      <c r="G220" s="55">
        <v>-1.46896</v>
      </c>
      <c r="H220" s="55">
        <v>-19.833587624</v>
      </c>
      <c r="I220" s="56">
        <v>-2.2100243921485776E-3</v>
      </c>
      <c r="J220" s="56">
        <v>-1.381278097806728E-5</v>
      </c>
    </row>
    <row r="221" spans="1:10">
      <c r="A221" t="s">
        <v>3907</v>
      </c>
      <c r="B221" t="s">
        <v>3908</v>
      </c>
      <c r="C221" t="s">
        <v>1870</v>
      </c>
      <c r="D221" t="s">
        <v>100</v>
      </c>
      <c r="E221" s="65">
        <v>45260</v>
      </c>
      <c r="F221" s="55">
        <v>270035.83713599999</v>
      </c>
      <c r="G221" s="55">
        <v>-1.47946</v>
      </c>
      <c r="H221" s="55">
        <v>-3.9950711390000002</v>
      </c>
      <c r="I221" s="56">
        <v>-4.4516427551790266E-4</v>
      </c>
      <c r="J221" s="56">
        <v>-2.7823026111538956E-6</v>
      </c>
    </row>
    <row r="222" spans="1:10">
      <c r="A222" t="s">
        <v>3909</v>
      </c>
      <c r="B222" t="s">
        <v>3910</v>
      </c>
      <c r="C222" t="s">
        <v>1870</v>
      </c>
      <c r="D222" t="s">
        <v>100</v>
      </c>
      <c r="E222" s="65">
        <v>45260</v>
      </c>
      <c r="F222" s="55">
        <v>337544.79642000003</v>
      </c>
      <c r="G222" s="55">
        <v>-1.5438559999999999</v>
      </c>
      <c r="H222" s="55">
        <v>-5.2112065119999995</v>
      </c>
      <c r="I222" s="56">
        <v>-5.8067626101630137E-4</v>
      </c>
      <c r="J222" s="56">
        <v>-3.6292604014127875E-6</v>
      </c>
    </row>
    <row r="223" spans="1:10">
      <c r="A223" t="s">
        <v>3911</v>
      </c>
      <c r="B223" t="s">
        <v>3912</v>
      </c>
      <c r="C223" t="s">
        <v>1870</v>
      </c>
      <c r="D223" t="s">
        <v>100</v>
      </c>
      <c r="E223" s="65">
        <v>45251</v>
      </c>
      <c r="F223" s="55">
        <v>405053.75570400001</v>
      </c>
      <c r="G223" s="55">
        <v>-2.105321</v>
      </c>
      <c r="H223" s="55">
        <v>-8.5276825990000003</v>
      </c>
      <c r="I223" s="56">
        <v>-9.5022579422219904E-4</v>
      </c>
      <c r="J223" s="56">
        <v>-5.9389664756328478E-6</v>
      </c>
    </row>
    <row r="224" spans="1:10">
      <c r="A224" t="s">
        <v>3913</v>
      </c>
      <c r="B224" t="s">
        <v>3914</v>
      </c>
      <c r="C224" t="s">
        <v>1870</v>
      </c>
      <c r="D224" t="s">
        <v>100</v>
      </c>
      <c r="E224" s="65">
        <v>45181</v>
      </c>
      <c r="F224" s="55">
        <v>843861.99104999984</v>
      </c>
      <c r="G224" s="55">
        <v>-3.9470640000000001</v>
      </c>
      <c r="H224" s="55">
        <v>-33.307770234000003</v>
      </c>
      <c r="I224" s="56">
        <v>-3.7114306327588461E-3</v>
      </c>
      <c r="J224" s="56">
        <v>-2.3196657298315057E-5</v>
      </c>
    </row>
    <row r="225" spans="1:10">
      <c r="A225" t="s">
        <v>3915</v>
      </c>
      <c r="B225" t="s">
        <v>3916</v>
      </c>
      <c r="C225" t="s">
        <v>1870</v>
      </c>
      <c r="D225" t="s">
        <v>100</v>
      </c>
      <c r="E225" s="65">
        <v>45237</v>
      </c>
      <c r="F225" s="55">
        <v>1991514.2988779999</v>
      </c>
      <c r="G225" s="55">
        <v>-6.4899829999999996</v>
      </c>
      <c r="H225" s="55">
        <v>-129.248930401</v>
      </c>
      <c r="I225" s="56">
        <v>-1.4401997977394462E-2</v>
      </c>
      <c r="J225" s="56">
        <v>-9.0013324927566549E-5</v>
      </c>
    </row>
    <row r="226" spans="1:10">
      <c r="A226" t="s">
        <v>3917</v>
      </c>
      <c r="B226" t="s">
        <v>3918</v>
      </c>
      <c r="C226" t="s">
        <v>1870</v>
      </c>
      <c r="D226" t="s">
        <v>100</v>
      </c>
      <c r="E226" s="65">
        <v>45231</v>
      </c>
      <c r="F226" s="55">
        <v>506317.19462999998</v>
      </c>
      <c r="G226" s="55">
        <v>-10.352789</v>
      </c>
      <c r="H226" s="55">
        <v>-52.417952176</v>
      </c>
      <c r="I226" s="56">
        <v>-5.8408471070184641E-3</v>
      </c>
      <c r="J226" s="56">
        <v>-3.6505634101707242E-5</v>
      </c>
    </row>
    <row r="227" spans="1:10">
      <c r="A227" t="s">
        <v>3919</v>
      </c>
      <c r="B227" t="s">
        <v>3920</v>
      </c>
      <c r="C227" t="s">
        <v>1870</v>
      </c>
      <c r="D227" t="s">
        <v>100</v>
      </c>
      <c r="E227" s="65">
        <v>45224</v>
      </c>
      <c r="F227" s="55">
        <v>675089.59284000006</v>
      </c>
      <c r="G227" s="55">
        <v>-11.477686</v>
      </c>
      <c r="H227" s="55">
        <v>-77.484662899</v>
      </c>
      <c r="I227" s="56">
        <v>-8.6339898898061262E-3</v>
      </c>
      <c r="J227" s="56">
        <v>-5.3962938933355263E-5</v>
      </c>
    </row>
    <row r="228" spans="1:10">
      <c r="A228" t="s">
        <v>3921</v>
      </c>
      <c r="B228" t="s">
        <v>3922</v>
      </c>
      <c r="C228" t="s">
        <v>1870</v>
      </c>
      <c r="D228" t="s">
        <v>100</v>
      </c>
      <c r="E228" s="65">
        <v>45260</v>
      </c>
      <c r="F228" s="55">
        <v>87500066.400000006</v>
      </c>
      <c r="G228" s="55">
        <v>1.2795780000000001</v>
      </c>
      <c r="H228" s="55">
        <f>1119.63132-49.11</f>
        <v>1070.5213200000001</v>
      </c>
      <c r="I228" s="56">
        <v>0.12475869592142275</v>
      </c>
      <c r="J228" s="56">
        <v>7.7974910502981226E-4</v>
      </c>
    </row>
    <row r="229" spans="1:10">
      <c r="A229" s="57" t="s">
        <v>3923</v>
      </c>
      <c r="B229" s="107" t="s">
        <v>4234</v>
      </c>
      <c r="C229" s="107" t="s">
        <v>4234</v>
      </c>
      <c r="D229" s="107" t="s">
        <v>4234</v>
      </c>
      <c r="E229" s="107" t="s">
        <v>4234</v>
      </c>
      <c r="F229" s="121" t="s">
        <v>4234</v>
      </c>
      <c r="G229" s="107" t="s">
        <v>4234</v>
      </c>
      <c r="H229" s="59">
        <f>SUM(H230:H335)</f>
        <v>-459.80642395299992</v>
      </c>
      <c r="I229" s="58">
        <v>-5.1235481541074712E-2</v>
      </c>
      <c r="J229" s="58">
        <v>-3.2022473930464016E-4</v>
      </c>
    </row>
    <row r="230" spans="1:10">
      <c r="A230" t="s">
        <v>3924</v>
      </c>
      <c r="B230" t="s">
        <v>3925</v>
      </c>
      <c r="C230" t="s">
        <v>1870</v>
      </c>
      <c r="D230" t="s">
        <v>107</v>
      </c>
      <c r="E230" s="65">
        <v>45166</v>
      </c>
      <c r="F230" s="55">
        <v>77970.316302000007</v>
      </c>
      <c r="G230" s="55">
        <v>5.5743410000000004</v>
      </c>
      <c r="H230" s="55">
        <v>4.3463313479999997</v>
      </c>
      <c r="I230" s="56">
        <v>4.8430462897275812E-4</v>
      </c>
      <c r="J230" s="56">
        <v>3.0269320965101414E-6</v>
      </c>
    </row>
    <row r="231" spans="1:10">
      <c r="A231" t="s">
        <v>3926</v>
      </c>
      <c r="B231" t="s">
        <v>3927</v>
      </c>
      <c r="C231" t="s">
        <v>1870</v>
      </c>
      <c r="D231" t="s">
        <v>107</v>
      </c>
      <c r="E231" s="65">
        <v>45166</v>
      </c>
      <c r="F231" s="55">
        <v>101361.41119300001</v>
      </c>
      <c r="G231" s="55">
        <v>5.4278130000000004</v>
      </c>
      <c r="H231" s="55">
        <v>5.5017082080000002</v>
      </c>
      <c r="I231" s="56">
        <v>6.1304639224478614E-4</v>
      </c>
      <c r="J231" s="56">
        <v>3.8315756041222318E-6</v>
      </c>
    </row>
    <row r="232" spans="1:10">
      <c r="A232" t="s">
        <v>3928</v>
      </c>
      <c r="B232" t="s">
        <v>3929</v>
      </c>
      <c r="C232" t="s">
        <v>1870</v>
      </c>
      <c r="D232" t="s">
        <v>107</v>
      </c>
      <c r="E232" s="65">
        <v>45168</v>
      </c>
      <c r="F232" s="55">
        <v>101361.41119300001</v>
      </c>
      <c r="G232" s="55">
        <v>4.2365430000000002</v>
      </c>
      <c r="H232" s="55">
        <v>4.2942199739999998</v>
      </c>
      <c r="I232" s="56">
        <v>4.7849794337297201E-4</v>
      </c>
      <c r="J232" s="56">
        <v>2.9906399738153478E-6</v>
      </c>
    </row>
    <row r="233" spans="1:10">
      <c r="A233" t="s">
        <v>3930</v>
      </c>
      <c r="B233" t="s">
        <v>3931</v>
      </c>
      <c r="C233" t="s">
        <v>1870</v>
      </c>
      <c r="D233" t="s">
        <v>100</v>
      </c>
      <c r="E233" s="65">
        <v>45166</v>
      </c>
      <c r="F233" s="55">
        <v>364963.73248099996</v>
      </c>
      <c r="G233" s="55">
        <v>2.4334359999999999</v>
      </c>
      <c r="H233" s="55">
        <v>8.8811598810000003</v>
      </c>
      <c r="I233" s="56">
        <v>9.8961319251342325E-4</v>
      </c>
      <c r="J233" s="56">
        <v>6.1851400055836443E-6</v>
      </c>
    </row>
    <row r="234" spans="1:10">
      <c r="A234" t="s">
        <v>3932</v>
      </c>
      <c r="B234" t="s">
        <v>3933</v>
      </c>
      <c r="C234" t="s">
        <v>1870</v>
      </c>
      <c r="D234" t="s">
        <v>100</v>
      </c>
      <c r="E234" s="65">
        <v>45167</v>
      </c>
      <c r="F234" s="55">
        <v>258666.96689800001</v>
      </c>
      <c r="G234" s="55">
        <v>2.709524</v>
      </c>
      <c r="H234" s="55">
        <v>7.0086437840000011</v>
      </c>
      <c r="I234" s="56">
        <v>7.8096177112089527E-4</v>
      </c>
      <c r="J234" s="56">
        <v>4.8810564874576366E-6</v>
      </c>
    </row>
    <row r="235" spans="1:10">
      <c r="A235" t="s">
        <v>3934</v>
      </c>
      <c r="B235" t="s">
        <v>3935</v>
      </c>
      <c r="C235" t="s">
        <v>1870</v>
      </c>
      <c r="D235" t="s">
        <v>102</v>
      </c>
      <c r="E235" s="65">
        <v>45236</v>
      </c>
      <c r="F235" s="55">
        <v>429633.35797000001</v>
      </c>
      <c r="G235" s="55">
        <v>2.554541</v>
      </c>
      <c r="H235" s="55">
        <v>10.975158579000002</v>
      </c>
      <c r="I235" s="56">
        <v>1.2229440596989154E-3</v>
      </c>
      <c r="J235" s="56">
        <v>7.6434714951842527E-6</v>
      </c>
    </row>
    <row r="236" spans="1:10">
      <c r="A236" t="s">
        <v>3936</v>
      </c>
      <c r="B236" t="s">
        <v>3937</v>
      </c>
      <c r="C236" t="s">
        <v>1870</v>
      </c>
      <c r="D236" t="s">
        <v>102</v>
      </c>
      <c r="E236" s="65">
        <v>45259</v>
      </c>
      <c r="F236" s="55">
        <v>1658134.9347189998</v>
      </c>
      <c r="G236" s="55">
        <v>0.51429800000000003</v>
      </c>
      <c r="H236" s="55">
        <v>8.5277584599999994</v>
      </c>
      <c r="I236" s="56">
        <v>9.5023424728997419E-4</v>
      </c>
      <c r="J236" s="56">
        <v>5.9390193077980432E-6</v>
      </c>
    </row>
    <row r="237" spans="1:10">
      <c r="A237" t="s">
        <v>3938</v>
      </c>
      <c r="B237" t="s">
        <v>3939</v>
      </c>
      <c r="C237" t="s">
        <v>1870</v>
      </c>
      <c r="D237" t="s">
        <v>102</v>
      </c>
      <c r="E237" s="65">
        <v>45259</v>
      </c>
      <c r="F237" s="55">
        <v>875126.77110200003</v>
      </c>
      <c r="G237" s="55">
        <v>0.51928099999999999</v>
      </c>
      <c r="H237" s="55">
        <v>4.5443690920000002</v>
      </c>
      <c r="I237" s="56">
        <v>5.063716525039153E-4</v>
      </c>
      <c r="J237" s="56">
        <v>3.1648522769192811E-6</v>
      </c>
    </row>
    <row r="238" spans="1:10">
      <c r="A238" t="s">
        <v>3940</v>
      </c>
      <c r="B238" t="s">
        <v>3941</v>
      </c>
      <c r="C238" t="s">
        <v>1870</v>
      </c>
      <c r="D238" t="s">
        <v>104</v>
      </c>
      <c r="E238" s="65">
        <v>45215</v>
      </c>
      <c r="F238" s="55">
        <v>128499.20919199999</v>
      </c>
      <c r="G238" s="55">
        <v>4.3419639999999999</v>
      </c>
      <c r="H238" s="55">
        <v>5.5793888679999997</v>
      </c>
      <c r="I238" s="56">
        <v>6.2170222177259477E-4</v>
      </c>
      <c r="J238" s="56">
        <v>3.885675042063219E-6</v>
      </c>
    </row>
    <row r="239" spans="1:10">
      <c r="A239" t="s">
        <v>3942</v>
      </c>
      <c r="B239" t="s">
        <v>3943</v>
      </c>
      <c r="C239" t="s">
        <v>1870</v>
      </c>
      <c r="D239" t="s">
        <v>104</v>
      </c>
      <c r="E239" s="65">
        <v>45215</v>
      </c>
      <c r="F239" s="55">
        <v>71871.839548000004</v>
      </c>
      <c r="G239" s="55">
        <v>4.3319080000000003</v>
      </c>
      <c r="H239" s="55">
        <v>3.1134217070000001</v>
      </c>
      <c r="I239" s="56">
        <v>3.4692351408923604E-4</v>
      </c>
      <c r="J239" s="56">
        <v>2.1682921388923277E-6</v>
      </c>
    </row>
    <row r="240" spans="1:10">
      <c r="A240" t="s">
        <v>3944</v>
      </c>
      <c r="B240" t="s">
        <v>3945</v>
      </c>
      <c r="C240" t="s">
        <v>1870</v>
      </c>
      <c r="D240" t="s">
        <v>104</v>
      </c>
      <c r="E240" s="65">
        <v>45167</v>
      </c>
      <c r="F240" s="55">
        <v>472118.757033</v>
      </c>
      <c r="G240" s="55">
        <v>1.3060719999999999</v>
      </c>
      <c r="H240" s="55">
        <v>6.1662099169999998</v>
      </c>
      <c r="I240" s="56">
        <v>6.8709073628153271E-4</v>
      </c>
      <c r="J240" s="56">
        <v>4.2943570605069378E-6</v>
      </c>
    </row>
    <row r="241" spans="1:10">
      <c r="A241" t="s">
        <v>3946</v>
      </c>
      <c r="B241" t="s">
        <v>3947</v>
      </c>
      <c r="C241" t="s">
        <v>1870</v>
      </c>
      <c r="D241" t="s">
        <v>100</v>
      </c>
      <c r="E241" s="65">
        <v>45127</v>
      </c>
      <c r="F241" s="55">
        <v>217255.98787399998</v>
      </c>
      <c r="G241" s="55">
        <v>-4.0532329999999996</v>
      </c>
      <c r="H241" s="55">
        <v>-8.8058911999999996</v>
      </c>
      <c r="I241" s="56">
        <v>-9.8122612588037684E-4</v>
      </c>
      <c r="J241" s="56">
        <v>-6.1327203513652148E-6</v>
      </c>
    </row>
    <row r="242" spans="1:10">
      <c r="A242" t="s">
        <v>3948</v>
      </c>
      <c r="B242" t="s">
        <v>3949</v>
      </c>
      <c r="C242" t="s">
        <v>1870</v>
      </c>
      <c r="D242" t="s">
        <v>100</v>
      </c>
      <c r="E242" s="65">
        <v>45127</v>
      </c>
      <c r="F242" s="55">
        <v>565342.07788899995</v>
      </c>
      <c r="G242" s="55">
        <v>-4.0279160000000003</v>
      </c>
      <c r="H242" s="55">
        <v>-22.771503314</v>
      </c>
      <c r="I242" s="56">
        <v>-2.5373915563785734E-3</v>
      </c>
      <c r="J242" s="56">
        <v>-1.585884479301178E-5</v>
      </c>
    </row>
    <row r="243" spans="1:10">
      <c r="A243" t="s">
        <v>3950</v>
      </c>
      <c r="B243" t="s">
        <v>3951</v>
      </c>
      <c r="C243" t="s">
        <v>1870</v>
      </c>
      <c r="D243" t="s">
        <v>100</v>
      </c>
      <c r="E243" s="65">
        <v>45127</v>
      </c>
      <c r="F243" s="55">
        <v>493146.86318300001</v>
      </c>
      <c r="G243" s="55">
        <v>-4.0217799999999997</v>
      </c>
      <c r="H243" s="55">
        <v>-19.833283244999997</v>
      </c>
      <c r="I243" s="56">
        <v>-2.2099904756919479E-3</v>
      </c>
      <c r="J243" s="56">
        <v>-1.3812568998240884E-5</v>
      </c>
    </row>
    <row r="244" spans="1:10">
      <c r="A244" t="s">
        <v>3952</v>
      </c>
      <c r="B244" t="s">
        <v>3953</v>
      </c>
      <c r="C244" t="s">
        <v>1870</v>
      </c>
      <c r="D244" t="s">
        <v>100</v>
      </c>
      <c r="E244" s="65">
        <v>45168</v>
      </c>
      <c r="F244" s="55">
        <v>161528.61551999999</v>
      </c>
      <c r="G244" s="55">
        <v>1.343831</v>
      </c>
      <c r="H244" s="55">
        <v>2.170671021</v>
      </c>
      <c r="I244" s="56">
        <v>2.4187433936233871E-4</v>
      </c>
      <c r="J244" s="56">
        <v>1.5117286875637767E-6</v>
      </c>
    </row>
    <row r="245" spans="1:10">
      <c r="A245" t="s">
        <v>3954</v>
      </c>
      <c r="B245" t="s">
        <v>3955</v>
      </c>
      <c r="C245" t="s">
        <v>1870</v>
      </c>
      <c r="D245" t="s">
        <v>100</v>
      </c>
      <c r="E245" s="65">
        <v>45166</v>
      </c>
      <c r="F245" s="55">
        <v>323057.23103999998</v>
      </c>
      <c r="G245" s="55">
        <v>1.404498</v>
      </c>
      <c r="H245" s="55">
        <v>4.5373310300000007</v>
      </c>
      <c r="I245" s="56">
        <v>5.0558741270886019E-4</v>
      </c>
      <c r="J245" s="56">
        <v>3.1599507325915964E-6</v>
      </c>
    </row>
    <row r="246" spans="1:10">
      <c r="A246" t="s">
        <v>3956</v>
      </c>
      <c r="B246" t="s">
        <v>3957</v>
      </c>
      <c r="C246" t="s">
        <v>1870</v>
      </c>
      <c r="D246" t="s">
        <v>100</v>
      </c>
      <c r="E246" s="65">
        <v>45166</v>
      </c>
      <c r="F246" s="55">
        <v>96917.169311999998</v>
      </c>
      <c r="G246" s="55">
        <v>1.4403109999999999</v>
      </c>
      <c r="H246" s="55">
        <v>1.3959088129999999</v>
      </c>
      <c r="I246" s="56">
        <v>1.5554384735780806E-4</v>
      </c>
      <c r="J246" s="56">
        <v>9.7215809186186164E-7</v>
      </c>
    </row>
    <row r="247" spans="1:10">
      <c r="A247" t="s">
        <v>3958</v>
      </c>
      <c r="B247" t="s">
        <v>3959</v>
      </c>
      <c r="C247" t="s">
        <v>1870</v>
      </c>
      <c r="D247" t="s">
        <v>100</v>
      </c>
      <c r="E247" s="65">
        <v>45168</v>
      </c>
      <c r="F247" s="55">
        <v>129222.89241599999</v>
      </c>
      <c r="G247" s="55">
        <v>1.4437530000000001</v>
      </c>
      <c r="H247" s="55">
        <v>1.8656599190000001</v>
      </c>
      <c r="I247" s="56">
        <v>2.0788744863559837E-4</v>
      </c>
      <c r="J247" s="56">
        <v>1.299308643965267E-6</v>
      </c>
    </row>
    <row r="248" spans="1:10">
      <c r="A248" t="s">
        <v>3960</v>
      </c>
      <c r="B248" t="s">
        <v>3961</v>
      </c>
      <c r="C248" t="s">
        <v>1870</v>
      </c>
      <c r="D248" t="s">
        <v>100</v>
      </c>
      <c r="E248" s="65">
        <v>45189</v>
      </c>
      <c r="F248" s="55">
        <v>121146.46163999999</v>
      </c>
      <c r="G248" s="55">
        <v>2.8150200000000001</v>
      </c>
      <c r="H248" s="55">
        <v>3.4102977169999997</v>
      </c>
      <c r="I248" s="56">
        <v>3.8000392475330644E-4</v>
      </c>
      <c r="J248" s="56">
        <v>2.3750466293815017E-6</v>
      </c>
    </row>
    <row r="249" spans="1:10">
      <c r="A249" t="s">
        <v>3962</v>
      </c>
      <c r="B249" t="s">
        <v>3963</v>
      </c>
      <c r="C249" t="s">
        <v>1870</v>
      </c>
      <c r="D249" t="s">
        <v>100</v>
      </c>
      <c r="E249" s="65">
        <v>45189</v>
      </c>
      <c r="F249" s="55">
        <v>121146.46163999999</v>
      </c>
      <c r="G249" s="55">
        <v>2.851823</v>
      </c>
      <c r="H249" s="55">
        <v>3.4548832370000002</v>
      </c>
      <c r="I249" s="56">
        <v>3.8497201668930068E-4</v>
      </c>
      <c r="J249" s="56">
        <v>2.4060974929079786E-6</v>
      </c>
    </row>
    <row r="250" spans="1:10">
      <c r="A250" t="s">
        <v>3964</v>
      </c>
      <c r="B250" t="s">
        <v>3965</v>
      </c>
      <c r="C250" t="s">
        <v>1870</v>
      </c>
      <c r="D250" t="s">
        <v>100</v>
      </c>
      <c r="E250" s="65">
        <v>45195</v>
      </c>
      <c r="F250" s="55">
        <v>121146.46163999999</v>
      </c>
      <c r="G250" s="55">
        <v>3.4983240000000002</v>
      </c>
      <c r="H250" s="55">
        <v>4.2380952370000005</v>
      </c>
      <c r="I250" s="56">
        <v>4.7224405526536463E-4</v>
      </c>
      <c r="J250" s="56">
        <v>2.9515528094389681E-6</v>
      </c>
    </row>
    <row r="251" spans="1:10">
      <c r="A251" t="s">
        <v>3966</v>
      </c>
      <c r="B251" t="s">
        <v>3967</v>
      </c>
      <c r="C251" t="s">
        <v>1870</v>
      </c>
      <c r="D251" t="s">
        <v>100</v>
      </c>
      <c r="E251" s="65">
        <v>45196</v>
      </c>
      <c r="F251" s="55">
        <v>121146.46163999999</v>
      </c>
      <c r="G251" s="55">
        <v>3.7793299999999999</v>
      </c>
      <c r="H251" s="55">
        <v>4.5785250790000003</v>
      </c>
      <c r="I251" s="56">
        <v>5.1017759855053813E-4</v>
      </c>
      <c r="J251" s="56">
        <v>3.1886396610509254E-6</v>
      </c>
    </row>
    <row r="252" spans="1:10">
      <c r="A252" t="s">
        <v>3968</v>
      </c>
      <c r="B252" t="s">
        <v>3969</v>
      </c>
      <c r="C252" t="s">
        <v>1870</v>
      </c>
      <c r="D252" t="s">
        <v>100</v>
      </c>
      <c r="E252" s="65">
        <v>45211</v>
      </c>
      <c r="F252" s="55">
        <v>181719.69245999999</v>
      </c>
      <c r="G252" s="55">
        <v>3.9561730000000002</v>
      </c>
      <c r="H252" s="55">
        <v>7.1891455859999995</v>
      </c>
      <c r="I252" s="56">
        <v>8.0107479317264229E-4</v>
      </c>
      <c r="J252" s="56">
        <v>5.0067640449827044E-6</v>
      </c>
    </row>
    <row r="253" spans="1:10">
      <c r="A253" t="s">
        <v>3970</v>
      </c>
      <c r="B253" t="s">
        <v>3971</v>
      </c>
      <c r="C253" t="s">
        <v>1870</v>
      </c>
      <c r="D253" t="s">
        <v>100</v>
      </c>
      <c r="E253" s="65">
        <v>45201</v>
      </c>
      <c r="F253" s="55">
        <v>121146.46163999999</v>
      </c>
      <c r="G253" s="55">
        <v>4.054138</v>
      </c>
      <c r="H253" s="55">
        <v>4.9114452259999997</v>
      </c>
      <c r="I253" s="56">
        <v>5.4727434874299286E-4</v>
      </c>
      <c r="J253" s="56">
        <v>3.4204965071684878E-6</v>
      </c>
    </row>
    <row r="254" spans="1:10">
      <c r="A254" t="s">
        <v>3972</v>
      </c>
      <c r="B254" t="s">
        <v>3973</v>
      </c>
      <c r="C254" t="s">
        <v>1870</v>
      </c>
      <c r="D254" t="s">
        <v>100</v>
      </c>
      <c r="E254" s="65">
        <v>45201</v>
      </c>
      <c r="F254" s="55">
        <v>121146.46163999999</v>
      </c>
      <c r="G254" s="55">
        <v>4.1063049999999999</v>
      </c>
      <c r="H254" s="55">
        <v>4.9746430760000004</v>
      </c>
      <c r="I254" s="56">
        <v>5.5431638232154423E-4</v>
      </c>
      <c r="J254" s="56">
        <v>3.4645096265739978E-6</v>
      </c>
    </row>
    <row r="255" spans="1:10">
      <c r="A255" t="s">
        <v>3974</v>
      </c>
      <c r="B255" t="s">
        <v>3975</v>
      </c>
      <c r="C255" t="s">
        <v>1870</v>
      </c>
      <c r="D255" t="s">
        <v>100</v>
      </c>
      <c r="E255" s="65">
        <v>45229</v>
      </c>
      <c r="F255" s="55">
        <v>193834.338624</v>
      </c>
      <c r="G255" s="55">
        <v>4.6035870000000001</v>
      </c>
      <c r="H255" s="55">
        <v>8.923331481</v>
      </c>
      <c r="I255" s="56">
        <v>9.9431230527218363E-4</v>
      </c>
      <c r="J255" s="56">
        <v>6.2145097336095402E-6</v>
      </c>
    </row>
    <row r="256" spans="1:10">
      <c r="A256" t="s">
        <v>3976</v>
      </c>
      <c r="B256" t="s">
        <v>3977</v>
      </c>
      <c r="C256" t="s">
        <v>1870</v>
      </c>
      <c r="D256" t="s">
        <v>107</v>
      </c>
      <c r="E256" s="65">
        <v>45176</v>
      </c>
      <c r="F256" s="55">
        <v>182782.68887499999</v>
      </c>
      <c r="G256" s="55">
        <v>-6.705667</v>
      </c>
      <c r="H256" s="55">
        <v>-12.256799031</v>
      </c>
      <c r="I256" s="56">
        <v>-1.3657551695485956E-3</v>
      </c>
      <c r="J256" s="56">
        <v>-8.5360492371297009E-6</v>
      </c>
    </row>
    <row r="257" spans="1:10">
      <c r="A257" t="s">
        <v>3978</v>
      </c>
      <c r="B257" t="s">
        <v>3979</v>
      </c>
      <c r="C257" t="s">
        <v>1870</v>
      </c>
      <c r="D257" t="s">
        <v>107</v>
      </c>
      <c r="E257" s="65">
        <v>45161</v>
      </c>
      <c r="F257" s="55">
        <v>1043337.560653</v>
      </c>
      <c r="G257" s="55">
        <v>-5.8817110000000001</v>
      </c>
      <c r="H257" s="55">
        <v>-61.366098849000004</v>
      </c>
      <c r="I257" s="56">
        <v>-6.8379245287514484E-3</v>
      </c>
      <c r="J257" s="56">
        <v>-4.2737425974006103E-5</v>
      </c>
    </row>
    <row r="258" spans="1:10">
      <c r="A258" t="s">
        <v>3980</v>
      </c>
      <c r="B258" t="s">
        <v>3981</v>
      </c>
      <c r="C258" t="s">
        <v>1870</v>
      </c>
      <c r="D258" t="s">
        <v>107</v>
      </c>
      <c r="E258" s="65">
        <v>45180</v>
      </c>
      <c r="F258" s="55">
        <v>96000.512908999997</v>
      </c>
      <c r="G258" s="55">
        <v>-5.6458250000000003</v>
      </c>
      <c r="H258" s="55">
        <v>-5.4200208119999997</v>
      </c>
      <c r="I258" s="56">
        <v>-6.0394409864498143E-4</v>
      </c>
      <c r="J258" s="56">
        <v>-3.7746857397665115E-6</v>
      </c>
    </row>
    <row r="259" spans="1:10">
      <c r="A259" t="s">
        <v>3982</v>
      </c>
      <c r="B259" t="s">
        <v>3983</v>
      </c>
      <c r="C259" t="s">
        <v>1870</v>
      </c>
      <c r="D259" t="s">
        <v>107</v>
      </c>
      <c r="E259" s="65">
        <v>45267</v>
      </c>
      <c r="F259" s="55">
        <v>112757.73963500001</v>
      </c>
      <c r="G259" s="55">
        <v>-3.7832910000000002</v>
      </c>
      <c r="H259" s="55">
        <v>-4.2659530960000005</v>
      </c>
      <c r="I259" s="56">
        <v>-4.7534821115839812E-4</v>
      </c>
      <c r="J259" s="56">
        <v>-2.9709539642970658E-6</v>
      </c>
    </row>
    <row r="260" spans="1:10">
      <c r="A260" t="s">
        <v>3984</v>
      </c>
      <c r="B260" t="s">
        <v>3985</v>
      </c>
      <c r="C260" t="s">
        <v>1870</v>
      </c>
      <c r="D260" t="s">
        <v>100</v>
      </c>
      <c r="E260" s="65">
        <v>45127</v>
      </c>
      <c r="F260" s="55">
        <v>840388.40546200005</v>
      </c>
      <c r="G260" s="55">
        <v>1.081108</v>
      </c>
      <c r="H260" s="55">
        <v>9.0855041009999997</v>
      </c>
      <c r="I260" s="56">
        <v>1.0123829364022242E-3</v>
      </c>
      <c r="J260" s="56">
        <v>6.32745222909577E-6</v>
      </c>
    </row>
    <row r="261" spans="1:10">
      <c r="A261" t="s">
        <v>3986</v>
      </c>
      <c r="B261" t="s">
        <v>3987</v>
      </c>
      <c r="C261" t="s">
        <v>1870</v>
      </c>
      <c r="D261" t="s">
        <v>100</v>
      </c>
      <c r="E261" s="65">
        <v>45127</v>
      </c>
      <c r="F261" s="55">
        <v>348937.07933399995</v>
      </c>
      <c r="G261" s="55">
        <v>1.0584519999999999</v>
      </c>
      <c r="H261" s="55">
        <v>3.6933308780000003</v>
      </c>
      <c r="I261" s="56">
        <v>4.1154184928088945E-4</v>
      </c>
      <c r="J261" s="56">
        <v>2.5721604918121357E-6</v>
      </c>
    </row>
    <row r="262" spans="1:10">
      <c r="A262" t="s">
        <v>3988</v>
      </c>
      <c r="B262" t="s">
        <v>3989</v>
      </c>
      <c r="C262" t="s">
        <v>1870</v>
      </c>
      <c r="D262" t="s">
        <v>100</v>
      </c>
      <c r="E262" s="65">
        <v>45127</v>
      </c>
      <c r="F262" s="55">
        <v>261610.92299600001</v>
      </c>
      <c r="G262" s="55">
        <v>1.0237130000000001</v>
      </c>
      <c r="H262" s="55">
        <v>2.6781444140000001</v>
      </c>
      <c r="I262" s="56">
        <v>2.9842127369202477E-4</v>
      </c>
      <c r="J262" s="56">
        <v>1.8651503156923933E-6</v>
      </c>
    </row>
    <row r="263" spans="1:10">
      <c r="A263" t="s">
        <v>3990</v>
      </c>
      <c r="B263" t="s">
        <v>3991</v>
      </c>
      <c r="C263" t="s">
        <v>1870</v>
      </c>
      <c r="D263" t="s">
        <v>100</v>
      </c>
      <c r="E263" s="65">
        <v>45267</v>
      </c>
      <c r="F263" s="55">
        <v>125985.781473</v>
      </c>
      <c r="G263" s="55">
        <v>-2.7613349999999999</v>
      </c>
      <c r="H263" s="55">
        <v>-3.4788898290000003</v>
      </c>
      <c r="I263" s="56">
        <v>-3.8764703216800098E-4</v>
      </c>
      <c r="J263" s="56">
        <v>-2.4228164952192178E-6</v>
      </c>
    </row>
    <row r="264" spans="1:10">
      <c r="A264" t="s">
        <v>3992</v>
      </c>
      <c r="B264" t="s">
        <v>3993</v>
      </c>
      <c r="C264" t="s">
        <v>1870</v>
      </c>
      <c r="D264" t="s">
        <v>102</v>
      </c>
      <c r="E264" s="65">
        <v>45195</v>
      </c>
      <c r="F264" s="55">
        <v>243748.334535</v>
      </c>
      <c r="G264" s="55">
        <v>-3.9586079999999999</v>
      </c>
      <c r="H264" s="55">
        <v>-9.6490404280000011</v>
      </c>
      <c r="I264" s="56">
        <v>-1.0751768722318047E-3</v>
      </c>
      <c r="J264" s="56">
        <v>-6.7199179799020595E-6</v>
      </c>
    </row>
    <row r="265" spans="1:10">
      <c r="A265" t="s">
        <v>3994</v>
      </c>
      <c r="B265" t="s">
        <v>3995</v>
      </c>
      <c r="C265" t="s">
        <v>1870</v>
      </c>
      <c r="D265" t="s">
        <v>102</v>
      </c>
      <c r="E265" s="65">
        <v>45195</v>
      </c>
      <c r="F265" s="55">
        <v>243805.45858800001</v>
      </c>
      <c r="G265" s="55">
        <v>-3.93425</v>
      </c>
      <c r="H265" s="55">
        <v>-9.5919163750000003</v>
      </c>
      <c r="I265" s="56">
        <v>-1.0688116319685847E-3</v>
      </c>
      <c r="J265" s="56">
        <v>-6.680134858077256E-6</v>
      </c>
    </row>
    <row r="266" spans="1:10">
      <c r="A266" t="s">
        <v>3996</v>
      </c>
      <c r="B266" t="s">
        <v>3997</v>
      </c>
      <c r="C266" t="s">
        <v>1870</v>
      </c>
      <c r="D266" t="s">
        <v>102</v>
      </c>
      <c r="E266" s="65">
        <v>45210</v>
      </c>
      <c r="F266" s="55">
        <v>518975.27159100003</v>
      </c>
      <c r="G266" s="55">
        <v>-3.9090379999999998</v>
      </c>
      <c r="H266" s="55">
        <v>-20.286942573000001</v>
      </c>
      <c r="I266" s="56">
        <v>-2.2605409963346442E-3</v>
      </c>
      <c r="J266" s="56">
        <v>-1.4128512692095774E-5</v>
      </c>
    </row>
    <row r="267" spans="1:10">
      <c r="A267" t="s">
        <v>3998</v>
      </c>
      <c r="B267" t="s">
        <v>3999</v>
      </c>
      <c r="C267" t="s">
        <v>1870</v>
      </c>
      <c r="D267" t="s">
        <v>102</v>
      </c>
      <c r="E267" s="65">
        <v>45232</v>
      </c>
      <c r="F267" s="55">
        <v>305128.12958000001</v>
      </c>
      <c r="G267" s="55">
        <v>-3.938898</v>
      </c>
      <c r="H267" s="55">
        <v>-12.018685976</v>
      </c>
      <c r="I267" s="56">
        <v>-1.3392226193304883E-3</v>
      </c>
      <c r="J267" s="56">
        <v>-8.3702192552280119E-6</v>
      </c>
    </row>
    <row r="268" spans="1:10">
      <c r="A268" t="s">
        <v>4000</v>
      </c>
      <c r="B268" t="s">
        <v>4001</v>
      </c>
      <c r="C268" t="s">
        <v>1870</v>
      </c>
      <c r="D268" t="s">
        <v>102</v>
      </c>
      <c r="E268" s="65">
        <v>45232</v>
      </c>
      <c r="F268" s="55">
        <v>163771.75373299999</v>
      </c>
      <c r="G268" s="55">
        <v>-3.8902739999999998</v>
      </c>
      <c r="H268" s="55">
        <v>-6.3711698749999996</v>
      </c>
      <c r="I268" s="56">
        <v>-7.0992909085363385E-4</v>
      </c>
      <c r="J268" s="56">
        <v>-4.4370981047798397E-6</v>
      </c>
    </row>
    <row r="269" spans="1:10">
      <c r="A269" t="s">
        <v>4000</v>
      </c>
      <c r="B269" t="s">
        <v>4002</v>
      </c>
      <c r="C269" t="s">
        <v>1870</v>
      </c>
      <c r="D269" t="s">
        <v>102</v>
      </c>
      <c r="E269" s="65">
        <v>45232</v>
      </c>
      <c r="F269" s="55">
        <v>860499.22903699998</v>
      </c>
      <c r="G269" s="55">
        <v>-3.8902739999999998</v>
      </c>
      <c r="H269" s="55">
        <v>-33.475777347000005</v>
      </c>
      <c r="I269" s="56">
        <v>-3.730151391948937E-3</v>
      </c>
      <c r="J269" s="56">
        <v>-2.3313663131985726E-5</v>
      </c>
    </row>
    <row r="270" spans="1:10">
      <c r="A270" t="s">
        <v>4003</v>
      </c>
      <c r="B270" t="s">
        <v>4004</v>
      </c>
      <c r="C270" t="s">
        <v>1870</v>
      </c>
      <c r="D270" t="s">
        <v>102</v>
      </c>
      <c r="E270" s="65">
        <v>45181</v>
      </c>
      <c r="F270" s="55">
        <v>679482.04289799999</v>
      </c>
      <c r="G270" s="55">
        <v>-2.554996</v>
      </c>
      <c r="H270" s="55">
        <v>-17.360738236</v>
      </c>
      <c r="I270" s="56">
        <v>-1.9344788091106107E-3</v>
      </c>
      <c r="J270" s="56">
        <v>-1.2090605059331354E-5</v>
      </c>
    </row>
    <row r="271" spans="1:10">
      <c r="A271" t="s">
        <v>4005</v>
      </c>
      <c r="B271" t="s">
        <v>4006</v>
      </c>
      <c r="C271" t="s">
        <v>1870</v>
      </c>
      <c r="D271" t="s">
        <v>102</v>
      </c>
      <c r="E271" s="65">
        <v>45181</v>
      </c>
      <c r="F271" s="55">
        <v>247130.07847800001</v>
      </c>
      <c r="G271" s="55">
        <v>-2.5360309999999999</v>
      </c>
      <c r="H271" s="55">
        <v>-6.2672964850000001</v>
      </c>
      <c r="I271" s="56">
        <v>-6.9835464804746323E-4</v>
      </c>
      <c r="J271" s="56">
        <v>-4.3647571641129495E-6</v>
      </c>
    </row>
    <row r="272" spans="1:10">
      <c r="A272" t="s">
        <v>4007</v>
      </c>
      <c r="B272" t="s">
        <v>4008</v>
      </c>
      <c r="C272" t="s">
        <v>1870</v>
      </c>
      <c r="D272" t="s">
        <v>102</v>
      </c>
      <c r="E272" s="65">
        <v>45176</v>
      </c>
      <c r="F272" s="55">
        <v>1112136.764799</v>
      </c>
      <c r="G272" s="55">
        <v>-2.5915659999999998</v>
      </c>
      <c r="H272" s="55">
        <v>-28.821761503000001</v>
      </c>
      <c r="I272" s="56">
        <v>-3.2115619803066474E-3</v>
      </c>
      <c r="J272" s="56">
        <v>-2.0072449149910298E-5</v>
      </c>
    </row>
    <row r="273" spans="1:10">
      <c r="A273" t="s">
        <v>4009</v>
      </c>
      <c r="B273" t="s">
        <v>4010</v>
      </c>
      <c r="C273" t="s">
        <v>1870</v>
      </c>
      <c r="D273" t="s">
        <v>102</v>
      </c>
      <c r="E273" s="65">
        <v>45181</v>
      </c>
      <c r="F273" s="55">
        <v>1741689.7288319999</v>
      </c>
      <c r="G273" s="55">
        <v>-2.5265520000000001</v>
      </c>
      <c r="H273" s="55">
        <v>-44.004693912</v>
      </c>
      <c r="I273" s="56">
        <v>-4.9033714302333838E-3</v>
      </c>
      <c r="J273" s="56">
        <v>-3.0646356601557763E-5</v>
      </c>
    </row>
    <row r="274" spans="1:10">
      <c r="A274" t="s">
        <v>4011</v>
      </c>
      <c r="B274" t="s">
        <v>4012</v>
      </c>
      <c r="C274" t="s">
        <v>1870</v>
      </c>
      <c r="D274" t="s">
        <v>102</v>
      </c>
      <c r="E274" s="65">
        <v>45176</v>
      </c>
      <c r="F274" s="55">
        <v>351561.99880900001</v>
      </c>
      <c r="G274" s="55">
        <v>-2.5725989999999999</v>
      </c>
      <c r="H274" s="55">
        <v>-9.0442821110000011</v>
      </c>
      <c r="I274" s="56">
        <v>-1.0077896371403871E-3</v>
      </c>
      <c r="J274" s="56">
        <v>-6.2987438415793795E-6</v>
      </c>
    </row>
    <row r="275" spans="1:10">
      <c r="A275" t="s">
        <v>4013</v>
      </c>
      <c r="B275" t="s">
        <v>4014</v>
      </c>
      <c r="C275" t="s">
        <v>1870</v>
      </c>
      <c r="D275" t="s">
        <v>102</v>
      </c>
      <c r="E275" s="65">
        <v>45176</v>
      </c>
      <c r="F275" s="55">
        <v>750832.44016200001</v>
      </c>
      <c r="G275" s="55">
        <v>-2.5725989999999999</v>
      </c>
      <c r="H275" s="55">
        <v>-19.315911352000001</v>
      </c>
      <c r="I275" s="56">
        <v>-2.1523405676158879E-3</v>
      </c>
      <c r="J275" s="56">
        <v>-1.345225372005241E-5</v>
      </c>
    </row>
    <row r="276" spans="1:10">
      <c r="A276" t="s">
        <v>4015</v>
      </c>
      <c r="B276" t="s">
        <v>4016</v>
      </c>
      <c r="C276" t="s">
        <v>1870</v>
      </c>
      <c r="D276" t="s">
        <v>102</v>
      </c>
      <c r="E276" s="65">
        <v>45175</v>
      </c>
      <c r="F276" s="55">
        <v>661441.04221700004</v>
      </c>
      <c r="G276" s="55">
        <v>-2.3767309999999999</v>
      </c>
      <c r="H276" s="55">
        <v>-15.720675525000001</v>
      </c>
      <c r="I276" s="56">
        <v>-1.7517292902299553E-3</v>
      </c>
      <c r="J276" s="56">
        <v>-1.0948409938266842E-5</v>
      </c>
    </row>
    <row r="277" spans="1:10">
      <c r="A277" t="s">
        <v>4017</v>
      </c>
      <c r="B277" t="s">
        <v>4018</v>
      </c>
      <c r="C277" t="s">
        <v>1870</v>
      </c>
      <c r="D277" t="s">
        <v>102</v>
      </c>
      <c r="E277" s="65">
        <v>45183</v>
      </c>
      <c r="F277" s="55">
        <v>724906.44173800002</v>
      </c>
      <c r="G277" s="55">
        <v>-2.4464760000000001</v>
      </c>
      <c r="H277" s="55">
        <v>-17.734664622</v>
      </c>
      <c r="I277" s="56">
        <v>-1.9761448177820821E-3</v>
      </c>
      <c r="J277" s="56">
        <v>-1.2351020036674548E-5</v>
      </c>
    </row>
    <row r="278" spans="1:10">
      <c r="A278" t="s">
        <v>4017</v>
      </c>
      <c r="B278" t="s">
        <v>4019</v>
      </c>
      <c r="C278" t="s">
        <v>1870</v>
      </c>
      <c r="D278" t="s">
        <v>102</v>
      </c>
      <c r="E278" s="65">
        <v>45183</v>
      </c>
      <c r="F278" s="55">
        <v>1765132.8977369999</v>
      </c>
      <c r="G278" s="55">
        <v>-2.4464760000000001</v>
      </c>
      <c r="H278" s="55">
        <v>-43.183558865000002</v>
      </c>
      <c r="I278" s="56">
        <v>-4.811873688245337E-3</v>
      </c>
      <c r="J278" s="56">
        <v>-3.007449039295003E-5</v>
      </c>
    </row>
    <row r="279" spans="1:10">
      <c r="A279" t="s">
        <v>4020</v>
      </c>
      <c r="B279" t="s">
        <v>4021</v>
      </c>
      <c r="C279" t="s">
        <v>1870</v>
      </c>
      <c r="D279" t="s">
        <v>102</v>
      </c>
      <c r="E279" s="65">
        <v>45183</v>
      </c>
      <c r="F279" s="55">
        <v>471339.582628</v>
      </c>
      <c r="G279" s="55">
        <v>-2.4464760000000001</v>
      </c>
      <c r="H279" s="55">
        <v>-11.531211379</v>
      </c>
      <c r="I279" s="56">
        <v>-1.2849041182934316E-3</v>
      </c>
      <c r="J279" s="56">
        <v>-8.0307254647760627E-6</v>
      </c>
    </row>
    <row r="280" spans="1:10">
      <c r="A280" t="s">
        <v>4022</v>
      </c>
      <c r="B280" t="s">
        <v>4023</v>
      </c>
      <c r="C280" t="s">
        <v>1870</v>
      </c>
      <c r="D280" t="s">
        <v>102</v>
      </c>
      <c r="E280" s="65">
        <v>45183</v>
      </c>
      <c r="F280" s="55">
        <v>1525133.9395010001</v>
      </c>
      <c r="G280" s="55">
        <v>-2.4417490000000002</v>
      </c>
      <c r="H280" s="55">
        <v>-37.239939329000002</v>
      </c>
      <c r="I280" s="56">
        <v>-4.1495858358793882E-3</v>
      </c>
      <c r="J280" s="56">
        <v>-2.5935152799362791E-5</v>
      </c>
    </row>
    <row r="281" spans="1:10">
      <c r="A281" t="s">
        <v>4024</v>
      </c>
      <c r="B281" t="s">
        <v>4025</v>
      </c>
      <c r="C281" t="s">
        <v>1870</v>
      </c>
      <c r="D281" t="s">
        <v>102</v>
      </c>
      <c r="E281" s="65">
        <v>45266</v>
      </c>
      <c r="F281" s="55">
        <v>170578.323928</v>
      </c>
      <c r="G281" s="55">
        <v>-2.3862839999999998</v>
      </c>
      <c r="H281" s="55">
        <v>-4.0704829690000004</v>
      </c>
      <c r="I281" s="56">
        <v>-4.535672930110611E-4</v>
      </c>
      <c r="J281" s="56">
        <v>-2.8348219591756713E-6</v>
      </c>
    </row>
    <row r="282" spans="1:10">
      <c r="A282" t="s">
        <v>4026</v>
      </c>
      <c r="B282" t="s">
        <v>4027</v>
      </c>
      <c r="C282" t="s">
        <v>1870</v>
      </c>
      <c r="D282" t="s">
        <v>102</v>
      </c>
      <c r="E282" s="65">
        <v>45274</v>
      </c>
      <c r="F282" s="55">
        <v>498281.69029300002</v>
      </c>
      <c r="G282" s="55">
        <v>-1.485609</v>
      </c>
      <c r="H282" s="55">
        <v>-7.4025159409999999</v>
      </c>
      <c r="I282" s="56">
        <v>-8.248503045955374E-4</v>
      </c>
      <c r="J282" s="56">
        <v>-5.1553623740747692E-6</v>
      </c>
    </row>
    <row r="283" spans="1:10">
      <c r="A283" t="s">
        <v>4028</v>
      </c>
      <c r="B283" t="s">
        <v>4029</v>
      </c>
      <c r="C283" t="s">
        <v>1870</v>
      </c>
      <c r="D283" t="s">
        <v>102</v>
      </c>
      <c r="E283" s="65">
        <v>45161</v>
      </c>
      <c r="F283" s="55">
        <v>311868.76784500002</v>
      </c>
      <c r="G283" s="55">
        <v>-1.5385150000000001</v>
      </c>
      <c r="H283" s="55">
        <v>-4.7981485570000002</v>
      </c>
      <c r="I283" s="56">
        <v>-5.3464988529311269E-4</v>
      </c>
      <c r="J283" s="56">
        <v>-3.3415928764129564E-6</v>
      </c>
    </row>
    <row r="284" spans="1:10">
      <c r="A284" t="s">
        <v>4030</v>
      </c>
      <c r="B284" t="s">
        <v>4031</v>
      </c>
      <c r="C284" t="s">
        <v>1870</v>
      </c>
      <c r="D284" t="s">
        <v>102</v>
      </c>
      <c r="E284" s="65">
        <v>45279</v>
      </c>
      <c r="F284" s="55">
        <v>187883.86681599999</v>
      </c>
      <c r="G284" s="55">
        <v>-0.93020800000000003</v>
      </c>
      <c r="H284" s="55">
        <v>-1.7477105150000001</v>
      </c>
      <c r="I284" s="56">
        <v>-1.9474453849643842E-4</v>
      </c>
      <c r="J284" s="56">
        <v>-1.2171646912507255E-6</v>
      </c>
    </row>
    <row r="285" spans="1:10">
      <c r="A285" t="s">
        <v>4032</v>
      </c>
      <c r="B285" t="s">
        <v>4033</v>
      </c>
      <c r="C285" t="s">
        <v>1870</v>
      </c>
      <c r="D285" t="s">
        <v>102</v>
      </c>
      <c r="E285" s="65">
        <v>45279</v>
      </c>
      <c r="F285" s="55">
        <v>188038.10175900001</v>
      </c>
      <c r="G285" s="55">
        <v>-0.84742200000000001</v>
      </c>
      <c r="H285" s="55">
        <v>-1.5934755709999999</v>
      </c>
      <c r="I285" s="56">
        <v>-1.7755838968545868E-4</v>
      </c>
      <c r="J285" s="56">
        <v>-1.1097502616969654E-6</v>
      </c>
    </row>
    <row r="286" spans="1:10">
      <c r="A286" t="s">
        <v>4034</v>
      </c>
      <c r="B286" t="s">
        <v>4035</v>
      </c>
      <c r="C286" t="s">
        <v>1870</v>
      </c>
      <c r="D286" t="s">
        <v>102</v>
      </c>
      <c r="E286" s="65">
        <v>45288</v>
      </c>
      <c r="F286" s="55">
        <v>126872.521913</v>
      </c>
      <c r="G286" s="55">
        <v>0.37514199999999998</v>
      </c>
      <c r="H286" s="55">
        <v>0.475952129</v>
      </c>
      <c r="I286" s="56">
        <v>5.3034571179256379E-5</v>
      </c>
      <c r="J286" s="56">
        <v>3.3146915417191417E-7</v>
      </c>
    </row>
    <row r="287" spans="1:10">
      <c r="A287" t="s">
        <v>4036</v>
      </c>
      <c r="B287" t="s">
        <v>4037</v>
      </c>
      <c r="C287" t="s">
        <v>1870</v>
      </c>
      <c r="D287" t="s">
        <v>102</v>
      </c>
      <c r="E287" s="65">
        <v>45099</v>
      </c>
      <c r="F287" s="55">
        <v>1665258.9009130001</v>
      </c>
      <c r="G287" s="55">
        <v>0.38185999999999998</v>
      </c>
      <c r="H287" s="55">
        <v>6.3589625999999999</v>
      </c>
      <c r="I287" s="56">
        <v>7.0856885406626511E-4</v>
      </c>
      <c r="J287" s="56">
        <v>4.4285965457522643E-6</v>
      </c>
    </row>
    <row r="288" spans="1:10">
      <c r="A288" t="s">
        <v>4036</v>
      </c>
      <c r="B288" t="s">
        <v>4038</v>
      </c>
      <c r="C288" t="s">
        <v>1870</v>
      </c>
      <c r="D288" t="s">
        <v>102</v>
      </c>
      <c r="E288" s="65">
        <v>45099</v>
      </c>
      <c r="F288" s="55">
        <v>242339.036613</v>
      </c>
      <c r="G288" s="55">
        <v>0.38185999999999998</v>
      </c>
      <c r="H288" s="55">
        <v>0.92539655600000004</v>
      </c>
      <c r="I288" s="56">
        <v>1.0311543226277008E-4</v>
      </c>
      <c r="J288" s="56">
        <v>6.4447744846818906E-7</v>
      </c>
    </row>
    <row r="289" spans="1:10">
      <c r="A289" t="s">
        <v>4039</v>
      </c>
      <c r="B289" t="s">
        <v>4040</v>
      </c>
      <c r="C289" t="s">
        <v>1870</v>
      </c>
      <c r="D289" t="s">
        <v>102</v>
      </c>
      <c r="E289" s="65">
        <v>45288</v>
      </c>
      <c r="F289" s="55">
        <v>126986.770019</v>
      </c>
      <c r="G289" s="55">
        <v>0.46477299999999999</v>
      </c>
      <c r="H289" s="55">
        <v>0.59020023600000004</v>
      </c>
      <c r="I289" s="56">
        <v>6.5765051817124896E-5</v>
      </c>
      <c r="J289" s="56">
        <v>4.1103539851795497E-7</v>
      </c>
    </row>
    <row r="290" spans="1:10">
      <c r="A290" t="s">
        <v>4041</v>
      </c>
      <c r="B290" t="s">
        <v>4042</v>
      </c>
      <c r="C290" t="s">
        <v>1870</v>
      </c>
      <c r="D290" t="s">
        <v>102</v>
      </c>
      <c r="E290" s="65">
        <v>45148</v>
      </c>
      <c r="F290" s="55">
        <v>386578.55686099996</v>
      </c>
      <c r="G290" s="55">
        <v>0.43294700000000003</v>
      </c>
      <c r="H290" s="55">
        <v>1.673680466</v>
      </c>
      <c r="I290" s="56">
        <v>1.8649549061142655E-4</v>
      </c>
      <c r="J290" s="56">
        <v>1.1656076622341889E-6</v>
      </c>
    </row>
    <row r="291" spans="1:10">
      <c r="A291" t="s">
        <v>4043</v>
      </c>
      <c r="B291" t="s">
        <v>4044</v>
      </c>
      <c r="C291" t="s">
        <v>1870</v>
      </c>
      <c r="D291" t="s">
        <v>102</v>
      </c>
      <c r="E291" s="65">
        <v>45148</v>
      </c>
      <c r="F291" s="55">
        <v>309552.84862399998</v>
      </c>
      <c r="G291" s="55">
        <v>0.56599999999999995</v>
      </c>
      <c r="H291" s="55">
        <v>1.7520678529999998</v>
      </c>
      <c r="I291" s="56">
        <v>1.9523006957873149E-4</v>
      </c>
      <c r="J291" s="56">
        <v>1.2201992887518139E-6</v>
      </c>
    </row>
    <row r="292" spans="1:10">
      <c r="A292" t="s">
        <v>4043</v>
      </c>
      <c r="B292" t="s">
        <v>4045</v>
      </c>
      <c r="C292" t="s">
        <v>1870</v>
      </c>
      <c r="D292" t="s">
        <v>102</v>
      </c>
      <c r="E292" s="65">
        <v>45148</v>
      </c>
      <c r="F292" s="55">
        <v>254775.56174400001</v>
      </c>
      <c r="G292" s="55">
        <v>0.56599999999999995</v>
      </c>
      <c r="H292" s="55">
        <v>1.4420286339999999</v>
      </c>
      <c r="I292" s="56">
        <v>1.6068290395734072E-4</v>
      </c>
      <c r="J292" s="56">
        <v>1.004277494478149E-6</v>
      </c>
    </row>
    <row r="293" spans="1:10">
      <c r="A293" t="s">
        <v>4046</v>
      </c>
      <c r="B293" t="s">
        <v>4047</v>
      </c>
      <c r="C293" t="s">
        <v>1870</v>
      </c>
      <c r="D293" t="s">
        <v>102</v>
      </c>
      <c r="E293" s="65">
        <v>45133</v>
      </c>
      <c r="F293" s="55">
        <v>382879.67824099993</v>
      </c>
      <c r="G293" s="55">
        <v>0.80726500000000001</v>
      </c>
      <c r="H293" s="55">
        <v>3.0908518219999994</v>
      </c>
      <c r="I293" s="56">
        <v>3.4440858853347671E-4</v>
      </c>
      <c r="J293" s="56">
        <v>2.152573707909729E-6</v>
      </c>
    </row>
    <row r="294" spans="1:10">
      <c r="A294" t="s">
        <v>4048</v>
      </c>
      <c r="B294" t="s">
        <v>4049</v>
      </c>
      <c r="C294" t="s">
        <v>1870</v>
      </c>
      <c r="D294" t="s">
        <v>102</v>
      </c>
      <c r="E294" s="65">
        <v>45133</v>
      </c>
      <c r="F294" s="55">
        <v>1629179.9591820003</v>
      </c>
      <c r="G294" s="55">
        <v>0.85164200000000001</v>
      </c>
      <c r="H294" s="55">
        <v>13.874782255</v>
      </c>
      <c r="I294" s="56">
        <v>1.5460444071245677E-3</v>
      </c>
      <c r="J294" s="56">
        <v>9.6628674569587506E-6</v>
      </c>
    </row>
    <row r="295" spans="1:10">
      <c r="A295" t="s">
        <v>4050</v>
      </c>
      <c r="B295" t="s">
        <v>4051</v>
      </c>
      <c r="C295" t="s">
        <v>1870</v>
      </c>
      <c r="D295" t="s">
        <v>102</v>
      </c>
      <c r="E295" s="65">
        <v>45133</v>
      </c>
      <c r="F295" s="55">
        <v>930815.67956200009</v>
      </c>
      <c r="G295" s="55">
        <v>0.85164200000000001</v>
      </c>
      <c r="H295" s="55">
        <v>7.9272181309999983</v>
      </c>
      <c r="I295" s="56">
        <v>8.8331701573712493E-4</v>
      </c>
      <c r="J295" s="56">
        <v>5.5207827189251454E-6</v>
      </c>
    </row>
    <row r="296" spans="1:10">
      <c r="A296" t="s">
        <v>4052</v>
      </c>
      <c r="B296" t="s">
        <v>4053</v>
      </c>
      <c r="C296" t="s">
        <v>1870</v>
      </c>
      <c r="D296" t="s">
        <v>102</v>
      </c>
      <c r="E296" s="65">
        <v>45133</v>
      </c>
      <c r="F296" s="55">
        <v>1241109.78262</v>
      </c>
      <c r="G296" s="55">
        <v>0.85341599999999995</v>
      </c>
      <c r="H296" s="55">
        <v>10.591834046000001</v>
      </c>
      <c r="I296" s="56">
        <v>1.1802308308015955E-3</v>
      </c>
      <c r="J296" s="56">
        <v>7.3765113305269051E-6</v>
      </c>
    </row>
    <row r="297" spans="1:10">
      <c r="A297" t="s">
        <v>4054</v>
      </c>
      <c r="B297" t="s">
        <v>4055</v>
      </c>
      <c r="C297" t="s">
        <v>1870</v>
      </c>
      <c r="D297" t="s">
        <v>102</v>
      </c>
      <c r="E297" s="65">
        <v>45127</v>
      </c>
      <c r="F297" s="55">
        <v>1795716.9049649998</v>
      </c>
      <c r="G297" s="55">
        <v>2.1140620000000001</v>
      </c>
      <c r="H297" s="55">
        <v>37.962562206000001</v>
      </c>
      <c r="I297" s="56">
        <v>4.23010652708112E-3</v>
      </c>
      <c r="J297" s="56">
        <v>2.6438411802169909E-5</v>
      </c>
    </row>
    <row r="298" spans="1:10">
      <c r="A298" t="s">
        <v>4054</v>
      </c>
      <c r="B298" t="s">
        <v>4056</v>
      </c>
      <c r="C298" t="s">
        <v>1870</v>
      </c>
      <c r="D298" t="s">
        <v>102</v>
      </c>
      <c r="E298" s="65">
        <v>45127</v>
      </c>
      <c r="F298" s="55">
        <v>519867.63606400008</v>
      </c>
      <c r="G298" s="55">
        <v>2.1140620000000001</v>
      </c>
      <c r="H298" s="55">
        <v>10.990322267</v>
      </c>
      <c r="I298" s="56">
        <v>1.224633724775665E-3</v>
      </c>
      <c r="J298" s="56">
        <v>7.6540320001788332E-6</v>
      </c>
    </row>
    <row r="299" spans="1:10">
      <c r="A299" t="s">
        <v>4057</v>
      </c>
      <c r="B299" t="s">
        <v>4058</v>
      </c>
      <c r="C299" t="s">
        <v>1870</v>
      </c>
      <c r="D299" t="s">
        <v>102</v>
      </c>
      <c r="E299" s="65">
        <v>45127</v>
      </c>
      <c r="F299" s="55">
        <v>117952.075488</v>
      </c>
      <c r="G299" s="55">
        <v>2.1140620000000001</v>
      </c>
      <c r="H299" s="55">
        <v>2.493579575</v>
      </c>
      <c r="I299" s="56">
        <v>2.778555140394747E-4</v>
      </c>
      <c r="J299" s="56">
        <v>1.7366131218327027E-6</v>
      </c>
    </row>
    <row r="300" spans="1:10">
      <c r="A300" t="s">
        <v>4059</v>
      </c>
      <c r="B300" t="s">
        <v>4060</v>
      </c>
      <c r="C300" t="s">
        <v>1870</v>
      </c>
      <c r="D300" t="s">
        <v>102</v>
      </c>
      <c r="E300" s="65">
        <v>45127</v>
      </c>
      <c r="F300" s="55">
        <v>904662.20397599996</v>
      </c>
      <c r="G300" s="55">
        <v>2.1486749999999999</v>
      </c>
      <c r="H300" s="55">
        <v>19.438248541</v>
      </c>
      <c r="I300" s="56">
        <v>2.1659724014970023E-3</v>
      </c>
      <c r="J300" s="56">
        <v>1.3537453474588227E-5</v>
      </c>
    </row>
    <row r="301" spans="1:10">
      <c r="A301" t="s">
        <v>4061</v>
      </c>
      <c r="B301" t="s">
        <v>4062</v>
      </c>
      <c r="C301" t="s">
        <v>1870</v>
      </c>
      <c r="D301" t="s">
        <v>104</v>
      </c>
      <c r="E301" s="65">
        <v>45195</v>
      </c>
      <c r="F301" s="55">
        <v>209086.03036100001</v>
      </c>
      <c r="G301" s="55">
        <v>-4.4603770000000003</v>
      </c>
      <c r="H301" s="55">
        <v>-9.3260252799999996</v>
      </c>
      <c r="I301" s="56">
        <v>-1.0391838199587176E-3</v>
      </c>
      <c r="J301" s="56">
        <v>-6.4949593099676811E-6</v>
      </c>
    </row>
    <row r="302" spans="1:10">
      <c r="A302" t="s">
        <v>4063</v>
      </c>
      <c r="B302" t="s">
        <v>4064</v>
      </c>
      <c r="C302" t="s">
        <v>1870</v>
      </c>
      <c r="D302" t="s">
        <v>104</v>
      </c>
      <c r="E302" s="65">
        <v>45280</v>
      </c>
      <c r="F302" s="55">
        <v>210072.80268799997</v>
      </c>
      <c r="G302" s="55">
        <v>-0.50404000000000004</v>
      </c>
      <c r="H302" s="55">
        <v>-1.058851102</v>
      </c>
      <c r="I302" s="56">
        <v>-1.179860551422243E-4</v>
      </c>
      <c r="J302" s="56">
        <v>-7.3741970628718254E-7</v>
      </c>
    </row>
    <row r="303" spans="1:10">
      <c r="A303" t="s">
        <v>4065</v>
      </c>
      <c r="B303" t="s">
        <v>4066</v>
      </c>
      <c r="C303" t="s">
        <v>1870</v>
      </c>
      <c r="D303" t="s">
        <v>104</v>
      </c>
      <c r="E303" s="65">
        <v>45153</v>
      </c>
      <c r="F303" s="55">
        <v>869813.10414800001</v>
      </c>
      <c r="G303" s="55">
        <v>-0.432533</v>
      </c>
      <c r="H303" s="55">
        <v>-3.7622282820000001</v>
      </c>
      <c r="I303" s="56">
        <v>-4.1921897488631768E-4</v>
      </c>
      <c r="J303" s="56">
        <v>-2.620142973320314E-6</v>
      </c>
    </row>
    <row r="304" spans="1:10">
      <c r="A304" t="s">
        <v>4067</v>
      </c>
      <c r="B304" t="s">
        <v>4068</v>
      </c>
      <c r="C304" t="s">
        <v>1870</v>
      </c>
      <c r="D304" t="s">
        <v>104</v>
      </c>
      <c r="E304" s="65">
        <v>45153</v>
      </c>
      <c r="F304" s="55">
        <v>289961.693485</v>
      </c>
      <c r="G304" s="55">
        <v>-0.42422300000000002</v>
      </c>
      <c r="H304" s="55">
        <v>-1.2300840020000001</v>
      </c>
      <c r="I304" s="56">
        <v>-1.3706625852814191E-4</v>
      </c>
      <c r="J304" s="56">
        <v>-8.5667208708576479E-7</v>
      </c>
    </row>
    <row r="305" spans="1:10">
      <c r="A305" t="s">
        <v>4069</v>
      </c>
      <c r="B305" t="s">
        <v>4070</v>
      </c>
      <c r="C305" t="s">
        <v>1870</v>
      </c>
      <c r="D305" t="s">
        <v>104</v>
      </c>
      <c r="E305" s="65">
        <v>45152</v>
      </c>
      <c r="F305" s="55">
        <v>541929.061858</v>
      </c>
      <c r="G305" s="55">
        <v>-0.41677599999999998</v>
      </c>
      <c r="H305" s="55">
        <v>-2.2586307149999998</v>
      </c>
      <c r="I305" s="56">
        <v>-2.516755449208679E-4</v>
      </c>
      <c r="J305" s="56">
        <v>-1.5729867923077524E-6</v>
      </c>
    </row>
    <row r="306" spans="1:10">
      <c r="A306" t="s">
        <v>4071</v>
      </c>
      <c r="B306" t="s">
        <v>4072</v>
      </c>
      <c r="C306" t="s">
        <v>1870</v>
      </c>
      <c r="D306" t="s">
        <v>104</v>
      </c>
      <c r="E306" s="65">
        <v>45153</v>
      </c>
      <c r="F306" s="55">
        <v>623515.89436399995</v>
      </c>
      <c r="G306" s="55">
        <v>-0.40839799999999998</v>
      </c>
      <c r="H306" s="55">
        <v>-2.546427215</v>
      </c>
      <c r="I306" s="56">
        <v>-2.837442405614559E-4</v>
      </c>
      <c r="J306" s="56">
        <v>-1.773418005062423E-6</v>
      </c>
    </row>
    <row r="307" spans="1:10">
      <c r="A307" t="s">
        <v>4073</v>
      </c>
      <c r="B307" t="s">
        <v>4074</v>
      </c>
      <c r="C307" t="s">
        <v>1870</v>
      </c>
      <c r="D307" t="s">
        <v>104</v>
      </c>
      <c r="E307" s="65">
        <v>45281</v>
      </c>
      <c r="F307" s="55">
        <v>217514.11315300001</v>
      </c>
      <c r="G307" s="55">
        <v>-0.41282000000000002</v>
      </c>
      <c r="H307" s="55">
        <v>-0.89794248799999998</v>
      </c>
      <c r="I307" s="56">
        <v>-1.0005627014374499E-4</v>
      </c>
      <c r="J307" s="56">
        <v>-6.25357507314321E-7</v>
      </c>
    </row>
    <row r="308" spans="1:10">
      <c r="A308" t="s">
        <v>4075</v>
      </c>
      <c r="B308" t="s">
        <v>4076</v>
      </c>
      <c r="C308" t="s">
        <v>1870</v>
      </c>
      <c r="D308" t="s">
        <v>104</v>
      </c>
      <c r="E308" s="65">
        <v>45113</v>
      </c>
      <c r="F308" s="55">
        <v>128149.412379</v>
      </c>
      <c r="G308" s="55">
        <v>-0.28002100000000002</v>
      </c>
      <c r="H308" s="55">
        <v>-0.35884548300000002</v>
      </c>
      <c r="I308" s="56">
        <v>-3.998556819254849E-5</v>
      </c>
      <c r="J308" s="56">
        <v>-2.4991212662150315E-7</v>
      </c>
    </row>
    <row r="309" spans="1:10">
      <c r="A309" t="s">
        <v>4075</v>
      </c>
      <c r="B309" t="s">
        <v>4077</v>
      </c>
      <c r="C309" t="s">
        <v>1870</v>
      </c>
      <c r="D309" t="s">
        <v>104</v>
      </c>
      <c r="E309" s="65">
        <v>45113</v>
      </c>
      <c r="F309" s="55">
        <v>693417.63752600003</v>
      </c>
      <c r="G309" s="55">
        <v>-0.28002100000000002</v>
      </c>
      <c r="H309" s="55">
        <v>-1.9417162100000001</v>
      </c>
      <c r="I309" s="56">
        <v>-2.1636227736920351E-4</v>
      </c>
      <c r="J309" s="56">
        <v>-1.3522768164161207E-6</v>
      </c>
    </row>
    <row r="310" spans="1:10">
      <c r="A310" t="s">
        <v>4078</v>
      </c>
      <c r="B310" t="s">
        <v>4079</v>
      </c>
      <c r="C310" t="s">
        <v>1870</v>
      </c>
      <c r="D310" t="s">
        <v>104</v>
      </c>
      <c r="E310" s="65">
        <v>45113</v>
      </c>
      <c r="F310" s="55">
        <v>725915.32945199998</v>
      </c>
      <c r="G310" s="55">
        <v>-0.26344899999999999</v>
      </c>
      <c r="H310" s="55">
        <v>-1.912420185</v>
      </c>
      <c r="I310" s="56">
        <v>-2.1309786897923331E-4</v>
      </c>
      <c r="J310" s="56">
        <v>-1.3318740741324544E-6</v>
      </c>
    </row>
    <row r="311" spans="1:10">
      <c r="A311" t="s">
        <v>4080</v>
      </c>
      <c r="B311" t="s">
        <v>4081</v>
      </c>
      <c r="C311" t="s">
        <v>1870</v>
      </c>
      <c r="D311" t="s">
        <v>104</v>
      </c>
      <c r="E311" s="65">
        <v>45113</v>
      </c>
      <c r="F311" s="55">
        <v>1016545.374358</v>
      </c>
      <c r="G311" s="55">
        <v>-0.23741899999999999</v>
      </c>
      <c r="H311" s="55">
        <v>-2.4134751470000002</v>
      </c>
      <c r="I311" s="56">
        <v>-2.6892960798781878E-4</v>
      </c>
      <c r="J311" s="56">
        <v>-1.6808256899109831E-6</v>
      </c>
    </row>
    <row r="312" spans="1:10">
      <c r="A312" t="s">
        <v>4082</v>
      </c>
      <c r="B312" t="s">
        <v>4083</v>
      </c>
      <c r="C312" t="s">
        <v>1870</v>
      </c>
      <c r="D312" t="s">
        <v>100</v>
      </c>
      <c r="E312" s="65">
        <v>45141</v>
      </c>
      <c r="F312" s="55">
        <v>464308.40148499998</v>
      </c>
      <c r="G312" s="55">
        <v>1.3473010000000001</v>
      </c>
      <c r="H312" s="55">
        <v>6.2556330039999999</v>
      </c>
      <c r="I312" s="56">
        <v>6.9705500534055474E-4</v>
      </c>
      <c r="J312" s="56">
        <v>4.3566343216121857E-6</v>
      </c>
    </row>
    <row r="313" spans="1:10">
      <c r="A313" t="s">
        <v>4084</v>
      </c>
      <c r="B313" t="s">
        <v>4085</v>
      </c>
      <c r="C313" t="s">
        <v>1870</v>
      </c>
      <c r="D313" t="s">
        <v>100</v>
      </c>
      <c r="E313" s="65">
        <v>45251</v>
      </c>
      <c r="F313" s="55">
        <v>171848.64871500002</v>
      </c>
      <c r="G313" s="55">
        <v>-3.6627640000000001</v>
      </c>
      <c r="H313" s="55">
        <v>-6.2944098889999998</v>
      </c>
      <c r="I313" s="56">
        <v>-7.0137585053135819E-4</v>
      </c>
      <c r="J313" s="56">
        <v>-4.3836398553396569E-6</v>
      </c>
    </row>
    <row r="314" spans="1:10">
      <c r="A314" t="s">
        <v>4086</v>
      </c>
      <c r="B314" t="s">
        <v>4087</v>
      </c>
      <c r="C314" t="s">
        <v>1870</v>
      </c>
      <c r="D314" t="s">
        <v>100</v>
      </c>
      <c r="E314" s="65">
        <v>45251</v>
      </c>
      <c r="F314" s="55">
        <v>171637.41710200001</v>
      </c>
      <c r="G314" s="55">
        <v>-3.7899940000000001</v>
      </c>
      <c r="H314" s="55">
        <v>-6.5050485900000004</v>
      </c>
      <c r="I314" s="56">
        <v>-7.2484697819447379E-4</v>
      </c>
      <c r="J314" s="56">
        <v>-4.5303357682312262E-6</v>
      </c>
    </row>
    <row r="315" spans="1:10">
      <c r="A315" t="s">
        <v>4088</v>
      </c>
      <c r="B315" t="s">
        <v>4089</v>
      </c>
      <c r="C315" t="s">
        <v>1870</v>
      </c>
      <c r="D315" t="s">
        <v>100</v>
      </c>
      <c r="E315" s="65">
        <v>45251</v>
      </c>
      <c r="F315" s="55">
        <v>350884.846976</v>
      </c>
      <c r="G315" s="55">
        <v>-3.8465410000000002</v>
      </c>
      <c r="H315" s="55">
        <v>-13.496931134000002</v>
      </c>
      <c r="I315" s="56">
        <v>-1.5039410716190843E-3</v>
      </c>
      <c r="J315" s="56">
        <v>-9.3997191614696073E-6</v>
      </c>
    </row>
    <row r="316" spans="1:10">
      <c r="A316" t="s">
        <v>4090</v>
      </c>
      <c r="B316" t="s">
        <v>4091</v>
      </c>
      <c r="C316" t="s">
        <v>1870</v>
      </c>
      <c r="D316" t="s">
        <v>100</v>
      </c>
      <c r="E316" s="65">
        <v>45250</v>
      </c>
      <c r="F316" s="55">
        <v>116484.61066400001</v>
      </c>
      <c r="G316" s="55">
        <v>-4.2706439999999999</v>
      </c>
      <c r="H316" s="55">
        <v>-4.9746430760000004</v>
      </c>
      <c r="I316" s="56">
        <v>-5.5431638232154423E-4</v>
      </c>
      <c r="J316" s="56">
        <v>-3.4645096265739978E-6</v>
      </c>
    </row>
    <row r="317" spans="1:10">
      <c r="A317" t="s">
        <v>4092</v>
      </c>
      <c r="B317" t="s">
        <v>4093</v>
      </c>
      <c r="C317" t="s">
        <v>1870</v>
      </c>
      <c r="D317" t="s">
        <v>100</v>
      </c>
      <c r="E317" s="65">
        <v>45250</v>
      </c>
      <c r="F317" s="55">
        <v>349382.58776099997</v>
      </c>
      <c r="G317" s="55">
        <v>-4.291849</v>
      </c>
      <c r="H317" s="55">
        <v>-14.994973658999999</v>
      </c>
      <c r="I317" s="56">
        <v>-1.6708655122946406E-3</v>
      </c>
      <c r="J317" s="56">
        <v>-1.0443006623422125E-5</v>
      </c>
    </row>
    <row r="318" spans="1:10">
      <c r="A318" t="s">
        <v>4094</v>
      </c>
      <c r="B318" t="s">
        <v>4095</v>
      </c>
      <c r="C318" t="s">
        <v>1870</v>
      </c>
      <c r="D318" t="s">
        <v>100</v>
      </c>
      <c r="E318" s="65">
        <v>45253</v>
      </c>
      <c r="F318" s="55">
        <v>231568.352503</v>
      </c>
      <c r="G318" s="55">
        <v>-4.8997299999999999</v>
      </c>
      <c r="H318" s="55">
        <v>-11.346222883000003</v>
      </c>
      <c r="I318" s="56">
        <v>-1.2642911512308229E-3</v>
      </c>
      <c r="J318" s="56">
        <v>-7.9018932218580905E-6</v>
      </c>
    </row>
    <row r="319" spans="1:10">
      <c r="A319" t="s">
        <v>4096</v>
      </c>
      <c r="B319" t="s">
        <v>4097</v>
      </c>
      <c r="C319" t="s">
        <v>1870</v>
      </c>
      <c r="D319" t="s">
        <v>100</v>
      </c>
      <c r="E319" s="65">
        <v>45252</v>
      </c>
      <c r="F319" s="55">
        <v>231248.06434700001</v>
      </c>
      <c r="G319" s="55">
        <v>-5.0446309999999999</v>
      </c>
      <c r="H319" s="55">
        <v>-11.665612015999997</v>
      </c>
      <c r="I319" s="56">
        <v>-1.2998801625533653E-3</v>
      </c>
      <c r="J319" s="56">
        <v>-8.1243266123539859E-6</v>
      </c>
    </row>
    <row r="320" spans="1:10">
      <c r="A320" t="s">
        <v>4098</v>
      </c>
      <c r="B320" t="s">
        <v>4099</v>
      </c>
      <c r="C320" t="s">
        <v>1870</v>
      </c>
      <c r="D320" t="s">
        <v>107</v>
      </c>
      <c r="E320" s="65">
        <v>45168</v>
      </c>
      <c r="F320" s="55">
        <v>1071675.1150700001</v>
      </c>
      <c r="G320" s="55">
        <v>4.8519589999999999</v>
      </c>
      <c r="H320" s="55">
        <v>51.997242481000001</v>
      </c>
      <c r="I320" s="56">
        <v>5.7939681103593675E-3</v>
      </c>
      <c r="J320" s="56">
        <v>3.6212637646272601E-5</v>
      </c>
    </row>
    <row r="321" spans="1:10">
      <c r="A321" t="s">
        <v>3936</v>
      </c>
      <c r="B321" t="s">
        <v>4100</v>
      </c>
      <c r="C321" t="s">
        <v>1870</v>
      </c>
      <c r="D321" t="s">
        <v>102</v>
      </c>
      <c r="E321" s="65">
        <v>45259</v>
      </c>
      <c r="F321" s="55">
        <v>463968.77198299998</v>
      </c>
      <c r="G321" s="55">
        <v>0.51429800000000003</v>
      </c>
      <c r="H321" s="55">
        <v>2.386183178</v>
      </c>
      <c r="I321" s="56">
        <v>2.6588850829656693E-4</v>
      </c>
      <c r="J321" s="56">
        <v>1.6618186399811442E-6</v>
      </c>
    </row>
    <row r="322" spans="1:10">
      <c r="A322" t="s">
        <v>3938</v>
      </c>
      <c r="B322" t="s">
        <v>4101</v>
      </c>
      <c r="C322" t="s">
        <v>1870</v>
      </c>
      <c r="D322" t="s">
        <v>102</v>
      </c>
      <c r="E322" s="65">
        <v>45259</v>
      </c>
      <c r="F322" s="55">
        <v>45920.498692000008</v>
      </c>
      <c r="G322" s="55">
        <v>0.51928099999999999</v>
      </c>
      <c r="H322" s="55">
        <v>0.23845655300000002</v>
      </c>
      <c r="I322" s="56">
        <v>2.6570825641245576E-5</v>
      </c>
      <c r="J322" s="56">
        <v>1.6606920552226424E-7</v>
      </c>
    </row>
    <row r="323" spans="1:10">
      <c r="A323" t="s">
        <v>4102</v>
      </c>
      <c r="B323" t="s">
        <v>4103</v>
      </c>
      <c r="C323" t="s">
        <v>1870</v>
      </c>
      <c r="D323" t="s">
        <v>102</v>
      </c>
      <c r="E323" s="65">
        <v>45117</v>
      </c>
      <c r="F323" s="55">
        <v>235202.55427399999</v>
      </c>
      <c r="G323" s="55">
        <v>2.2453000000000001E-2</v>
      </c>
      <c r="H323" s="55">
        <v>5.2809056E-2</v>
      </c>
      <c r="I323" s="56">
        <v>5.8844271696520474E-6</v>
      </c>
      <c r="J323" s="56">
        <v>3.6778012027628194E-8</v>
      </c>
    </row>
    <row r="324" spans="1:10">
      <c r="A324" t="s">
        <v>4104</v>
      </c>
      <c r="B324" t="s">
        <v>4105</v>
      </c>
      <c r="C324" t="s">
        <v>1870</v>
      </c>
      <c r="D324" t="s">
        <v>107</v>
      </c>
      <c r="E324" s="65">
        <v>45127</v>
      </c>
      <c r="F324" s="55">
        <v>1078718.1545750001</v>
      </c>
      <c r="G324" s="55">
        <v>0.59496099999999996</v>
      </c>
      <c r="H324" s="55">
        <v>6.4179483630000007</v>
      </c>
      <c r="I324" s="56">
        <v>7.1514154164507469E-4</v>
      </c>
      <c r="J324" s="56">
        <v>4.4696762253638983E-6</v>
      </c>
    </row>
    <row r="325" spans="1:10">
      <c r="A325" t="s">
        <v>4009</v>
      </c>
      <c r="B325" t="s">
        <v>4106</v>
      </c>
      <c r="C325" t="s">
        <v>1870</v>
      </c>
      <c r="D325" t="s">
        <v>102</v>
      </c>
      <c r="E325" s="65">
        <v>45181</v>
      </c>
      <c r="F325" s="55">
        <v>44907.955504999998</v>
      </c>
      <c r="G325" s="55">
        <v>-2.5265520000000001</v>
      </c>
      <c r="H325" s="55">
        <v>-1.134622818</v>
      </c>
      <c r="I325" s="56">
        <v>-1.2642917414669124E-4</v>
      </c>
      <c r="J325" s="56">
        <v>-7.9018969108679774E-7</v>
      </c>
    </row>
    <row r="326" spans="1:10">
      <c r="A326" t="s">
        <v>4036</v>
      </c>
      <c r="B326" t="s">
        <v>4107</v>
      </c>
      <c r="C326" t="s">
        <v>1870</v>
      </c>
      <c r="D326" t="s">
        <v>102</v>
      </c>
      <c r="E326" s="65">
        <v>45099</v>
      </c>
      <c r="F326" s="55">
        <v>702175.22692799999</v>
      </c>
      <c r="G326" s="55">
        <v>0.38185999999999998</v>
      </c>
      <c r="H326" s="55">
        <v>2.6813284579999999</v>
      </c>
      <c r="I326" s="56">
        <v>2.9877606653329358E-4</v>
      </c>
      <c r="J326" s="56">
        <v>1.8673677915838103E-6</v>
      </c>
    </row>
    <row r="327" spans="1:10">
      <c r="A327" t="s">
        <v>4104</v>
      </c>
      <c r="B327" t="s">
        <v>4108</v>
      </c>
      <c r="C327" t="s">
        <v>1870</v>
      </c>
      <c r="D327" t="s">
        <v>107</v>
      </c>
      <c r="E327" s="65">
        <v>45127</v>
      </c>
      <c r="F327" s="55">
        <v>1559721.35</v>
      </c>
      <c r="G327" s="55">
        <v>0.59496099999999996</v>
      </c>
      <c r="H327" s="55">
        <v>9.2797299999999989</v>
      </c>
      <c r="I327" s="56">
        <v>1.0340252122483535E-3</v>
      </c>
      <c r="J327" s="56">
        <v>6.4627177117716736E-6</v>
      </c>
    </row>
    <row r="328" spans="1:10">
      <c r="A328" t="s">
        <v>4109</v>
      </c>
      <c r="B328" t="s">
        <v>4110</v>
      </c>
      <c r="C328" t="s">
        <v>1870</v>
      </c>
      <c r="D328" t="s">
        <v>102</v>
      </c>
      <c r="E328" s="65">
        <v>45197</v>
      </c>
      <c r="F328" s="55">
        <v>843997.1</v>
      </c>
      <c r="G328" s="55">
        <v>-4.7652659999999996</v>
      </c>
      <c r="H328" s="55">
        <v>-40.218710000000002</v>
      </c>
      <c r="I328" s="56">
        <v>-4.4815054041556146E-3</v>
      </c>
      <c r="J328" s="56">
        <v>-2.8009669404347816E-5</v>
      </c>
    </row>
    <row r="329" spans="1:10">
      <c r="A329" t="s">
        <v>4111</v>
      </c>
      <c r="B329" t="s">
        <v>4112</v>
      </c>
      <c r="C329" t="s">
        <v>1870</v>
      </c>
      <c r="D329" t="s">
        <v>102</v>
      </c>
      <c r="E329" s="65">
        <v>45187</v>
      </c>
      <c r="F329" s="55">
        <v>2180508.88</v>
      </c>
      <c r="G329" s="55">
        <v>-3.2204540000000001</v>
      </c>
      <c r="H329" s="55">
        <v>-70.222279999999998</v>
      </c>
      <c r="I329" s="56">
        <v>-7.8247543820308685E-3</v>
      </c>
      <c r="J329" s="56">
        <v>-4.8905169947508147E-5</v>
      </c>
    </row>
    <row r="330" spans="1:10">
      <c r="A330" t="s">
        <v>4113</v>
      </c>
      <c r="B330" t="s">
        <v>4114</v>
      </c>
      <c r="C330" t="s">
        <v>1870</v>
      </c>
      <c r="D330" t="s">
        <v>102</v>
      </c>
      <c r="E330" s="65">
        <v>45244</v>
      </c>
      <c r="F330" s="55">
        <v>1651941.78</v>
      </c>
      <c r="G330" s="55">
        <v>-2.9156040000000001</v>
      </c>
      <c r="H330" s="55">
        <v>-48.164079999999998</v>
      </c>
      <c r="I330" s="56">
        <v>-5.3668450531154117E-3</v>
      </c>
      <c r="J330" s="56">
        <v>-3.3543093698543804E-5</v>
      </c>
    </row>
    <row r="331" spans="1:10">
      <c r="A331" t="s">
        <v>4115</v>
      </c>
      <c r="B331" t="s">
        <v>4116</v>
      </c>
      <c r="C331" t="s">
        <v>1870</v>
      </c>
      <c r="D331" t="s">
        <v>102</v>
      </c>
      <c r="E331" s="65">
        <v>45280</v>
      </c>
      <c r="F331" s="55">
        <v>1194842.6100000001</v>
      </c>
      <c r="G331" s="55">
        <v>-0.912775</v>
      </c>
      <c r="H331" s="55">
        <v>-10.906219999999999</v>
      </c>
      <c r="I331" s="56">
        <v>-1.2152623460302443E-3</v>
      </c>
      <c r="J331" s="56">
        <v>-7.5954603380139797E-6</v>
      </c>
    </row>
    <row r="332" spans="1:10">
      <c r="A332" t="s">
        <v>4117</v>
      </c>
      <c r="B332" t="s">
        <v>4118</v>
      </c>
      <c r="C332" t="s">
        <v>1870</v>
      </c>
      <c r="D332" t="s">
        <v>102</v>
      </c>
      <c r="E332" s="65">
        <v>45287</v>
      </c>
      <c r="F332" s="55">
        <v>48202.83</v>
      </c>
      <c r="G332" s="55">
        <v>-5.6262E-2</v>
      </c>
      <c r="H332" s="55">
        <v>-2.7120000000000002E-2</v>
      </c>
      <c r="I332" s="56">
        <v>-3.0219374654408426E-6</v>
      </c>
      <c r="J332" s="56">
        <v>-1.8887284904113353E-8</v>
      </c>
    </row>
    <row r="333" spans="1:10">
      <c r="A333" t="s">
        <v>4119</v>
      </c>
      <c r="B333" t="s">
        <v>4120</v>
      </c>
      <c r="C333" t="s">
        <v>1870</v>
      </c>
      <c r="D333" t="s">
        <v>102</v>
      </c>
      <c r="E333" s="65">
        <v>45145</v>
      </c>
      <c r="F333" s="55">
        <v>26344298.77</v>
      </c>
      <c r="G333" s="55">
        <v>0.16008800000000001</v>
      </c>
      <c r="H333" s="55">
        <v>42.174120000000002</v>
      </c>
      <c r="I333" s="56">
        <v>4.6993935582595112E-3</v>
      </c>
      <c r="J333" s="56">
        <v>2.9371483039095322E-5</v>
      </c>
    </row>
    <row r="334" spans="1:10">
      <c r="A334" t="s">
        <v>4121</v>
      </c>
      <c r="B334" t="s">
        <v>4122</v>
      </c>
      <c r="C334" t="s">
        <v>1870</v>
      </c>
      <c r="D334" t="s">
        <v>104</v>
      </c>
      <c r="E334" s="65">
        <v>45197</v>
      </c>
      <c r="F334" s="55">
        <v>1058686.48</v>
      </c>
      <c r="G334" s="55">
        <v>-4.7613349999999999</v>
      </c>
      <c r="H334" s="55">
        <v>-50.407609999999998</v>
      </c>
      <c r="I334" s="56">
        <v>-5.6168379499384391E-3</v>
      </c>
      <c r="J334" s="56">
        <v>-3.5105563842383235E-5</v>
      </c>
    </row>
    <row r="335" spans="1:10">
      <c r="A335" t="s">
        <v>4075</v>
      </c>
      <c r="B335" t="s">
        <v>4123</v>
      </c>
      <c r="C335" t="s">
        <v>1870</v>
      </c>
      <c r="D335" t="s">
        <v>104</v>
      </c>
      <c r="E335" s="65">
        <v>45113</v>
      </c>
      <c r="F335" s="55">
        <v>6938288.29</v>
      </c>
      <c r="G335" s="55">
        <v>-0.28002100000000002</v>
      </c>
      <c r="H335" s="55">
        <v>-19.42868</v>
      </c>
      <c r="I335" s="56">
        <v>-2.1649061945450293E-3</v>
      </c>
      <c r="J335" s="56">
        <v>-1.3530789619131602E-5</v>
      </c>
    </row>
    <row r="336" spans="1:10">
      <c r="A336" s="57" t="s">
        <v>1874</v>
      </c>
      <c r="B336" s="107" t="s">
        <v>4234</v>
      </c>
      <c r="C336" s="107" t="s">
        <v>4234</v>
      </c>
      <c r="D336" s="107" t="s">
        <v>4234</v>
      </c>
      <c r="E336" s="107" t="s">
        <v>4234</v>
      </c>
      <c r="F336" s="121" t="s">
        <v>4234</v>
      </c>
      <c r="G336" s="107" t="s">
        <v>4234</v>
      </c>
      <c r="H336" s="59">
        <f>SUM(H337:H339)</f>
        <v>32.842883954999998</v>
      </c>
      <c r="I336" s="58">
        <v>3.6596291112367409E-3</v>
      </c>
      <c r="J336" s="58">
        <v>2.2872894776210106E-5</v>
      </c>
    </row>
    <row r="337" spans="1:10">
      <c r="A337" t="s">
        <v>4124</v>
      </c>
      <c r="B337" t="s">
        <v>4125</v>
      </c>
      <c r="C337" t="s">
        <v>1870</v>
      </c>
      <c r="D337" t="s">
        <v>98</v>
      </c>
      <c r="E337" s="65">
        <v>45280</v>
      </c>
      <c r="F337" s="55">
        <v>1006174.5</v>
      </c>
      <c r="G337" s="55">
        <v>0.80555399999999999</v>
      </c>
      <c r="H337" s="55">
        <v>8.1052789320000009</v>
      </c>
      <c r="I337" s="56">
        <v>9.0315804101987992E-4</v>
      </c>
      <c r="J337" s="56">
        <v>5.6447902808256488E-6</v>
      </c>
    </row>
    <row r="338" spans="1:10">
      <c r="A338" t="s">
        <v>4126</v>
      </c>
      <c r="B338" t="s">
        <v>4127</v>
      </c>
      <c r="C338" t="s">
        <v>1870</v>
      </c>
      <c r="D338" t="s">
        <v>98</v>
      </c>
      <c r="E338" s="65">
        <v>45280</v>
      </c>
      <c r="F338" s="55">
        <v>2012349</v>
      </c>
      <c r="G338" s="55">
        <v>0.78289699999999995</v>
      </c>
      <c r="H338" s="55">
        <v>15.754619950999999</v>
      </c>
      <c r="I338" s="56">
        <v>1.7555116623786382E-3</v>
      </c>
      <c r="J338" s="56">
        <v>1.0972049984165389E-5</v>
      </c>
    </row>
    <row r="339" spans="1:10">
      <c r="A339" t="s">
        <v>4128</v>
      </c>
      <c r="B339" t="s">
        <v>4129</v>
      </c>
      <c r="C339" t="s">
        <v>1870</v>
      </c>
      <c r="D339" t="s">
        <v>98</v>
      </c>
      <c r="E339" s="65">
        <v>45279</v>
      </c>
      <c r="F339" s="55">
        <v>2012349</v>
      </c>
      <c r="G339" s="55">
        <v>0.44639299999999998</v>
      </c>
      <c r="H339" s="55">
        <v>8.982985072</v>
      </c>
      <c r="I339" s="56">
        <v>1.0009594078382229E-3</v>
      </c>
      <c r="J339" s="56">
        <v>6.2560545112190706E-6</v>
      </c>
    </row>
    <row r="340" spans="1:10">
      <c r="A340" s="57" t="s">
        <v>4130</v>
      </c>
      <c r="B340" s="107" t="s">
        <v>4234</v>
      </c>
      <c r="C340" s="107" t="s">
        <v>4234</v>
      </c>
      <c r="D340" s="107" t="s">
        <v>4234</v>
      </c>
      <c r="E340" s="107" t="s">
        <v>4234</v>
      </c>
      <c r="F340" s="121" t="s">
        <v>4234</v>
      </c>
      <c r="G340" s="107" t="s">
        <v>4234</v>
      </c>
      <c r="H340" s="59">
        <f>H341+H349</f>
        <v>2450.9406116770001</v>
      </c>
      <c r="I340" s="58">
        <v>0.27310432374621019</v>
      </c>
      <c r="J340" s="58">
        <v>1.7069179061875129E-3</v>
      </c>
    </row>
    <row r="341" spans="1:10" s="66" customFormat="1">
      <c r="A341" s="57" t="s">
        <v>1867</v>
      </c>
      <c r="B341" s="121" t="s">
        <v>4234</v>
      </c>
      <c r="C341" s="121" t="s">
        <v>4234</v>
      </c>
      <c r="D341" s="121" t="s">
        <v>4234</v>
      </c>
      <c r="E341" s="122" t="s">
        <v>4234</v>
      </c>
      <c r="F341" s="121" t="s">
        <v>4234</v>
      </c>
      <c r="G341" s="121" t="s">
        <v>4234</v>
      </c>
      <c r="H341" s="59">
        <f>SUM(H342:H348)</f>
        <v>2054.834626067</v>
      </c>
      <c r="I341" s="58">
        <v>0.22896687838484484</v>
      </c>
      <c r="J341" s="58">
        <v>1.4310563058025315E-3</v>
      </c>
    </row>
    <row r="342" spans="1:10">
      <c r="A342" t="s">
        <v>4131</v>
      </c>
      <c r="B342" t="s">
        <v>4132</v>
      </c>
      <c r="C342" t="s">
        <v>1870</v>
      </c>
      <c r="D342" t="s">
        <v>100</v>
      </c>
      <c r="E342" s="65">
        <v>45068</v>
      </c>
      <c r="F342" s="55">
        <v>573109.42734499997</v>
      </c>
      <c r="G342" s="55">
        <v>14.887363000000001</v>
      </c>
      <c r="H342" s="55">
        <v>85.320879941000001</v>
      </c>
      <c r="I342" s="56">
        <v>9.50716680228938E-3</v>
      </c>
      <c r="J342" s="56">
        <v>5.9420345417231463E-5</v>
      </c>
    </row>
    <row r="343" spans="1:10">
      <c r="A343" t="s">
        <v>4133</v>
      </c>
      <c r="B343" t="s">
        <v>4134</v>
      </c>
      <c r="C343" t="s">
        <v>1870</v>
      </c>
      <c r="D343" t="s">
        <v>100</v>
      </c>
      <c r="E343" s="65">
        <v>44972</v>
      </c>
      <c r="F343" s="55">
        <v>5694412.1694449997</v>
      </c>
      <c r="G343" s="55">
        <v>6.601216</v>
      </c>
      <c r="H343" s="55">
        <v>375.900434303</v>
      </c>
      <c r="I343" s="56">
        <v>4.1885973661346602E-2</v>
      </c>
      <c r="J343" s="56">
        <v>2.6178977132229738E-4</v>
      </c>
    </row>
    <row r="344" spans="1:10">
      <c r="A344" t="s">
        <v>4133</v>
      </c>
      <c r="B344" t="s">
        <v>4135</v>
      </c>
      <c r="C344" t="s">
        <v>1870</v>
      </c>
      <c r="D344" t="s">
        <v>100</v>
      </c>
      <c r="E344" s="65">
        <v>45069</v>
      </c>
      <c r="F344" s="55">
        <v>4519793.5491850004</v>
      </c>
      <c r="G344" s="55">
        <v>12.757655</v>
      </c>
      <c r="H344" s="55">
        <v>576.61965429199995</v>
      </c>
      <c r="I344" s="56">
        <v>6.4251789698176298E-2</v>
      </c>
      <c r="J344" s="56">
        <v>4.0157742226859706E-4</v>
      </c>
    </row>
    <row r="345" spans="1:10">
      <c r="A345" t="s">
        <v>4133</v>
      </c>
      <c r="B345" t="s">
        <v>4136</v>
      </c>
      <c r="C345" t="s">
        <v>1870</v>
      </c>
      <c r="D345" t="s">
        <v>100</v>
      </c>
      <c r="E345" s="65">
        <v>45153</v>
      </c>
      <c r="F345" s="55">
        <v>6060907.4200910004</v>
      </c>
      <c r="G345" s="55">
        <v>5.9078999999999997</v>
      </c>
      <c r="H345" s="55">
        <v>358.07232385400005</v>
      </c>
      <c r="I345" s="56">
        <v>3.9899416327133827E-2</v>
      </c>
      <c r="J345" s="56">
        <v>2.4937367245237623E-4</v>
      </c>
    </row>
    <row r="346" spans="1:10">
      <c r="A346" t="s">
        <v>4137</v>
      </c>
      <c r="B346" t="s">
        <v>4138</v>
      </c>
      <c r="C346" t="s">
        <v>1870</v>
      </c>
      <c r="D346" t="s">
        <v>100</v>
      </c>
      <c r="E346" s="65">
        <v>45126</v>
      </c>
      <c r="F346" s="55">
        <v>772318.96429100004</v>
      </c>
      <c r="G346" s="55">
        <v>-7.2860750000000003</v>
      </c>
      <c r="H346" s="55">
        <v>-56.271739474999997</v>
      </c>
      <c r="I346" s="56">
        <v>-6.2702683541677323E-3</v>
      </c>
      <c r="J346" s="56">
        <v>-3.9189541869998775E-5</v>
      </c>
    </row>
    <row r="347" spans="1:10">
      <c r="A347" t="s">
        <v>4139</v>
      </c>
      <c r="B347" t="s">
        <v>4140</v>
      </c>
      <c r="C347" t="s">
        <v>1870</v>
      </c>
      <c r="D347" t="s">
        <v>168</v>
      </c>
      <c r="E347" s="65">
        <v>45082</v>
      </c>
      <c r="F347" s="55">
        <v>1480287.0205030001</v>
      </c>
      <c r="G347" s="55">
        <v>7.888477</v>
      </c>
      <c r="H347" s="55">
        <v>116.772105235</v>
      </c>
      <c r="I347" s="56">
        <v>1.3011725653689058E-2</v>
      </c>
      <c r="J347" s="56">
        <v>8.132404205112652E-5</v>
      </c>
    </row>
    <row r="348" spans="1:10">
      <c r="A348" t="s">
        <v>4139</v>
      </c>
      <c r="B348" t="s">
        <v>4141</v>
      </c>
      <c r="C348" t="s">
        <v>1870</v>
      </c>
      <c r="D348" t="s">
        <v>168</v>
      </c>
      <c r="E348" s="65">
        <v>44972</v>
      </c>
      <c r="F348" s="55">
        <v>2836608.4828400002</v>
      </c>
      <c r="G348" s="55">
        <v>21.096354000000002</v>
      </c>
      <c r="H348" s="55">
        <v>598.42096791699998</v>
      </c>
      <c r="I348" s="56">
        <v>6.6681074596377385E-2</v>
      </c>
      <c r="J348" s="56">
        <v>4.167605941609017E-4</v>
      </c>
    </row>
    <row r="349" spans="1:10" s="66" customFormat="1">
      <c r="A349" s="57" t="s">
        <v>1874</v>
      </c>
      <c r="B349" s="121" t="s">
        <v>4234</v>
      </c>
      <c r="C349" s="121" t="s">
        <v>4234</v>
      </c>
      <c r="D349" s="121" t="s">
        <v>4234</v>
      </c>
      <c r="E349" s="121" t="s">
        <v>4234</v>
      </c>
      <c r="F349" s="121" t="s">
        <v>4234</v>
      </c>
      <c r="G349" s="121" t="s">
        <v>4234</v>
      </c>
      <c r="H349" s="59">
        <f>SUM(H350:H351)</f>
        <v>396.10598560999995</v>
      </c>
      <c r="I349" s="58">
        <v>4.4137445361365414E-2</v>
      </c>
      <c r="J349" s="58">
        <v>2.7586160038498133E-4</v>
      </c>
    </row>
    <row r="350" spans="1:10">
      <c r="A350" t="s">
        <v>4142</v>
      </c>
      <c r="B350">
        <v>10001064</v>
      </c>
      <c r="C350" t="s">
        <v>1870</v>
      </c>
      <c r="D350" t="s">
        <v>100</v>
      </c>
      <c r="E350" s="65">
        <v>45195</v>
      </c>
      <c r="F350" s="55">
        <v>4152440.165114</v>
      </c>
      <c r="G350" s="55">
        <v>6.3506020000000003</v>
      </c>
      <c r="H350" s="55">
        <v>263.70496347</v>
      </c>
      <c r="I350" s="56">
        <v>2.9384214931146822E-2</v>
      </c>
      <c r="J350" s="56">
        <v>1.8365305220083682E-4</v>
      </c>
    </row>
    <row r="351" spans="1:10">
      <c r="A351" t="s">
        <v>4142</v>
      </c>
      <c r="B351" t="s">
        <v>4143</v>
      </c>
      <c r="C351" t="s">
        <v>1870</v>
      </c>
      <c r="D351" t="s">
        <v>100</v>
      </c>
      <c r="E351" s="65">
        <v>45252</v>
      </c>
      <c r="F351" s="55">
        <v>2778368.9123780001</v>
      </c>
      <c r="G351" s="55">
        <v>4.7654230000000002</v>
      </c>
      <c r="H351" s="55">
        <v>132.40102213999998</v>
      </c>
      <c r="I351" s="56">
        <v>1.4753230430218599E-2</v>
      </c>
      <c r="J351" s="56">
        <v>9.220854818414453E-5</v>
      </c>
    </row>
    <row r="352" spans="1:10">
      <c r="A352" s="57" t="s">
        <v>1879</v>
      </c>
      <c r="B352" s="107" t="s">
        <v>4234</v>
      </c>
      <c r="C352" s="107" t="s">
        <v>4234</v>
      </c>
      <c r="D352" s="107" t="s">
        <v>4234</v>
      </c>
      <c r="E352" s="107" t="s">
        <v>4234</v>
      </c>
      <c r="F352" s="59">
        <v>0</v>
      </c>
      <c r="G352" s="107" t="s">
        <v>4234</v>
      </c>
      <c r="H352" s="59">
        <v>0</v>
      </c>
      <c r="I352" s="58">
        <v>0</v>
      </c>
      <c r="J352" s="58">
        <v>0</v>
      </c>
    </row>
    <row r="353" spans="1:10">
      <c r="A353" t="s">
        <v>178</v>
      </c>
      <c r="B353" t="s">
        <v>178</v>
      </c>
      <c r="C353" t="s">
        <v>178</v>
      </c>
      <c r="D353" t="s">
        <v>178</v>
      </c>
      <c r="E353" s="107" t="s">
        <v>4234</v>
      </c>
      <c r="F353" s="55">
        <v>0</v>
      </c>
      <c r="G353" s="55">
        <v>0</v>
      </c>
      <c r="H353" s="55">
        <v>0</v>
      </c>
      <c r="I353" s="56">
        <v>0</v>
      </c>
      <c r="J353" s="56">
        <v>0</v>
      </c>
    </row>
    <row r="354" spans="1:10">
      <c r="A354" s="57" t="s">
        <v>1874</v>
      </c>
      <c r="B354" s="107" t="s">
        <v>4234</v>
      </c>
      <c r="C354" s="107" t="s">
        <v>4234</v>
      </c>
      <c r="D354" s="107" t="s">
        <v>4234</v>
      </c>
      <c r="E354" s="107" t="s">
        <v>4234</v>
      </c>
      <c r="F354" s="59">
        <v>0</v>
      </c>
      <c r="G354" s="107" t="s">
        <v>4234</v>
      </c>
      <c r="H354" s="59">
        <v>0</v>
      </c>
      <c r="I354" s="58">
        <v>0</v>
      </c>
      <c r="J354" s="58">
        <v>0</v>
      </c>
    </row>
    <row r="355" spans="1:10">
      <c r="A355" t="s">
        <v>178</v>
      </c>
      <c r="B355" t="s">
        <v>178</v>
      </c>
      <c r="C355" t="s">
        <v>178</v>
      </c>
      <c r="D355" t="s">
        <v>178</v>
      </c>
      <c r="E355" s="107" t="s">
        <v>4234</v>
      </c>
      <c r="F355" s="55">
        <v>0</v>
      </c>
      <c r="G355" s="55">
        <v>0</v>
      </c>
      <c r="H355" s="55">
        <v>0</v>
      </c>
      <c r="I355" s="56">
        <v>0</v>
      </c>
      <c r="J355" s="56">
        <v>0</v>
      </c>
    </row>
    <row r="356" spans="1:10">
      <c r="A356" s="57" t="s">
        <v>822</v>
      </c>
      <c r="B356" s="107" t="s">
        <v>4234</v>
      </c>
      <c r="C356" s="107" t="s">
        <v>4234</v>
      </c>
      <c r="D356" s="107" t="s">
        <v>4234</v>
      </c>
      <c r="E356" s="107" t="s">
        <v>4234</v>
      </c>
      <c r="F356" s="59">
        <v>0</v>
      </c>
      <c r="G356" s="107" t="s">
        <v>4234</v>
      </c>
      <c r="H356" s="59">
        <v>0</v>
      </c>
      <c r="I356" s="58">
        <v>0</v>
      </c>
      <c r="J356" s="58">
        <v>0</v>
      </c>
    </row>
    <row r="357" spans="1:10">
      <c r="A357" t="s">
        <v>178</v>
      </c>
      <c r="B357" t="s">
        <v>178</v>
      </c>
      <c r="C357" t="s">
        <v>178</v>
      </c>
      <c r="D357" t="s">
        <v>178</v>
      </c>
      <c r="E357" s="107" t="s">
        <v>4234</v>
      </c>
      <c r="F357" s="55">
        <v>0</v>
      </c>
      <c r="G357" s="55">
        <v>0</v>
      </c>
      <c r="H357" s="55">
        <v>0</v>
      </c>
      <c r="I357" s="56">
        <v>0</v>
      </c>
      <c r="J357" s="56">
        <v>0</v>
      </c>
    </row>
    <row r="358" spans="1:10">
      <c r="A358" t="s">
        <v>188</v>
      </c>
      <c r="B358" s="107" t="s">
        <v>4234</v>
      </c>
      <c r="C358" s="107" t="s">
        <v>4234</v>
      </c>
      <c r="D358" s="107" t="s">
        <v>4234</v>
      </c>
      <c r="E358" s="107" t="s">
        <v>4234</v>
      </c>
      <c r="F358" s="107" t="s">
        <v>4234</v>
      </c>
      <c r="G358" s="107" t="s">
        <v>4234</v>
      </c>
      <c r="H358" s="107" t="s">
        <v>4234</v>
      </c>
      <c r="I358" s="107" t="s">
        <v>4234</v>
      </c>
      <c r="J358" s="107" t="s">
        <v>4234</v>
      </c>
    </row>
    <row r="359" spans="1:10">
      <c r="A359" t="s">
        <v>292</v>
      </c>
      <c r="B359" s="107" t="s">
        <v>4234</v>
      </c>
      <c r="C359" s="107" t="s">
        <v>4234</v>
      </c>
      <c r="D359" s="107" t="s">
        <v>4234</v>
      </c>
      <c r="E359" s="107" t="s">
        <v>4234</v>
      </c>
      <c r="F359" s="107" t="s">
        <v>4234</v>
      </c>
      <c r="G359" s="107" t="s">
        <v>4234</v>
      </c>
      <c r="H359" s="107" t="s">
        <v>4234</v>
      </c>
      <c r="I359" s="107" t="s">
        <v>4234</v>
      </c>
      <c r="J359" s="107" t="s">
        <v>4234</v>
      </c>
    </row>
    <row r="360" spans="1:10">
      <c r="A360" t="s">
        <v>293</v>
      </c>
      <c r="B360" s="107" t="s">
        <v>4234</v>
      </c>
      <c r="C360" s="107" t="s">
        <v>4234</v>
      </c>
      <c r="D360" s="107" t="s">
        <v>4234</v>
      </c>
      <c r="E360" s="107" t="s">
        <v>4234</v>
      </c>
      <c r="F360" s="107" t="s">
        <v>4234</v>
      </c>
      <c r="G360" s="107" t="s">
        <v>4234</v>
      </c>
      <c r="H360" s="107" t="s">
        <v>4234</v>
      </c>
      <c r="I360" s="107" t="s">
        <v>4234</v>
      </c>
      <c r="J360" s="107" t="s">
        <v>4234</v>
      </c>
    </row>
    <row r="361" spans="1:10">
      <c r="A361" t="s">
        <v>294</v>
      </c>
      <c r="B361" s="107" t="s">
        <v>4234</v>
      </c>
      <c r="C361" s="107" t="s">
        <v>4234</v>
      </c>
      <c r="D361" s="107" t="s">
        <v>4234</v>
      </c>
      <c r="E361" s="107" t="s">
        <v>4234</v>
      </c>
      <c r="F361" s="107" t="s">
        <v>4234</v>
      </c>
      <c r="G361" s="107" t="s">
        <v>4234</v>
      </c>
      <c r="H361" s="107" t="s">
        <v>4234</v>
      </c>
      <c r="I361" s="107" t="s">
        <v>4234</v>
      </c>
      <c r="J361" s="107" t="s">
        <v>4234</v>
      </c>
    </row>
    <row r="362" spans="1:10" hidden="1">
      <c r="B362" s="13"/>
      <c r="C362" s="13"/>
    </row>
    <row r="363" spans="1:10" hidden="1">
      <c r="B363" s="13"/>
      <c r="C363" s="13"/>
    </row>
    <row r="364" spans="1:10" hidden="1">
      <c r="B364" s="13"/>
      <c r="C364" s="13"/>
    </row>
    <row r="365" spans="1:10" hidden="1">
      <c r="B365" s="13"/>
      <c r="C365" s="13"/>
    </row>
    <row r="366" spans="1:10" hidden="1">
      <c r="B366" s="13"/>
      <c r="C366" s="13"/>
    </row>
    <row r="367" spans="1:10" hidden="1">
      <c r="B367" s="13"/>
      <c r="C367" s="13"/>
    </row>
    <row r="368" spans="1:10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61" t="s">
        <v>4233</v>
      </c>
    </row>
    <row r="2" spans="1:21" s="1" customFormat="1">
      <c r="A2" s="2" t="s">
        <v>1</v>
      </c>
      <c r="B2" s="9" t="s">
        <v>3299</v>
      </c>
    </row>
    <row r="3" spans="1:21" s="1" customFormat="1">
      <c r="A3" s="2" t="s">
        <v>2</v>
      </c>
      <c r="B3" s="20" t="s">
        <v>3300</v>
      </c>
    </row>
    <row r="4" spans="1:21" s="1" customFormat="1">
      <c r="A4" s="2" t="s">
        <v>3</v>
      </c>
      <c r="B4" s="62" t="s">
        <v>165</v>
      </c>
    </row>
    <row r="5" spans="1:21" ht="18.75">
      <c r="A5" s="82" t="s">
        <v>124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21" s="15" customFormat="1">
      <c r="A6" s="32" t="s">
        <v>92</v>
      </c>
      <c r="B6" s="33" t="s">
        <v>46</v>
      </c>
      <c r="C6" s="33" t="s">
        <v>115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33" t="s">
        <v>5</v>
      </c>
      <c r="N6" s="33" t="s">
        <v>69</v>
      </c>
      <c r="O6" s="33" t="s">
        <v>54</v>
      </c>
      <c r="P6" s="34" t="s">
        <v>151</v>
      </c>
      <c r="Q6" s="13"/>
      <c r="R6" s="13"/>
      <c r="S6" s="13"/>
      <c r="T6" s="13"/>
      <c r="U6" s="13"/>
    </row>
    <row r="7" spans="1:21" s="15" customFormat="1">
      <c r="A7" s="99" t="s">
        <v>4234</v>
      </c>
      <c r="B7" s="100" t="s">
        <v>4234</v>
      </c>
      <c r="C7" s="100" t="s">
        <v>4234</v>
      </c>
      <c r="D7" s="100" t="s">
        <v>4234</v>
      </c>
      <c r="E7" s="100" t="s">
        <v>4234</v>
      </c>
      <c r="F7" s="16" t="s">
        <v>70</v>
      </c>
      <c r="G7" s="16" t="s">
        <v>71</v>
      </c>
      <c r="H7" s="100" t="s">
        <v>4234</v>
      </c>
      <c r="I7" s="16" t="s">
        <v>7</v>
      </c>
      <c r="J7" s="16" t="s">
        <v>7</v>
      </c>
      <c r="K7" s="16" t="s">
        <v>152</v>
      </c>
      <c r="L7" s="100" t="s">
        <v>4234</v>
      </c>
      <c r="M7" s="16" t="s">
        <v>6</v>
      </c>
      <c r="N7" s="16" t="s">
        <v>7</v>
      </c>
      <c r="O7" s="21" t="s">
        <v>7</v>
      </c>
      <c r="P7" s="29" t="s">
        <v>7</v>
      </c>
      <c r="Q7" s="13"/>
      <c r="R7" s="13"/>
      <c r="S7" s="13"/>
      <c r="T7" s="13"/>
      <c r="U7" s="13"/>
    </row>
    <row r="8" spans="1:21" s="17" customFormat="1" ht="20.25">
      <c r="A8" s="101" t="s">
        <v>4234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4" t="s">
        <v>75</v>
      </c>
      <c r="P8" s="24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116</v>
      </c>
      <c r="B9" s="102" t="s">
        <v>4234</v>
      </c>
      <c r="C9" s="102" t="s">
        <v>4234</v>
      </c>
      <c r="D9" s="102" t="s">
        <v>4234</v>
      </c>
      <c r="E9" s="102" t="s">
        <v>4234</v>
      </c>
      <c r="F9" s="102" t="s">
        <v>4234</v>
      </c>
      <c r="G9" s="102" t="s">
        <v>4234</v>
      </c>
      <c r="H9" s="102" t="s">
        <v>4234</v>
      </c>
      <c r="I9" s="102" t="s">
        <v>4234</v>
      </c>
      <c r="J9" s="102" t="s">
        <v>4234</v>
      </c>
      <c r="K9" s="53">
        <v>0</v>
      </c>
      <c r="L9" s="102" t="s">
        <v>4234</v>
      </c>
      <c r="M9" s="53">
        <v>0</v>
      </c>
      <c r="N9" s="102" t="s">
        <v>4234</v>
      </c>
      <c r="O9" s="54">
        <v>0</v>
      </c>
      <c r="P9" s="54">
        <v>0</v>
      </c>
      <c r="Q9" s="13"/>
      <c r="R9" s="13"/>
      <c r="S9" s="13"/>
      <c r="T9" s="13"/>
      <c r="U9" s="13"/>
    </row>
    <row r="10" spans="1:21">
      <c r="A10" s="57" t="s">
        <v>173</v>
      </c>
      <c r="B10" s="106" t="s">
        <v>4234</v>
      </c>
      <c r="C10" s="107" t="s">
        <v>4234</v>
      </c>
      <c r="D10" s="107" t="s">
        <v>4234</v>
      </c>
      <c r="E10" s="107" t="s">
        <v>4234</v>
      </c>
      <c r="F10" s="107" t="s">
        <v>4234</v>
      </c>
      <c r="G10" s="59">
        <v>0</v>
      </c>
      <c r="H10" s="107" t="s">
        <v>4234</v>
      </c>
      <c r="I10" s="107" t="s">
        <v>4234</v>
      </c>
      <c r="J10" s="58">
        <v>0</v>
      </c>
      <c r="K10" s="59">
        <v>0</v>
      </c>
      <c r="L10" s="107" t="s">
        <v>4234</v>
      </c>
      <c r="M10" s="59">
        <v>0</v>
      </c>
      <c r="N10" s="107" t="s">
        <v>4234</v>
      </c>
      <c r="O10" s="58">
        <v>0</v>
      </c>
      <c r="P10" s="58">
        <v>0</v>
      </c>
    </row>
    <row r="11" spans="1:21">
      <c r="A11" s="57" t="s">
        <v>1893</v>
      </c>
      <c r="B11" s="106" t="s">
        <v>4234</v>
      </c>
      <c r="C11" s="107" t="s">
        <v>4234</v>
      </c>
      <c r="D11" s="107" t="s">
        <v>4234</v>
      </c>
      <c r="E11" s="107" t="s">
        <v>4234</v>
      </c>
      <c r="F11" s="107" t="s">
        <v>4234</v>
      </c>
      <c r="G11" s="59">
        <v>0</v>
      </c>
      <c r="H11" s="107" t="s">
        <v>4234</v>
      </c>
      <c r="I11" s="107" t="s">
        <v>4234</v>
      </c>
      <c r="J11" s="58">
        <v>0</v>
      </c>
      <c r="K11" s="59">
        <v>0</v>
      </c>
      <c r="L11" s="107" t="s">
        <v>4234</v>
      </c>
      <c r="M11" s="59">
        <v>0</v>
      </c>
      <c r="N11" s="107" t="s">
        <v>4234</v>
      </c>
      <c r="O11" s="58">
        <v>0</v>
      </c>
      <c r="P11" s="58">
        <v>0</v>
      </c>
    </row>
    <row r="12" spans="1:21">
      <c r="A12" t="s">
        <v>178</v>
      </c>
      <c r="B12" t="s">
        <v>178</v>
      </c>
      <c r="C12" s="107" t="s">
        <v>4234</v>
      </c>
      <c r="D12" t="s">
        <v>178</v>
      </c>
      <c r="E12" s="107" t="s">
        <v>4234</v>
      </c>
      <c r="F12" s="107" t="s">
        <v>4234</v>
      </c>
      <c r="G12" s="55">
        <v>0</v>
      </c>
      <c r="H12" t="s">
        <v>178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1">
      <c r="A13" s="57" t="s">
        <v>1894</v>
      </c>
      <c r="B13" s="106" t="s">
        <v>4234</v>
      </c>
      <c r="C13" s="107" t="s">
        <v>4234</v>
      </c>
      <c r="D13" s="107" t="s">
        <v>4234</v>
      </c>
      <c r="E13" s="107" t="s">
        <v>4234</v>
      </c>
      <c r="F13" s="107" t="s">
        <v>4234</v>
      </c>
      <c r="G13" s="59">
        <v>0</v>
      </c>
      <c r="H13" s="107" t="s">
        <v>4234</v>
      </c>
      <c r="I13" s="107" t="s">
        <v>4234</v>
      </c>
      <c r="J13" s="58">
        <v>0</v>
      </c>
      <c r="K13" s="59">
        <v>0</v>
      </c>
      <c r="L13" s="107" t="s">
        <v>4234</v>
      </c>
      <c r="M13" s="59">
        <v>0</v>
      </c>
      <c r="N13" s="107" t="s">
        <v>4234</v>
      </c>
      <c r="O13" s="58">
        <v>0</v>
      </c>
      <c r="P13" s="58">
        <v>0</v>
      </c>
    </row>
    <row r="14" spans="1:21">
      <c r="A14" t="s">
        <v>178</v>
      </c>
      <c r="B14" t="s">
        <v>178</v>
      </c>
      <c r="C14" s="107" t="s">
        <v>4234</v>
      </c>
      <c r="D14" t="s">
        <v>178</v>
      </c>
      <c r="E14" s="107" t="s">
        <v>4234</v>
      </c>
      <c r="F14" s="107" t="s">
        <v>4234</v>
      </c>
      <c r="G14" s="55">
        <v>0</v>
      </c>
      <c r="H14" t="s">
        <v>178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1">
      <c r="A15" s="57" t="s">
        <v>1895</v>
      </c>
      <c r="B15" s="106" t="s">
        <v>4234</v>
      </c>
      <c r="C15" s="107" t="s">
        <v>4234</v>
      </c>
      <c r="D15" s="107" t="s">
        <v>4234</v>
      </c>
      <c r="E15" s="107" t="s">
        <v>4234</v>
      </c>
      <c r="F15" s="107" t="s">
        <v>4234</v>
      </c>
      <c r="G15" s="59">
        <v>0</v>
      </c>
      <c r="H15" s="107" t="s">
        <v>4234</v>
      </c>
      <c r="I15" s="107" t="s">
        <v>4234</v>
      </c>
      <c r="J15" s="58">
        <v>0</v>
      </c>
      <c r="K15" s="59">
        <v>0</v>
      </c>
      <c r="L15" s="107" t="s">
        <v>4234</v>
      </c>
      <c r="M15" s="59">
        <v>0</v>
      </c>
      <c r="N15" s="107" t="s">
        <v>4234</v>
      </c>
      <c r="O15" s="58">
        <v>0</v>
      </c>
      <c r="P15" s="58">
        <v>0</v>
      </c>
    </row>
    <row r="16" spans="1:21">
      <c r="A16" s="57" t="s">
        <v>1896</v>
      </c>
      <c r="B16" s="106" t="s">
        <v>4234</v>
      </c>
      <c r="C16" s="107" t="s">
        <v>4234</v>
      </c>
      <c r="D16" s="107" t="s">
        <v>4234</v>
      </c>
      <c r="E16" s="107" t="s">
        <v>4234</v>
      </c>
      <c r="F16" s="107" t="s">
        <v>4234</v>
      </c>
      <c r="G16" s="59">
        <v>0</v>
      </c>
      <c r="H16" s="107" t="s">
        <v>4234</v>
      </c>
      <c r="I16" s="107" t="s">
        <v>4234</v>
      </c>
      <c r="J16" s="58">
        <v>0</v>
      </c>
      <c r="K16" s="59">
        <v>0</v>
      </c>
      <c r="L16" s="107" t="s">
        <v>4234</v>
      </c>
      <c r="M16" s="59">
        <v>0</v>
      </c>
      <c r="N16" s="107" t="s">
        <v>4234</v>
      </c>
      <c r="O16" s="58">
        <v>0</v>
      </c>
      <c r="P16" s="58">
        <v>0</v>
      </c>
    </row>
    <row r="17" spans="1:16">
      <c r="A17" t="s">
        <v>178</v>
      </c>
      <c r="B17" t="s">
        <v>178</v>
      </c>
      <c r="C17" s="107" t="s">
        <v>4234</v>
      </c>
      <c r="D17" t="s">
        <v>178</v>
      </c>
      <c r="E17" s="107" t="s">
        <v>4234</v>
      </c>
      <c r="F17" s="107" t="s">
        <v>4234</v>
      </c>
      <c r="G17" s="55">
        <v>0</v>
      </c>
      <c r="H17" t="s">
        <v>178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1897</v>
      </c>
      <c r="B18" s="106" t="s">
        <v>4234</v>
      </c>
      <c r="C18" s="107" t="s">
        <v>4234</v>
      </c>
      <c r="D18" s="107" t="s">
        <v>4234</v>
      </c>
      <c r="E18" s="107" t="s">
        <v>4234</v>
      </c>
      <c r="F18" s="107" t="s">
        <v>4234</v>
      </c>
      <c r="G18" s="59">
        <v>0</v>
      </c>
      <c r="H18" s="107" t="s">
        <v>4234</v>
      </c>
      <c r="I18" s="107" t="s">
        <v>4234</v>
      </c>
      <c r="J18" s="58">
        <v>0</v>
      </c>
      <c r="K18" s="59">
        <v>0</v>
      </c>
      <c r="L18" s="107" t="s">
        <v>4234</v>
      </c>
      <c r="M18" s="59">
        <v>0</v>
      </c>
      <c r="N18" s="107" t="s">
        <v>4234</v>
      </c>
      <c r="O18" s="58">
        <v>0</v>
      </c>
      <c r="P18" s="58">
        <v>0</v>
      </c>
    </row>
    <row r="19" spans="1:16">
      <c r="A19" t="s">
        <v>178</v>
      </c>
      <c r="B19" t="s">
        <v>178</v>
      </c>
      <c r="C19" s="107" t="s">
        <v>4234</v>
      </c>
      <c r="D19" t="s">
        <v>178</v>
      </c>
      <c r="E19" s="107" t="s">
        <v>4234</v>
      </c>
      <c r="F19" s="107" t="s">
        <v>4234</v>
      </c>
      <c r="G19" s="55">
        <v>0</v>
      </c>
      <c r="H19" t="s">
        <v>178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1898</v>
      </c>
      <c r="B20" s="106" t="s">
        <v>4234</v>
      </c>
      <c r="C20" s="107" t="s">
        <v>4234</v>
      </c>
      <c r="D20" s="107" t="s">
        <v>4234</v>
      </c>
      <c r="E20" s="107" t="s">
        <v>4234</v>
      </c>
      <c r="F20" s="107" t="s">
        <v>4234</v>
      </c>
      <c r="G20" s="59">
        <v>0</v>
      </c>
      <c r="H20" s="107" t="s">
        <v>4234</v>
      </c>
      <c r="I20" s="107" t="s">
        <v>4234</v>
      </c>
      <c r="J20" s="58">
        <v>0</v>
      </c>
      <c r="K20" s="59">
        <v>0</v>
      </c>
      <c r="L20" s="107" t="s">
        <v>4234</v>
      </c>
      <c r="M20" s="59">
        <v>0</v>
      </c>
      <c r="N20" s="107" t="s">
        <v>4234</v>
      </c>
      <c r="O20" s="58">
        <v>0</v>
      </c>
      <c r="P20" s="58">
        <v>0</v>
      </c>
    </row>
    <row r="21" spans="1:16">
      <c r="A21" t="s">
        <v>178</v>
      </c>
      <c r="B21" t="s">
        <v>178</v>
      </c>
      <c r="C21" s="107" t="s">
        <v>4234</v>
      </c>
      <c r="D21" t="s">
        <v>178</v>
      </c>
      <c r="E21" s="107" t="s">
        <v>4234</v>
      </c>
      <c r="F21" s="107" t="s">
        <v>4234</v>
      </c>
      <c r="G21" s="55">
        <v>0</v>
      </c>
      <c r="H21" t="s">
        <v>178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1899</v>
      </c>
      <c r="B22" s="106" t="s">
        <v>4234</v>
      </c>
      <c r="C22" s="107" t="s">
        <v>4234</v>
      </c>
      <c r="D22" s="107" t="s">
        <v>4234</v>
      </c>
      <c r="E22" s="107" t="s">
        <v>4234</v>
      </c>
      <c r="F22" s="107" t="s">
        <v>4234</v>
      </c>
      <c r="G22" s="59">
        <v>0</v>
      </c>
      <c r="H22" s="107" t="s">
        <v>4234</v>
      </c>
      <c r="I22" s="107" t="s">
        <v>4234</v>
      </c>
      <c r="J22" s="58">
        <v>0</v>
      </c>
      <c r="K22" s="59">
        <v>0</v>
      </c>
      <c r="L22" s="107" t="s">
        <v>4234</v>
      </c>
      <c r="M22" s="59">
        <v>0</v>
      </c>
      <c r="N22" s="107" t="s">
        <v>4234</v>
      </c>
      <c r="O22" s="58">
        <v>0</v>
      </c>
      <c r="P22" s="58">
        <v>0</v>
      </c>
    </row>
    <row r="23" spans="1:16">
      <c r="A23" t="s">
        <v>178</v>
      </c>
      <c r="B23" t="s">
        <v>178</v>
      </c>
      <c r="C23" s="107" t="s">
        <v>4234</v>
      </c>
      <c r="D23" t="s">
        <v>178</v>
      </c>
      <c r="E23" s="107" t="s">
        <v>4234</v>
      </c>
      <c r="F23" s="107" t="s">
        <v>4234</v>
      </c>
      <c r="G23" s="55">
        <v>0</v>
      </c>
      <c r="H23" t="s">
        <v>178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186</v>
      </c>
      <c r="B24" s="106" t="s">
        <v>4234</v>
      </c>
      <c r="C24" s="107" t="s">
        <v>4234</v>
      </c>
      <c r="D24" s="107" t="s">
        <v>4234</v>
      </c>
      <c r="E24" s="107" t="s">
        <v>4234</v>
      </c>
      <c r="F24" s="107" t="s">
        <v>4234</v>
      </c>
      <c r="G24" s="59">
        <v>0</v>
      </c>
      <c r="H24" s="107" t="s">
        <v>4234</v>
      </c>
      <c r="I24" s="107" t="s">
        <v>4234</v>
      </c>
      <c r="J24" s="58">
        <v>0</v>
      </c>
      <c r="K24" s="59">
        <v>0</v>
      </c>
      <c r="L24" s="107" t="s">
        <v>4234</v>
      </c>
      <c r="M24" s="59">
        <v>0</v>
      </c>
      <c r="N24" s="107" t="s">
        <v>4234</v>
      </c>
      <c r="O24" s="58">
        <v>0</v>
      </c>
      <c r="P24" s="58">
        <v>0</v>
      </c>
    </row>
    <row r="25" spans="1:16">
      <c r="A25" s="57" t="s">
        <v>1893</v>
      </c>
      <c r="B25" s="106" t="s">
        <v>4234</v>
      </c>
      <c r="C25" s="107" t="s">
        <v>4234</v>
      </c>
      <c r="D25" s="107" t="s">
        <v>4234</v>
      </c>
      <c r="E25" s="107" t="s">
        <v>4234</v>
      </c>
      <c r="F25" s="107" t="s">
        <v>4234</v>
      </c>
      <c r="G25" s="59">
        <v>0</v>
      </c>
      <c r="H25" s="107" t="s">
        <v>4234</v>
      </c>
      <c r="I25" s="107" t="s">
        <v>4234</v>
      </c>
      <c r="J25" s="58">
        <v>0</v>
      </c>
      <c r="K25" s="59">
        <v>0</v>
      </c>
      <c r="L25" s="107" t="s">
        <v>4234</v>
      </c>
      <c r="M25" s="59">
        <v>0</v>
      </c>
      <c r="N25" s="107" t="s">
        <v>4234</v>
      </c>
      <c r="O25" s="58">
        <v>0</v>
      </c>
      <c r="P25" s="58">
        <v>0</v>
      </c>
    </row>
    <row r="26" spans="1:16">
      <c r="A26" t="s">
        <v>178</v>
      </c>
      <c r="B26" t="s">
        <v>178</v>
      </c>
      <c r="C26" s="107" t="s">
        <v>4234</v>
      </c>
      <c r="D26" t="s">
        <v>178</v>
      </c>
      <c r="E26" s="107" t="s">
        <v>4234</v>
      </c>
      <c r="F26" s="107" t="s">
        <v>4234</v>
      </c>
      <c r="G26" s="55">
        <v>0</v>
      </c>
      <c r="H26" t="s">
        <v>178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1894</v>
      </c>
      <c r="B27" s="106" t="s">
        <v>4234</v>
      </c>
      <c r="C27" s="107" t="s">
        <v>4234</v>
      </c>
      <c r="D27" s="107" t="s">
        <v>4234</v>
      </c>
      <c r="E27" s="107" t="s">
        <v>4234</v>
      </c>
      <c r="F27" s="107" t="s">
        <v>4234</v>
      </c>
      <c r="G27" s="59">
        <v>0</v>
      </c>
      <c r="H27" s="107" t="s">
        <v>4234</v>
      </c>
      <c r="I27" s="107" t="s">
        <v>4234</v>
      </c>
      <c r="J27" s="58">
        <v>0</v>
      </c>
      <c r="K27" s="59">
        <v>0</v>
      </c>
      <c r="L27" s="107" t="s">
        <v>4234</v>
      </c>
      <c r="M27" s="59">
        <v>0</v>
      </c>
      <c r="N27" s="107" t="s">
        <v>4234</v>
      </c>
      <c r="O27" s="58">
        <v>0</v>
      </c>
      <c r="P27" s="58">
        <v>0</v>
      </c>
    </row>
    <row r="28" spans="1:16">
      <c r="A28" t="s">
        <v>178</v>
      </c>
      <c r="B28" t="s">
        <v>178</v>
      </c>
      <c r="C28" s="107" t="s">
        <v>4234</v>
      </c>
      <c r="D28" t="s">
        <v>178</v>
      </c>
      <c r="E28" s="107" t="s">
        <v>4234</v>
      </c>
      <c r="F28" s="107" t="s">
        <v>4234</v>
      </c>
      <c r="G28" s="55">
        <v>0</v>
      </c>
      <c r="H28" t="s">
        <v>178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1895</v>
      </c>
      <c r="B29" s="106" t="s">
        <v>4234</v>
      </c>
      <c r="C29" s="107" t="s">
        <v>4234</v>
      </c>
      <c r="D29" s="107" t="s">
        <v>4234</v>
      </c>
      <c r="E29" s="107" t="s">
        <v>4234</v>
      </c>
      <c r="F29" s="107" t="s">
        <v>4234</v>
      </c>
      <c r="G29" s="59">
        <v>0</v>
      </c>
      <c r="H29" s="107" t="s">
        <v>4234</v>
      </c>
      <c r="I29" s="107" t="s">
        <v>4234</v>
      </c>
      <c r="J29" s="58">
        <v>0</v>
      </c>
      <c r="K29" s="59">
        <v>0</v>
      </c>
      <c r="L29" s="107" t="s">
        <v>4234</v>
      </c>
      <c r="M29" s="59">
        <v>0</v>
      </c>
      <c r="N29" s="107" t="s">
        <v>4234</v>
      </c>
      <c r="O29" s="58">
        <v>0</v>
      </c>
      <c r="P29" s="58">
        <v>0</v>
      </c>
    </row>
    <row r="30" spans="1:16">
      <c r="A30" s="57" t="s">
        <v>1896</v>
      </c>
      <c r="B30" s="106" t="s">
        <v>4234</v>
      </c>
      <c r="C30" s="107" t="s">
        <v>4234</v>
      </c>
      <c r="D30" s="107" t="s">
        <v>4234</v>
      </c>
      <c r="E30" s="107" t="s">
        <v>4234</v>
      </c>
      <c r="F30" s="107" t="s">
        <v>4234</v>
      </c>
      <c r="G30" s="59">
        <v>0</v>
      </c>
      <c r="H30" s="107" t="s">
        <v>4234</v>
      </c>
      <c r="I30" s="107" t="s">
        <v>4234</v>
      </c>
      <c r="J30" s="58">
        <v>0</v>
      </c>
      <c r="K30" s="59">
        <v>0</v>
      </c>
      <c r="L30" s="107" t="s">
        <v>4234</v>
      </c>
      <c r="M30" s="59">
        <v>0</v>
      </c>
      <c r="N30" s="107" t="s">
        <v>4234</v>
      </c>
      <c r="O30" s="58">
        <v>0</v>
      </c>
      <c r="P30" s="58">
        <v>0</v>
      </c>
    </row>
    <row r="31" spans="1:16">
      <c r="A31" t="s">
        <v>178</v>
      </c>
      <c r="B31" t="s">
        <v>178</v>
      </c>
      <c r="C31" s="107" t="s">
        <v>4234</v>
      </c>
      <c r="D31" t="s">
        <v>178</v>
      </c>
      <c r="E31" s="107" t="s">
        <v>4234</v>
      </c>
      <c r="F31" s="107" t="s">
        <v>4234</v>
      </c>
      <c r="G31" s="55">
        <v>0</v>
      </c>
      <c r="H31" t="s">
        <v>178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1897</v>
      </c>
      <c r="B32" s="106" t="s">
        <v>4234</v>
      </c>
      <c r="C32" s="107" t="s">
        <v>4234</v>
      </c>
      <c r="D32" s="107" t="s">
        <v>4234</v>
      </c>
      <c r="E32" s="107" t="s">
        <v>4234</v>
      </c>
      <c r="F32" s="107" t="s">
        <v>4234</v>
      </c>
      <c r="G32" s="59">
        <v>0</v>
      </c>
      <c r="H32" s="107" t="s">
        <v>4234</v>
      </c>
      <c r="I32" s="107" t="s">
        <v>4234</v>
      </c>
      <c r="J32" s="58">
        <v>0</v>
      </c>
      <c r="K32" s="59">
        <v>0</v>
      </c>
      <c r="L32" s="107" t="s">
        <v>4234</v>
      </c>
      <c r="M32" s="59">
        <v>0</v>
      </c>
      <c r="N32" s="107" t="s">
        <v>4234</v>
      </c>
      <c r="O32" s="58">
        <v>0</v>
      </c>
      <c r="P32" s="58">
        <v>0</v>
      </c>
    </row>
    <row r="33" spans="1:16">
      <c r="A33" t="s">
        <v>178</v>
      </c>
      <c r="B33" t="s">
        <v>178</v>
      </c>
      <c r="C33" s="107" t="s">
        <v>4234</v>
      </c>
      <c r="D33" t="s">
        <v>178</v>
      </c>
      <c r="E33" s="107" t="s">
        <v>4234</v>
      </c>
      <c r="F33" s="107" t="s">
        <v>4234</v>
      </c>
      <c r="G33" s="55">
        <v>0</v>
      </c>
      <c r="H33" t="s">
        <v>178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1898</v>
      </c>
      <c r="B34" s="106" t="s">
        <v>4234</v>
      </c>
      <c r="C34" s="107" t="s">
        <v>4234</v>
      </c>
      <c r="D34" s="107" t="s">
        <v>4234</v>
      </c>
      <c r="E34" s="107" t="s">
        <v>4234</v>
      </c>
      <c r="F34" s="107" t="s">
        <v>4234</v>
      </c>
      <c r="G34" s="59">
        <v>0</v>
      </c>
      <c r="H34" s="107" t="s">
        <v>4234</v>
      </c>
      <c r="I34" s="107" t="s">
        <v>4234</v>
      </c>
      <c r="J34" s="58">
        <v>0</v>
      </c>
      <c r="K34" s="59">
        <v>0</v>
      </c>
      <c r="L34" s="107" t="s">
        <v>4234</v>
      </c>
      <c r="M34" s="59">
        <v>0</v>
      </c>
      <c r="N34" s="107" t="s">
        <v>4234</v>
      </c>
      <c r="O34" s="58">
        <v>0</v>
      </c>
      <c r="P34" s="58">
        <v>0</v>
      </c>
    </row>
    <row r="35" spans="1:16">
      <c r="A35" t="s">
        <v>178</v>
      </c>
      <c r="B35" t="s">
        <v>178</v>
      </c>
      <c r="C35" s="107" t="s">
        <v>4234</v>
      </c>
      <c r="D35" t="s">
        <v>178</v>
      </c>
      <c r="E35" s="107" t="s">
        <v>4234</v>
      </c>
      <c r="F35" s="107" t="s">
        <v>4234</v>
      </c>
      <c r="G35" s="55">
        <v>0</v>
      </c>
      <c r="H35" t="s">
        <v>178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1899</v>
      </c>
      <c r="B36" s="106" t="s">
        <v>4234</v>
      </c>
      <c r="C36" s="107" t="s">
        <v>4234</v>
      </c>
      <c r="D36" s="107" t="s">
        <v>4234</v>
      </c>
      <c r="E36" s="107" t="s">
        <v>4234</v>
      </c>
      <c r="F36" s="107" t="s">
        <v>4234</v>
      </c>
      <c r="G36" s="59">
        <v>0</v>
      </c>
      <c r="H36" s="107" t="s">
        <v>4234</v>
      </c>
      <c r="I36" s="107" t="s">
        <v>4234</v>
      </c>
      <c r="J36" s="58">
        <v>0</v>
      </c>
      <c r="K36" s="59">
        <v>0</v>
      </c>
      <c r="L36" s="107" t="s">
        <v>4234</v>
      </c>
      <c r="M36" s="59">
        <v>0</v>
      </c>
      <c r="N36" s="107" t="s">
        <v>4234</v>
      </c>
      <c r="O36" s="58">
        <v>0</v>
      </c>
      <c r="P36" s="58">
        <v>0</v>
      </c>
    </row>
    <row r="37" spans="1:16">
      <c r="A37" t="s">
        <v>178</v>
      </c>
      <c r="B37" t="s">
        <v>178</v>
      </c>
      <c r="C37" s="107" t="s">
        <v>4234</v>
      </c>
      <c r="D37" t="s">
        <v>178</v>
      </c>
      <c r="E37" s="107" t="s">
        <v>4234</v>
      </c>
      <c r="F37" s="107" t="s">
        <v>4234</v>
      </c>
      <c r="G37" s="55">
        <v>0</v>
      </c>
      <c r="H37" t="s">
        <v>178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188</v>
      </c>
      <c r="B38" s="106" t="s">
        <v>4234</v>
      </c>
      <c r="C38" s="107" t="s">
        <v>4234</v>
      </c>
      <c r="D38" s="107" t="s">
        <v>4234</v>
      </c>
      <c r="E38" s="107" t="s">
        <v>4234</v>
      </c>
      <c r="F38" s="107" t="s">
        <v>4234</v>
      </c>
      <c r="G38" s="107" t="s">
        <v>4234</v>
      </c>
      <c r="H38" s="107" t="s">
        <v>4234</v>
      </c>
      <c r="I38" s="107" t="s">
        <v>4234</v>
      </c>
      <c r="J38" s="107" t="s">
        <v>4234</v>
      </c>
      <c r="K38" s="107" t="s">
        <v>4234</v>
      </c>
      <c r="L38" s="107" t="s">
        <v>4234</v>
      </c>
      <c r="M38" s="107" t="s">
        <v>4234</v>
      </c>
      <c r="N38" s="107" t="s">
        <v>4234</v>
      </c>
      <c r="O38" s="107" t="s">
        <v>4234</v>
      </c>
      <c r="P38" s="107" t="s">
        <v>4234</v>
      </c>
    </row>
    <row r="39" spans="1:16">
      <c r="A39" t="s">
        <v>292</v>
      </c>
      <c r="B39" s="106" t="s">
        <v>4234</v>
      </c>
      <c r="C39" s="107" t="s">
        <v>4234</v>
      </c>
      <c r="D39" s="107" t="s">
        <v>4234</v>
      </c>
      <c r="E39" s="107" t="s">
        <v>4234</v>
      </c>
      <c r="F39" s="107" t="s">
        <v>4234</v>
      </c>
      <c r="G39" s="107" t="s">
        <v>4234</v>
      </c>
      <c r="H39" s="107" t="s">
        <v>4234</v>
      </c>
      <c r="I39" s="107" t="s">
        <v>4234</v>
      </c>
      <c r="J39" s="107" t="s">
        <v>4234</v>
      </c>
      <c r="K39" s="107" t="s">
        <v>4234</v>
      </c>
      <c r="L39" s="107" t="s">
        <v>4234</v>
      </c>
      <c r="M39" s="107" t="s">
        <v>4234</v>
      </c>
      <c r="N39" s="107" t="s">
        <v>4234</v>
      </c>
      <c r="O39" s="107" t="s">
        <v>4234</v>
      </c>
      <c r="P39" s="107" t="s">
        <v>4234</v>
      </c>
    </row>
    <row r="40" spans="1:16">
      <c r="A40" t="s">
        <v>293</v>
      </c>
      <c r="B40" s="106" t="s">
        <v>4234</v>
      </c>
      <c r="C40" s="107" t="s">
        <v>4234</v>
      </c>
      <c r="D40" s="107" t="s">
        <v>4234</v>
      </c>
      <c r="E40" s="107" t="s">
        <v>4234</v>
      </c>
      <c r="F40" s="107" t="s">
        <v>4234</v>
      </c>
      <c r="G40" s="107" t="s">
        <v>4234</v>
      </c>
      <c r="H40" s="107" t="s">
        <v>4234</v>
      </c>
      <c r="I40" s="107" t="s">
        <v>4234</v>
      </c>
      <c r="J40" s="107" t="s">
        <v>4234</v>
      </c>
      <c r="K40" s="107" t="s">
        <v>4234</v>
      </c>
      <c r="L40" s="107" t="s">
        <v>4234</v>
      </c>
      <c r="M40" s="107" t="s">
        <v>4234</v>
      </c>
      <c r="N40" s="107" t="s">
        <v>4234</v>
      </c>
      <c r="O40" s="107" t="s">
        <v>4234</v>
      </c>
      <c r="P40" s="107" t="s">
        <v>4234</v>
      </c>
    </row>
    <row r="41" spans="1:16">
      <c r="A41" t="s">
        <v>294</v>
      </c>
      <c r="B41" s="106" t="s">
        <v>4234</v>
      </c>
      <c r="C41" s="107" t="s">
        <v>4234</v>
      </c>
      <c r="D41" s="107" t="s">
        <v>4234</v>
      </c>
      <c r="E41" s="107" t="s">
        <v>4234</v>
      </c>
      <c r="F41" s="107" t="s">
        <v>4234</v>
      </c>
      <c r="G41" s="107" t="s">
        <v>4234</v>
      </c>
      <c r="H41" s="107" t="s">
        <v>4234</v>
      </c>
      <c r="I41" s="107" t="s">
        <v>4234</v>
      </c>
      <c r="J41" s="107" t="s">
        <v>4234</v>
      </c>
      <c r="K41" s="107" t="s">
        <v>4234</v>
      </c>
      <c r="L41" s="107" t="s">
        <v>4234</v>
      </c>
      <c r="M41" s="107" t="s">
        <v>4234</v>
      </c>
      <c r="N41" s="107" t="s">
        <v>4234</v>
      </c>
      <c r="O41" s="107" t="s">
        <v>4234</v>
      </c>
      <c r="P41" s="107" t="s">
        <v>4234</v>
      </c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61" t="s">
        <v>4233</v>
      </c>
    </row>
    <row r="2" spans="1:21" s="1" customFormat="1">
      <c r="A2" s="2" t="s">
        <v>1</v>
      </c>
      <c r="B2" s="9" t="s">
        <v>3299</v>
      </c>
    </row>
    <row r="3" spans="1:21" s="1" customFormat="1">
      <c r="A3" s="2" t="s">
        <v>2</v>
      </c>
      <c r="B3" s="20" t="s">
        <v>3300</v>
      </c>
    </row>
    <row r="4" spans="1:21" s="1" customFormat="1">
      <c r="A4" s="2" t="s">
        <v>3</v>
      </c>
      <c r="B4" s="62" t="s">
        <v>165</v>
      </c>
    </row>
    <row r="5" spans="1:21" s="15" customFormat="1">
      <c r="A5" s="32" t="s">
        <v>92</v>
      </c>
      <c r="B5" s="33" t="s">
        <v>125</v>
      </c>
      <c r="C5" s="33" t="s">
        <v>46</v>
      </c>
      <c r="D5" s="114" t="s">
        <v>47</v>
      </c>
      <c r="E5" s="114" t="s">
        <v>48</v>
      </c>
      <c r="F5" s="114" t="s">
        <v>67</v>
      </c>
      <c r="G5" s="114" t="s">
        <v>49</v>
      </c>
      <c r="H5" s="33" t="s">
        <v>68</v>
      </c>
      <c r="I5" s="33" t="s">
        <v>164</v>
      </c>
      <c r="J5" s="33" t="s">
        <v>50</v>
      </c>
      <c r="K5" s="35" t="s">
        <v>126</v>
      </c>
      <c r="L5" s="114" t="s">
        <v>52</v>
      </c>
      <c r="M5" s="33" t="s">
        <v>155</v>
      </c>
      <c r="N5" s="33" t="s">
        <v>156</v>
      </c>
      <c r="O5" s="33" t="s">
        <v>5</v>
      </c>
      <c r="P5" s="33" t="s">
        <v>54</v>
      </c>
      <c r="Q5" s="34" t="s">
        <v>151</v>
      </c>
      <c r="R5" s="13"/>
      <c r="S5" s="13"/>
      <c r="T5" s="13"/>
      <c r="U5" s="13"/>
    </row>
    <row r="6" spans="1:21" s="15" customFormat="1">
      <c r="A6" s="99" t="s">
        <v>4234</v>
      </c>
      <c r="B6" s="123" t="s">
        <v>4234</v>
      </c>
      <c r="C6" s="100" t="s">
        <v>4234</v>
      </c>
      <c r="D6" s="100" t="s">
        <v>4234</v>
      </c>
      <c r="E6" s="100" t="s">
        <v>4234</v>
      </c>
      <c r="F6" s="16" t="s">
        <v>70</v>
      </c>
      <c r="G6" s="100" t="s">
        <v>4234</v>
      </c>
      <c r="H6" s="16" t="s">
        <v>71</v>
      </c>
      <c r="I6" s="100" t="s">
        <v>4234</v>
      </c>
      <c r="J6" s="100" t="s">
        <v>4234</v>
      </c>
      <c r="K6" s="16" t="s">
        <v>7</v>
      </c>
      <c r="L6" s="16" t="s">
        <v>7</v>
      </c>
      <c r="M6" s="16" t="s">
        <v>152</v>
      </c>
      <c r="N6" s="100" t="s">
        <v>4234</v>
      </c>
      <c r="O6" s="16" t="s">
        <v>153</v>
      </c>
      <c r="P6" s="21" t="s">
        <v>7</v>
      </c>
      <c r="Q6" s="29" t="s">
        <v>7</v>
      </c>
      <c r="R6" s="13"/>
      <c r="S6" s="13"/>
      <c r="T6" s="13"/>
      <c r="U6" s="13"/>
    </row>
    <row r="7" spans="1:21" s="17" customFormat="1" ht="20.25">
      <c r="A7" s="101" t="s">
        <v>4234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102" t="s">
        <v>4234</v>
      </c>
      <c r="J7" s="5" t="s">
        <v>61</v>
      </c>
      <c r="K7" s="5" t="s">
        <v>62</v>
      </c>
      <c r="L7" s="5" t="s">
        <v>63</v>
      </c>
      <c r="M7" s="24" t="s">
        <v>72</v>
      </c>
      <c r="N7" s="24" t="s">
        <v>73</v>
      </c>
      <c r="O7" s="24" t="s">
        <v>74</v>
      </c>
      <c r="P7" s="24" t="s">
        <v>75</v>
      </c>
      <c r="Q7" s="24" t="s">
        <v>76</v>
      </c>
      <c r="R7" s="13"/>
      <c r="S7" s="13"/>
      <c r="T7" s="13"/>
      <c r="U7" s="13"/>
    </row>
    <row r="8" spans="1:21" s="17" customFormat="1" ht="20.25">
      <c r="A8" s="18" t="s">
        <v>128</v>
      </c>
      <c r="B8" s="117" t="s">
        <v>4234</v>
      </c>
      <c r="C8" s="117" t="s">
        <v>4234</v>
      </c>
      <c r="D8" s="117" t="s">
        <v>4234</v>
      </c>
      <c r="E8" s="117" t="s">
        <v>4234</v>
      </c>
      <c r="F8" s="117" t="s">
        <v>4234</v>
      </c>
      <c r="G8" s="117" t="s">
        <v>4234</v>
      </c>
      <c r="H8" s="72">
        <v>4.07</v>
      </c>
      <c r="I8" s="117" t="s">
        <v>4234</v>
      </c>
      <c r="J8" s="117" t="s">
        <v>4234</v>
      </c>
      <c r="K8" s="117" t="s">
        <v>4234</v>
      </c>
      <c r="L8" s="73">
        <v>5.91E-2</v>
      </c>
      <c r="M8" s="72">
        <v>108912106.20999999</v>
      </c>
      <c r="N8" s="102" t="s">
        <v>4234</v>
      </c>
      <c r="O8" s="72">
        <v>141556.24428441902</v>
      </c>
      <c r="P8" s="73">
        <v>1</v>
      </c>
      <c r="Q8" s="73">
        <v>9.8599999999999993E-2</v>
      </c>
      <c r="R8" s="13"/>
      <c r="S8" s="13"/>
      <c r="T8" s="13"/>
      <c r="U8" s="13"/>
    </row>
    <row r="9" spans="1:21">
      <c r="A9" s="74" t="s">
        <v>173</v>
      </c>
      <c r="B9" s="106" t="s">
        <v>4234</v>
      </c>
      <c r="C9" s="106" t="s">
        <v>4234</v>
      </c>
      <c r="D9" s="107" t="s">
        <v>4234</v>
      </c>
      <c r="E9" s="107" t="s">
        <v>4234</v>
      </c>
      <c r="F9" s="107" t="s">
        <v>4234</v>
      </c>
      <c r="G9" s="107" t="s">
        <v>4234</v>
      </c>
      <c r="H9" s="75">
        <v>5.09</v>
      </c>
      <c r="I9" s="107" t="s">
        <v>4234</v>
      </c>
      <c r="J9" s="107" t="s">
        <v>4234</v>
      </c>
      <c r="K9" s="107" t="s">
        <v>4234</v>
      </c>
      <c r="L9" s="76">
        <v>5.3900000000000003E-2</v>
      </c>
      <c r="M9" s="75">
        <v>88391063.319999993</v>
      </c>
      <c r="N9" s="107" t="s">
        <v>4234</v>
      </c>
      <c r="O9" s="75">
        <v>93129.580884322786</v>
      </c>
      <c r="P9" s="76">
        <v>0.65790000000000004</v>
      </c>
      <c r="Q9" s="76">
        <v>6.4799999999999996E-2</v>
      </c>
    </row>
    <row r="10" spans="1:21">
      <c r="A10" s="74" t="s">
        <v>2700</v>
      </c>
      <c r="B10" s="106" t="s">
        <v>4234</v>
      </c>
      <c r="C10" s="106" t="s">
        <v>4234</v>
      </c>
      <c r="D10" s="107" t="s">
        <v>4234</v>
      </c>
      <c r="E10" s="107" t="s">
        <v>4234</v>
      </c>
      <c r="F10" s="107" t="s">
        <v>4234</v>
      </c>
      <c r="G10" s="107" t="s">
        <v>4234</v>
      </c>
      <c r="H10" s="75">
        <v>0</v>
      </c>
      <c r="I10" s="107" t="s">
        <v>4234</v>
      </c>
      <c r="J10" s="107" t="s">
        <v>4234</v>
      </c>
      <c r="K10" s="107" t="s">
        <v>4234</v>
      </c>
      <c r="L10" s="76">
        <v>0</v>
      </c>
      <c r="M10" s="75">
        <v>0</v>
      </c>
      <c r="N10" s="107" t="s">
        <v>4234</v>
      </c>
      <c r="O10" s="75">
        <v>0</v>
      </c>
      <c r="P10" s="76">
        <v>0</v>
      </c>
      <c r="Q10" s="76">
        <v>0</v>
      </c>
    </row>
    <row r="11" spans="1:21">
      <c r="A11" t="s">
        <v>178</v>
      </c>
      <c r="B11" s="106" t="s">
        <v>4234</v>
      </c>
      <c r="C11" t="s">
        <v>178</v>
      </c>
      <c r="D11" s="107" t="s">
        <v>4234</v>
      </c>
      <c r="E11" t="s">
        <v>178</v>
      </c>
      <c r="F11" s="107" t="s">
        <v>4234</v>
      </c>
      <c r="G11" s="107" t="s">
        <v>4234</v>
      </c>
      <c r="H11" s="55">
        <v>0</v>
      </c>
      <c r="I11" t="s">
        <v>178</v>
      </c>
      <c r="J11" t="s">
        <v>178</v>
      </c>
      <c r="K11" s="56">
        <v>0</v>
      </c>
      <c r="L11" s="56">
        <v>0</v>
      </c>
      <c r="M11" s="55">
        <v>0</v>
      </c>
      <c r="N11" s="55">
        <v>0</v>
      </c>
      <c r="O11" s="55">
        <v>0</v>
      </c>
      <c r="P11" s="56">
        <v>0</v>
      </c>
      <c r="Q11" s="56">
        <v>0</v>
      </c>
    </row>
    <row r="12" spans="1:21">
      <c r="A12" s="74" t="s">
        <v>2701</v>
      </c>
      <c r="B12" s="106" t="s">
        <v>4234</v>
      </c>
      <c r="C12" s="106" t="s">
        <v>4234</v>
      </c>
      <c r="D12" s="107" t="s">
        <v>4234</v>
      </c>
      <c r="E12" s="107" t="s">
        <v>4234</v>
      </c>
      <c r="F12" s="107" t="s">
        <v>4234</v>
      </c>
      <c r="G12" s="107" t="s">
        <v>4234</v>
      </c>
      <c r="H12" s="75">
        <v>7.21</v>
      </c>
      <c r="I12" s="107" t="s">
        <v>4234</v>
      </c>
      <c r="J12" s="107" t="s">
        <v>4234</v>
      </c>
      <c r="K12" s="107" t="s">
        <v>4234</v>
      </c>
      <c r="L12" s="76">
        <v>5.1700000000000003E-2</v>
      </c>
      <c r="M12" s="75">
        <v>19278400.469999999</v>
      </c>
      <c r="N12" s="107" t="s">
        <v>4234</v>
      </c>
      <c r="O12" s="75">
        <v>19975.699604252553</v>
      </c>
      <c r="P12" s="76">
        <v>0.1411</v>
      </c>
      <c r="Q12" s="76">
        <v>1.3899999999999999E-2</v>
      </c>
    </row>
    <row r="13" spans="1:21">
      <c r="A13" t="s">
        <v>4144</v>
      </c>
      <c r="B13" t="s">
        <v>2702</v>
      </c>
      <c r="C13" t="s">
        <v>2717</v>
      </c>
      <c r="D13" s="105" t="s">
        <v>4234</v>
      </c>
      <c r="E13" t="s">
        <v>3501</v>
      </c>
      <c r="F13" t="s">
        <v>2704</v>
      </c>
      <c r="G13" s="105" t="s">
        <v>4234</v>
      </c>
      <c r="H13" s="55">
        <v>6.81</v>
      </c>
      <c r="I13" t="s">
        <v>108</v>
      </c>
      <c r="J13" t="s">
        <v>98</v>
      </c>
      <c r="K13" s="56">
        <v>2.58E-2</v>
      </c>
      <c r="L13" s="56">
        <v>2.58E-2</v>
      </c>
      <c r="M13" s="55">
        <v>305094.71999999997</v>
      </c>
      <c r="N13" s="55">
        <v>114.1</v>
      </c>
      <c r="O13" s="55">
        <v>348.11307552</v>
      </c>
      <c r="P13" s="56">
        <v>2.5000000000000001E-3</v>
      </c>
      <c r="Q13" s="56">
        <v>2.0000000000000001E-4</v>
      </c>
    </row>
    <row r="14" spans="1:21">
      <c r="A14" t="s">
        <v>4144</v>
      </c>
      <c r="B14" t="s">
        <v>2702</v>
      </c>
      <c r="C14" t="s">
        <v>2715</v>
      </c>
      <c r="D14" s="105" t="s">
        <v>4234</v>
      </c>
      <c r="E14" t="s">
        <v>3501</v>
      </c>
      <c r="F14" t="s">
        <v>2704</v>
      </c>
      <c r="G14" s="105" t="s">
        <v>4234</v>
      </c>
      <c r="H14" s="55">
        <v>7.26</v>
      </c>
      <c r="I14" t="s">
        <v>108</v>
      </c>
      <c r="J14" t="s">
        <v>98</v>
      </c>
      <c r="K14" s="56">
        <v>5.62E-2</v>
      </c>
      <c r="L14" s="56">
        <v>5.62E-2</v>
      </c>
      <c r="M14" s="55">
        <v>457574.62</v>
      </c>
      <c r="N14" s="55">
        <v>114.79</v>
      </c>
      <c r="O14" s="55">
        <v>525.24990629800004</v>
      </c>
      <c r="P14" s="56">
        <v>3.7000000000000002E-3</v>
      </c>
      <c r="Q14" s="56">
        <v>4.0000000000000002E-4</v>
      </c>
    </row>
    <row r="15" spans="1:21">
      <c r="A15" t="s">
        <v>4144</v>
      </c>
      <c r="B15" t="s">
        <v>2702</v>
      </c>
      <c r="C15" t="s">
        <v>2707</v>
      </c>
      <c r="D15" s="105" t="s">
        <v>4234</v>
      </c>
      <c r="E15" t="s">
        <v>3501</v>
      </c>
      <c r="F15" t="s">
        <v>2704</v>
      </c>
      <c r="G15" s="105" t="s">
        <v>4234</v>
      </c>
      <c r="H15" s="55">
        <v>5.33</v>
      </c>
      <c r="I15" t="s">
        <v>108</v>
      </c>
      <c r="J15" t="s">
        <v>98</v>
      </c>
      <c r="K15" s="56">
        <v>5.1200000000000002E-2</v>
      </c>
      <c r="L15" s="56">
        <v>5.1200000000000002E-2</v>
      </c>
      <c r="M15" s="55">
        <v>841864.51</v>
      </c>
      <c r="N15" s="55">
        <v>96.79</v>
      </c>
      <c r="O15" s="55">
        <v>814.84065922900004</v>
      </c>
      <c r="P15" s="56">
        <v>5.7999999999999996E-3</v>
      </c>
      <c r="Q15" s="56">
        <v>5.9999999999999995E-4</v>
      </c>
    </row>
    <row r="16" spans="1:21">
      <c r="A16" t="s">
        <v>4144</v>
      </c>
      <c r="B16" t="s">
        <v>2702</v>
      </c>
      <c r="C16" t="s">
        <v>2703</v>
      </c>
      <c r="D16" s="105" t="s">
        <v>4234</v>
      </c>
      <c r="E16" t="s">
        <v>3501</v>
      </c>
      <c r="F16" t="s">
        <v>2704</v>
      </c>
      <c r="G16" s="105" t="s">
        <v>4234</v>
      </c>
      <c r="H16" s="55">
        <v>7.63</v>
      </c>
      <c r="I16" t="s">
        <v>108</v>
      </c>
      <c r="J16" t="s">
        <v>98</v>
      </c>
      <c r="K16" s="56">
        <v>5.0799999999999998E-2</v>
      </c>
      <c r="L16" s="56">
        <v>5.0799999999999998E-2</v>
      </c>
      <c r="M16" s="55">
        <v>1287922</v>
      </c>
      <c r="N16" s="55">
        <v>98.9</v>
      </c>
      <c r="O16" s="55">
        <v>1273.754858</v>
      </c>
      <c r="P16" s="56">
        <v>8.9999999999999993E-3</v>
      </c>
      <c r="Q16" s="56">
        <v>8.9999999999999998E-4</v>
      </c>
    </row>
    <row r="17" spans="1:17">
      <c r="A17" t="s">
        <v>4144</v>
      </c>
      <c r="B17" t="s">
        <v>2702</v>
      </c>
      <c r="C17" t="s">
        <v>2718</v>
      </c>
      <c r="D17" s="105" t="s">
        <v>4234</v>
      </c>
      <c r="E17" t="s">
        <v>3501</v>
      </c>
      <c r="F17" t="s">
        <v>2706</v>
      </c>
      <c r="G17" s="105" t="s">
        <v>4234</v>
      </c>
      <c r="H17" s="55">
        <v>5.88</v>
      </c>
      <c r="I17" t="s">
        <v>108</v>
      </c>
      <c r="J17" t="s">
        <v>98</v>
      </c>
      <c r="K17" s="56">
        <v>2.35E-2</v>
      </c>
      <c r="L17" s="56">
        <v>2.35E-2</v>
      </c>
      <c r="M17" s="55">
        <v>229511.55</v>
      </c>
      <c r="N17" s="55">
        <v>114.91</v>
      </c>
      <c r="O17" s="55">
        <v>263.73172210500002</v>
      </c>
      <c r="P17" s="56">
        <v>1.9E-3</v>
      </c>
      <c r="Q17" s="56">
        <v>2.0000000000000001E-4</v>
      </c>
    </row>
    <row r="18" spans="1:17">
      <c r="A18" t="s">
        <v>4144</v>
      </c>
      <c r="B18" t="s">
        <v>2702</v>
      </c>
      <c r="C18" t="s">
        <v>2716</v>
      </c>
      <c r="D18" s="105" t="s">
        <v>4234</v>
      </c>
      <c r="E18" t="s">
        <v>3501</v>
      </c>
      <c r="F18" t="s">
        <v>2706</v>
      </c>
      <c r="G18" s="105" t="s">
        <v>4234</v>
      </c>
      <c r="H18" s="55">
        <v>6.84</v>
      </c>
      <c r="I18" t="s">
        <v>108</v>
      </c>
      <c r="J18" t="s">
        <v>98</v>
      </c>
      <c r="K18" s="56">
        <v>4.4999999999999998E-2</v>
      </c>
      <c r="L18" s="56">
        <v>4.4999999999999998E-2</v>
      </c>
      <c r="M18" s="55">
        <v>342803.86</v>
      </c>
      <c r="N18" s="55">
        <v>119.75</v>
      </c>
      <c r="O18" s="55">
        <v>410.50762235000002</v>
      </c>
      <c r="P18" s="56">
        <v>2.8999999999999998E-3</v>
      </c>
      <c r="Q18" s="56">
        <v>2.9999999999999997E-4</v>
      </c>
    </row>
    <row r="19" spans="1:17">
      <c r="A19" t="s">
        <v>4144</v>
      </c>
      <c r="B19" t="s">
        <v>2702</v>
      </c>
      <c r="C19" t="s">
        <v>2708</v>
      </c>
      <c r="D19" s="105" t="s">
        <v>4234</v>
      </c>
      <c r="E19" t="s">
        <v>3501</v>
      </c>
      <c r="F19" t="s">
        <v>2706</v>
      </c>
      <c r="G19" s="105" t="s">
        <v>4234</v>
      </c>
      <c r="H19" s="55">
        <v>4.49</v>
      </c>
      <c r="I19" t="s">
        <v>108</v>
      </c>
      <c r="J19" t="s">
        <v>98</v>
      </c>
      <c r="K19" s="56">
        <v>4.9799999999999997E-2</v>
      </c>
      <c r="L19" s="56">
        <v>4.9799999999999997E-2</v>
      </c>
      <c r="M19" s="55">
        <v>925859.69</v>
      </c>
      <c r="N19" s="55">
        <v>95.69</v>
      </c>
      <c r="O19" s="55">
        <v>885.95513736099997</v>
      </c>
      <c r="P19" s="56">
        <v>6.3E-3</v>
      </c>
      <c r="Q19" s="56">
        <v>5.9999999999999995E-4</v>
      </c>
    </row>
    <row r="20" spans="1:17">
      <c r="A20" t="s">
        <v>4144</v>
      </c>
      <c r="B20" t="s">
        <v>2702</v>
      </c>
      <c r="C20" t="s">
        <v>2705</v>
      </c>
      <c r="D20" s="105" t="s">
        <v>4234</v>
      </c>
      <c r="E20" t="s">
        <v>3501</v>
      </c>
      <c r="F20" t="s">
        <v>2706</v>
      </c>
      <c r="G20" s="105" t="s">
        <v>4234</v>
      </c>
      <c r="H20" s="55">
        <v>6.94</v>
      </c>
      <c r="I20" t="s">
        <v>108</v>
      </c>
      <c r="J20" t="s">
        <v>98</v>
      </c>
      <c r="K20" s="56">
        <v>4.8500000000000001E-2</v>
      </c>
      <c r="L20" s="56">
        <v>4.8500000000000001E-2</v>
      </c>
      <c r="M20" s="55">
        <v>1205909.22</v>
      </c>
      <c r="N20" s="55">
        <v>100.21</v>
      </c>
      <c r="O20" s="55">
        <v>1208.441629362</v>
      </c>
      <c r="P20" s="56">
        <v>8.5000000000000006E-3</v>
      </c>
      <c r="Q20" s="56">
        <v>8.0000000000000004E-4</v>
      </c>
    </row>
    <row r="21" spans="1:17">
      <c r="A21" t="s">
        <v>4144</v>
      </c>
      <c r="B21" t="s">
        <v>2702</v>
      </c>
      <c r="C21" t="s">
        <v>2713</v>
      </c>
      <c r="D21" s="105" t="s">
        <v>4234</v>
      </c>
      <c r="E21" t="s">
        <v>3501</v>
      </c>
      <c r="F21" t="s">
        <v>2710</v>
      </c>
      <c r="G21" s="105" t="s">
        <v>4234</v>
      </c>
      <c r="H21" s="55">
        <v>7.09</v>
      </c>
      <c r="I21" t="s">
        <v>108</v>
      </c>
      <c r="J21" t="s">
        <v>98</v>
      </c>
      <c r="K21" s="56">
        <v>2.35E-2</v>
      </c>
      <c r="L21" s="56">
        <v>2.35E-2</v>
      </c>
      <c r="M21" s="55">
        <v>316880.5</v>
      </c>
      <c r="N21" s="55">
        <v>115.96</v>
      </c>
      <c r="O21" s="55">
        <v>367.45462780000003</v>
      </c>
      <c r="P21" s="56">
        <v>2.5999999999999999E-3</v>
      </c>
      <c r="Q21" s="56">
        <v>2.9999999999999997E-4</v>
      </c>
    </row>
    <row r="22" spans="1:17">
      <c r="A22" t="s">
        <v>4144</v>
      </c>
      <c r="B22" t="s">
        <v>2702</v>
      </c>
      <c r="C22" t="s">
        <v>2711</v>
      </c>
      <c r="D22" s="105" t="s">
        <v>4234</v>
      </c>
      <c r="E22" t="s">
        <v>3501</v>
      </c>
      <c r="F22" t="s">
        <v>2710</v>
      </c>
      <c r="G22" s="105" t="s">
        <v>4234</v>
      </c>
      <c r="H22" s="55">
        <v>7.71</v>
      </c>
      <c r="I22" t="s">
        <v>108</v>
      </c>
      <c r="J22" t="s">
        <v>98</v>
      </c>
      <c r="K22" s="56">
        <v>5.0500000000000003E-2</v>
      </c>
      <c r="L22" s="56">
        <v>5.0500000000000003E-2</v>
      </c>
      <c r="M22" s="55">
        <v>438881.89</v>
      </c>
      <c r="N22" s="55">
        <v>120.63</v>
      </c>
      <c r="O22" s="55">
        <v>529.42322390699997</v>
      </c>
      <c r="P22" s="56">
        <v>3.7000000000000002E-3</v>
      </c>
      <c r="Q22" s="56">
        <v>4.0000000000000002E-4</v>
      </c>
    </row>
    <row r="23" spans="1:17">
      <c r="A23" t="s">
        <v>4144</v>
      </c>
      <c r="B23" t="s">
        <v>2702</v>
      </c>
      <c r="C23" t="s">
        <v>2712</v>
      </c>
      <c r="D23" s="105" t="s">
        <v>4234</v>
      </c>
      <c r="E23" t="s">
        <v>3501</v>
      </c>
      <c r="F23" t="s">
        <v>2710</v>
      </c>
      <c r="G23" s="105" t="s">
        <v>4234</v>
      </c>
      <c r="H23" s="55">
        <v>8.16</v>
      </c>
      <c r="I23" t="s">
        <v>108</v>
      </c>
      <c r="J23" t="s">
        <v>98</v>
      </c>
      <c r="K23" s="56">
        <v>4.7699999999999999E-2</v>
      </c>
      <c r="L23" s="56">
        <v>4.7699999999999999E-2</v>
      </c>
      <c r="M23" s="55">
        <v>2032874.77</v>
      </c>
      <c r="N23" s="55">
        <v>101.57</v>
      </c>
      <c r="O23" s="55">
        <v>2064.7909038890002</v>
      </c>
      <c r="P23" s="56">
        <v>1.46E-2</v>
      </c>
      <c r="Q23" s="56">
        <v>1.4E-3</v>
      </c>
    </row>
    <row r="24" spans="1:17">
      <c r="A24" t="s">
        <v>4144</v>
      </c>
      <c r="B24" t="s">
        <v>2702</v>
      </c>
      <c r="C24" t="s">
        <v>2714</v>
      </c>
      <c r="D24" s="105" t="s">
        <v>4234</v>
      </c>
      <c r="E24" t="s">
        <v>3501</v>
      </c>
      <c r="F24" t="s">
        <v>2710</v>
      </c>
      <c r="G24" s="105" t="s">
        <v>4234</v>
      </c>
      <c r="H24" s="55">
        <v>6</v>
      </c>
      <c r="I24" t="s">
        <v>108</v>
      </c>
      <c r="J24" t="s">
        <v>98</v>
      </c>
      <c r="K24" s="56">
        <v>4.9299999999999997E-2</v>
      </c>
      <c r="L24" s="56">
        <v>4.9299999999999997E-2</v>
      </c>
      <c r="M24" s="55">
        <v>2481338.29</v>
      </c>
      <c r="N24" s="55">
        <v>93.88</v>
      </c>
      <c r="O24" s="55">
        <v>2329.4803866520001</v>
      </c>
      <c r="P24" s="56">
        <v>1.6500000000000001E-2</v>
      </c>
      <c r="Q24" s="56">
        <v>1.6000000000000001E-3</v>
      </c>
    </row>
    <row r="25" spans="1:17">
      <c r="A25" t="s">
        <v>4144</v>
      </c>
      <c r="B25" t="s">
        <v>2702</v>
      </c>
      <c r="C25" t="s">
        <v>2709</v>
      </c>
      <c r="D25" s="105" t="s">
        <v>4234</v>
      </c>
      <c r="E25" t="s">
        <v>3501</v>
      </c>
      <c r="F25" t="s">
        <v>2710</v>
      </c>
      <c r="G25" s="105" t="s">
        <v>4234</v>
      </c>
      <c r="H25" s="55">
        <v>7.44</v>
      </c>
      <c r="I25" t="s">
        <v>108</v>
      </c>
      <c r="J25" t="s">
        <v>98</v>
      </c>
      <c r="K25" s="56">
        <v>6.4500000000000002E-2</v>
      </c>
      <c r="L25" s="56">
        <v>6.4500000000000002E-2</v>
      </c>
      <c r="M25" s="55">
        <v>546622.93000000005</v>
      </c>
      <c r="N25" s="55">
        <v>113.97</v>
      </c>
      <c r="O25" s="55">
        <v>622.98615332099996</v>
      </c>
      <c r="P25" s="56">
        <v>4.4000000000000003E-3</v>
      </c>
      <c r="Q25" s="56">
        <v>4.0000000000000002E-4</v>
      </c>
    </row>
    <row r="26" spans="1:17">
      <c r="A26" t="s">
        <v>4144</v>
      </c>
      <c r="B26" t="s">
        <v>2702</v>
      </c>
      <c r="C26" t="s">
        <v>2724</v>
      </c>
      <c r="D26" s="105" t="s">
        <v>4234</v>
      </c>
      <c r="E26" t="s">
        <v>3501</v>
      </c>
      <c r="F26" t="s">
        <v>212</v>
      </c>
      <c r="G26" s="105" t="s">
        <v>4234</v>
      </c>
      <c r="H26" s="55">
        <v>3.97</v>
      </c>
      <c r="I26" t="s">
        <v>108</v>
      </c>
      <c r="J26" t="s">
        <v>98</v>
      </c>
      <c r="K26" s="56">
        <v>2.7699999999999999E-2</v>
      </c>
      <c r="L26" s="56">
        <v>2.7699999999999999E-2</v>
      </c>
      <c r="M26" s="55">
        <v>165717.17000000001</v>
      </c>
      <c r="N26" s="55">
        <v>123.23</v>
      </c>
      <c r="O26" s="55">
        <v>204.213268591</v>
      </c>
      <c r="P26" s="56">
        <v>1.4E-3</v>
      </c>
      <c r="Q26" s="56">
        <v>1E-4</v>
      </c>
    </row>
    <row r="27" spans="1:17">
      <c r="A27" t="s">
        <v>4144</v>
      </c>
      <c r="B27" t="s">
        <v>2702</v>
      </c>
      <c r="C27" t="s">
        <v>2723</v>
      </c>
      <c r="D27" s="105" t="s">
        <v>4234</v>
      </c>
      <c r="E27" t="s">
        <v>3501</v>
      </c>
      <c r="F27" t="s">
        <v>212</v>
      </c>
      <c r="G27" s="105" t="s">
        <v>4234</v>
      </c>
      <c r="H27" s="55">
        <v>5.89</v>
      </c>
      <c r="I27" t="s">
        <v>108</v>
      </c>
      <c r="J27" t="s">
        <v>98</v>
      </c>
      <c r="K27" s="56">
        <v>3.6600000000000001E-2</v>
      </c>
      <c r="L27" s="56">
        <v>3.6600000000000001E-2</v>
      </c>
      <c r="M27" s="55">
        <v>340774.38</v>
      </c>
      <c r="N27" s="55">
        <v>121.64</v>
      </c>
      <c r="O27" s="55">
        <v>414.51795583199998</v>
      </c>
      <c r="P27" s="56">
        <v>2.8999999999999998E-3</v>
      </c>
      <c r="Q27" s="56">
        <v>2.9999999999999997E-4</v>
      </c>
    </row>
    <row r="28" spans="1:17">
      <c r="A28" t="s">
        <v>4144</v>
      </c>
      <c r="B28" t="s">
        <v>2702</v>
      </c>
      <c r="C28" t="s">
        <v>2722</v>
      </c>
      <c r="D28" s="105" t="s">
        <v>4234</v>
      </c>
      <c r="E28" t="s">
        <v>3501</v>
      </c>
      <c r="F28" t="s">
        <v>212</v>
      </c>
      <c r="G28" s="105" t="s">
        <v>4234</v>
      </c>
      <c r="H28" s="55">
        <v>4.9800000000000004</v>
      </c>
      <c r="I28" t="s">
        <v>108</v>
      </c>
      <c r="J28" t="s">
        <v>98</v>
      </c>
      <c r="K28" s="56">
        <v>3.8699999999999998E-2</v>
      </c>
      <c r="L28" s="56">
        <v>3.8699999999999998E-2</v>
      </c>
      <c r="M28" s="55">
        <v>220932.02</v>
      </c>
      <c r="N28" s="55">
        <v>124.32</v>
      </c>
      <c r="O28" s="55">
        <v>274.662687264</v>
      </c>
      <c r="P28" s="56">
        <v>1.9E-3</v>
      </c>
      <c r="Q28" s="56">
        <v>2.0000000000000001E-4</v>
      </c>
    </row>
    <row r="29" spans="1:17">
      <c r="A29" t="s">
        <v>4144</v>
      </c>
      <c r="B29" t="s">
        <v>2702</v>
      </c>
      <c r="C29" t="s">
        <v>2721</v>
      </c>
      <c r="D29" s="105" t="s">
        <v>4234</v>
      </c>
      <c r="E29" t="s">
        <v>3501</v>
      </c>
      <c r="F29" t="s">
        <v>212</v>
      </c>
      <c r="G29" s="105" t="s">
        <v>4234</v>
      </c>
      <c r="H29" s="55">
        <v>5.67</v>
      </c>
      <c r="I29" t="s">
        <v>108</v>
      </c>
      <c r="J29" t="s">
        <v>98</v>
      </c>
      <c r="K29" s="56">
        <v>1.89E-2</v>
      </c>
      <c r="L29" s="56">
        <v>1.89E-2</v>
      </c>
      <c r="M29" s="55">
        <v>91757.02</v>
      </c>
      <c r="N29" s="55">
        <v>132.97999999999999</v>
      </c>
      <c r="O29" s="55">
        <v>122.018485196</v>
      </c>
      <c r="P29" s="56">
        <v>8.9999999999999998E-4</v>
      </c>
      <c r="Q29" s="56">
        <v>1E-4</v>
      </c>
    </row>
    <row r="30" spans="1:17">
      <c r="A30" t="s">
        <v>4144</v>
      </c>
      <c r="B30" t="s">
        <v>2702</v>
      </c>
      <c r="C30" t="s">
        <v>2719</v>
      </c>
      <c r="D30" s="105" t="s">
        <v>4234</v>
      </c>
      <c r="E30" t="s">
        <v>3501</v>
      </c>
      <c r="F30" t="s">
        <v>212</v>
      </c>
      <c r="G30" s="105" t="s">
        <v>4234</v>
      </c>
      <c r="H30" s="55">
        <v>3.37</v>
      </c>
      <c r="I30" t="s">
        <v>108</v>
      </c>
      <c r="J30" t="s">
        <v>98</v>
      </c>
      <c r="K30" s="56">
        <v>5.74E-2</v>
      </c>
      <c r="L30" s="56">
        <v>5.74E-2</v>
      </c>
      <c r="M30" s="55">
        <v>108077.17</v>
      </c>
      <c r="N30" s="55">
        <v>100.54</v>
      </c>
      <c r="O30" s="55">
        <v>108.660786718</v>
      </c>
      <c r="P30" s="56">
        <v>8.0000000000000004E-4</v>
      </c>
      <c r="Q30" s="56">
        <v>1E-4</v>
      </c>
    </row>
    <row r="31" spans="1:17">
      <c r="A31" t="s">
        <v>4144</v>
      </c>
      <c r="B31" t="s">
        <v>2702</v>
      </c>
      <c r="C31" t="s">
        <v>2720</v>
      </c>
      <c r="D31" s="105" t="s">
        <v>4234</v>
      </c>
      <c r="E31" t="s">
        <v>3501</v>
      </c>
      <c r="F31" t="s">
        <v>212</v>
      </c>
      <c r="G31" s="105" t="s">
        <v>4234</v>
      </c>
      <c r="H31" s="55">
        <v>5.24</v>
      </c>
      <c r="I31" t="s">
        <v>108</v>
      </c>
      <c r="J31" t="s">
        <v>98</v>
      </c>
      <c r="K31" s="56">
        <v>4.4200000000000003E-2</v>
      </c>
      <c r="L31" s="56">
        <v>4.4200000000000003E-2</v>
      </c>
      <c r="M31" s="55">
        <v>1287684.69</v>
      </c>
      <c r="N31" s="55">
        <v>101.54</v>
      </c>
      <c r="O31" s="55">
        <v>1307.5150342259999</v>
      </c>
      <c r="P31" s="56">
        <v>9.1999999999999998E-3</v>
      </c>
      <c r="Q31" s="56">
        <v>8.9999999999999998E-4</v>
      </c>
    </row>
    <row r="32" spans="1:17">
      <c r="A32" t="s">
        <v>4145</v>
      </c>
      <c r="B32" t="s">
        <v>2702</v>
      </c>
      <c r="C32" t="s">
        <v>2733</v>
      </c>
      <c r="D32" s="105" t="s">
        <v>4234</v>
      </c>
      <c r="E32" t="s">
        <v>3501</v>
      </c>
      <c r="F32" t="s">
        <v>2726</v>
      </c>
      <c r="G32" s="105" t="s">
        <v>4234</v>
      </c>
      <c r="H32" s="55">
        <v>10.01</v>
      </c>
      <c r="I32" t="s">
        <v>108</v>
      </c>
      <c r="J32" t="s">
        <v>98</v>
      </c>
      <c r="K32" s="56">
        <v>3.39E-2</v>
      </c>
      <c r="L32" s="56">
        <v>3.39E-2</v>
      </c>
      <c r="M32" s="55">
        <v>359064.18</v>
      </c>
      <c r="N32" s="55">
        <v>103.45</v>
      </c>
      <c r="O32" s="55">
        <v>371.45189420999998</v>
      </c>
      <c r="P32" s="56">
        <v>2.5999999999999999E-3</v>
      </c>
      <c r="Q32" s="56">
        <v>2.9999999999999997E-4</v>
      </c>
    </row>
    <row r="33" spans="1:17">
      <c r="A33" t="s">
        <v>4145</v>
      </c>
      <c r="B33" t="s">
        <v>2702</v>
      </c>
      <c r="C33" t="s">
        <v>2730</v>
      </c>
      <c r="D33" s="105" t="s">
        <v>4234</v>
      </c>
      <c r="E33" t="s">
        <v>3501</v>
      </c>
      <c r="F33" t="s">
        <v>2726</v>
      </c>
      <c r="G33" s="105" t="s">
        <v>4234</v>
      </c>
      <c r="H33" s="55">
        <v>11.19</v>
      </c>
      <c r="I33" t="s">
        <v>108</v>
      </c>
      <c r="J33" t="s">
        <v>98</v>
      </c>
      <c r="K33" s="56">
        <v>3.5499999999999997E-2</v>
      </c>
      <c r="L33" s="56">
        <v>3.5400000000000001E-2</v>
      </c>
      <c r="M33" s="55">
        <v>24445.79</v>
      </c>
      <c r="N33" s="55">
        <v>141.12</v>
      </c>
      <c r="O33" s="55">
        <v>34.497898847999998</v>
      </c>
      <c r="P33" s="56">
        <v>2.0000000000000001E-4</v>
      </c>
      <c r="Q33" s="56">
        <v>0</v>
      </c>
    </row>
    <row r="34" spans="1:17">
      <c r="A34" t="s">
        <v>4145</v>
      </c>
      <c r="B34" t="s">
        <v>2702</v>
      </c>
      <c r="C34" t="s">
        <v>2731</v>
      </c>
      <c r="D34" s="105" t="s">
        <v>4234</v>
      </c>
      <c r="E34" t="s">
        <v>3501</v>
      </c>
      <c r="F34" t="s">
        <v>2726</v>
      </c>
      <c r="G34" s="105" t="s">
        <v>4234</v>
      </c>
      <c r="H34" s="55">
        <v>10.42</v>
      </c>
      <c r="I34" t="s">
        <v>108</v>
      </c>
      <c r="J34" t="s">
        <v>98</v>
      </c>
      <c r="K34" s="56">
        <v>3.1800000000000002E-2</v>
      </c>
      <c r="L34" s="56">
        <v>3.1800000000000002E-2</v>
      </c>
      <c r="M34" s="55">
        <v>121672.27</v>
      </c>
      <c r="N34" s="55">
        <v>141.91999999999999</v>
      </c>
      <c r="O34" s="55">
        <v>172.677285584</v>
      </c>
      <c r="P34" s="56">
        <v>1.1999999999999999E-3</v>
      </c>
      <c r="Q34" s="56">
        <v>1E-4</v>
      </c>
    </row>
    <row r="35" spans="1:17">
      <c r="A35" t="s">
        <v>4145</v>
      </c>
      <c r="B35" t="s">
        <v>2702</v>
      </c>
      <c r="C35" t="s">
        <v>2732</v>
      </c>
      <c r="D35" s="105" t="s">
        <v>4234</v>
      </c>
      <c r="E35" t="s">
        <v>3501</v>
      </c>
      <c r="F35" t="s">
        <v>2726</v>
      </c>
      <c r="G35" s="105" t="s">
        <v>4234</v>
      </c>
      <c r="H35" s="55">
        <v>10.51</v>
      </c>
      <c r="I35" t="s">
        <v>108</v>
      </c>
      <c r="J35" t="s">
        <v>98</v>
      </c>
      <c r="K35" s="56">
        <v>3.4299999999999997E-2</v>
      </c>
      <c r="L35" s="56">
        <v>3.4299999999999997E-2</v>
      </c>
      <c r="M35" s="55">
        <v>94951</v>
      </c>
      <c r="N35" s="55">
        <v>129.63999999999999</v>
      </c>
      <c r="O35" s="55">
        <v>123.0944764</v>
      </c>
      <c r="P35" s="56">
        <v>8.9999999999999998E-4</v>
      </c>
      <c r="Q35" s="56">
        <v>1E-4</v>
      </c>
    </row>
    <row r="36" spans="1:17">
      <c r="A36" t="s">
        <v>4145</v>
      </c>
      <c r="B36" t="s">
        <v>2702</v>
      </c>
      <c r="C36" t="s">
        <v>2729</v>
      </c>
      <c r="D36" s="105" t="s">
        <v>4234</v>
      </c>
      <c r="E36" t="s">
        <v>3501</v>
      </c>
      <c r="F36" t="s">
        <v>2726</v>
      </c>
      <c r="G36" s="105" t="s">
        <v>4234</v>
      </c>
      <c r="H36" s="55">
        <v>7.41</v>
      </c>
      <c r="I36" t="s">
        <v>108</v>
      </c>
      <c r="J36" t="s">
        <v>98</v>
      </c>
      <c r="K36" s="56">
        <v>7.0599999999999996E-2</v>
      </c>
      <c r="L36" s="56">
        <v>7.0599999999999996E-2</v>
      </c>
      <c r="M36" s="55">
        <v>482674.36</v>
      </c>
      <c r="N36" s="55">
        <v>80.819999999999993</v>
      </c>
      <c r="O36" s="55">
        <v>390.09741775200001</v>
      </c>
      <c r="P36" s="56">
        <v>2.8E-3</v>
      </c>
      <c r="Q36" s="56">
        <v>2.9999999999999997E-4</v>
      </c>
    </row>
    <row r="37" spans="1:17">
      <c r="A37" t="s">
        <v>4145</v>
      </c>
      <c r="B37" t="s">
        <v>2702</v>
      </c>
      <c r="C37" t="s">
        <v>2725</v>
      </c>
      <c r="D37" s="105" t="s">
        <v>4234</v>
      </c>
      <c r="E37" t="s">
        <v>3501</v>
      </c>
      <c r="F37" t="s">
        <v>2726</v>
      </c>
      <c r="G37" s="105" t="s">
        <v>4234</v>
      </c>
      <c r="H37" s="55">
        <v>9</v>
      </c>
      <c r="I37" t="s">
        <v>108</v>
      </c>
      <c r="J37" t="s">
        <v>98</v>
      </c>
      <c r="K37" s="56">
        <v>7.1300000000000002E-2</v>
      </c>
      <c r="L37" s="56">
        <v>7.1400000000000005E-2</v>
      </c>
      <c r="M37" s="55">
        <v>764332.37</v>
      </c>
      <c r="N37" s="55">
        <v>104.73</v>
      </c>
      <c r="O37" s="55">
        <v>800.48529110100003</v>
      </c>
      <c r="P37" s="56">
        <v>5.7000000000000002E-3</v>
      </c>
      <c r="Q37" s="56">
        <v>5.9999999999999995E-4</v>
      </c>
    </row>
    <row r="38" spans="1:17">
      <c r="A38" t="s">
        <v>4145</v>
      </c>
      <c r="B38" t="s">
        <v>2702</v>
      </c>
      <c r="C38" t="s">
        <v>2727</v>
      </c>
      <c r="D38" s="105" t="s">
        <v>4234</v>
      </c>
      <c r="E38" t="s">
        <v>3501</v>
      </c>
      <c r="F38" t="s">
        <v>2726</v>
      </c>
      <c r="G38" s="105" t="s">
        <v>4234</v>
      </c>
      <c r="H38" s="55">
        <v>8.4</v>
      </c>
      <c r="I38" t="s">
        <v>108</v>
      </c>
      <c r="J38" t="s">
        <v>98</v>
      </c>
      <c r="K38" s="56">
        <v>7.1900000000000006E-2</v>
      </c>
      <c r="L38" s="56">
        <v>7.1900000000000006E-2</v>
      </c>
      <c r="M38" s="55">
        <v>61306.85</v>
      </c>
      <c r="N38" s="55">
        <v>101.69</v>
      </c>
      <c r="O38" s="55">
        <v>62.342935765</v>
      </c>
      <c r="P38" s="56">
        <v>4.0000000000000002E-4</v>
      </c>
      <c r="Q38" s="56">
        <v>0</v>
      </c>
    </row>
    <row r="39" spans="1:17">
      <c r="A39" t="s">
        <v>4145</v>
      </c>
      <c r="B39" t="s">
        <v>2702</v>
      </c>
      <c r="C39" t="s">
        <v>2728</v>
      </c>
      <c r="D39" s="105" t="s">
        <v>4234</v>
      </c>
      <c r="E39" t="s">
        <v>3501</v>
      </c>
      <c r="F39" t="s">
        <v>2726</v>
      </c>
      <c r="G39" s="105" t="s">
        <v>4234</v>
      </c>
      <c r="H39" s="55">
        <v>9.1999999999999993</v>
      </c>
      <c r="I39" t="s">
        <v>108</v>
      </c>
      <c r="J39" t="s">
        <v>98</v>
      </c>
      <c r="K39" s="56">
        <v>7.0599999999999996E-2</v>
      </c>
      <c r="L39" s="56">
        <v>7.0599999999999996E-2</v>
      </c>
      <c r="M39" s="55">
        <v>988217.11</v>
      </c>
      <c r="N39" s="55">
        <v>105.04</v>
      </c>
      <c r="O39" s="55">
        <v>1038.023252344</v>
      </c>
      <c r="P39" s="56">
        <v>7.3000000000000001E-3</v>
      </c>
      <c r="Q39" s="56">
        <v>6.9999999999999999E-4</v>
      </c>
    </row>
    <row r="40" spans="1:17">
      <c r="A40" t="s">
        <v>4145</v>
      </c>
      <c r="B40" t="s">
        <v>2702</v>
      </c>
      <c r="C40" t="s">
        <v>2739</v>
      </c>
      <c r="D40" s="105" t="s">
        <v>4234</v>
      </c>
      <c r="E40" t="s">
        <v>3501</v>
      </c>
      <c r="F40" t="s">
        <v>226</v>
      </c>
      <c r="G40" s="105" t="s">
        <v>4234</v>
      </c>
      <c r="H40" s="55">
        <v>9.57</v>
      </c>
      <c r="I40" t="s">
        <v>108</v>
      </c>
      <c r="J40" t="s">
        <v>98</v>
      </c>
      <c r="K40" s="56">
        <v>4.4600000000000001E-2</v>
      </c>
      <c r="L40" s="56">
        <v>4.4600000000000001E-2</v>
      </c>
      <c r="M40" s="55">
        <v>385284.69</v>
      </c>
      <c r="N40" s="55">
        <v>105.39944300000008</v>
      </c>
      <c r="O40" s="55">
        <v>406.08791722427702</v>
      </c>
      <c r="P40" s="56">
        <v>2.8999999999999998E-3</v>
      </c>
      <c r="Q40" s="56">
        <v>2.9999999999999997E-4</v>
      </c>
    </row>
    <row r="41" spans="1:17">
      <c r="A41" t="s">
        <v>4145</v>
      </c>
      <c r="B41" t="s">
        <v>2702</v>
      </c>
      <c r="C41" t="s">
        <v>2738</v>
      </c>
      <c r="D41" s="105" t="s">
        <v>4234</v>
      </c>
      <c r="E41" t="s">
        <v>3501</v>
      </c>
      <c r="F41" t="s">
        <v>226</v>
      </c>
      <c r="G41" s="105" t="s">
        <v>4234</v>
      </c>
      <c r="H41" s="55">
        <v>8.8800000000000008</v>
      </c>
      <c r="I41" t="s">
        <v>108</v>
      </c>
      <c r="J41" t="s">
        <v>98</v>
      </c>
      <c r="K41" s="56">
        <v>4.6600000000000003E-2</v>
      </c>
      <c r="L41" s="56">
        <v>4.6600000000000003E-2</v>
      </c>
      <c r="M41" s="55">
        <v>250954.56</v>
      </c>
      <c r="N41" s="55">
        <v>139.14890399999985</v>
      </c>
      <c r="O41" s="55">
        <v>349.200519778022</v>
      </c>
      <c r="P41" s="56">
        <v>2.5000000000000001E-3</v>
      </c>
      <c r="Q41" s="56">
        <v>2.0000000000000001E-4</v>
      </c>
    </row>
    <row r="42" spans="1:17">
      <c r="A42" t="s">
        <v>4145</v>
      </c>
      <c r="B42" t="s">
        <v>2702</v>
      </c>
      <c r="C42" t="s">
        <v>2740</v>
      </c>
      <c r="D42" s="105" t="s">
        <v>4234</v>
      </c>
      <c r="E42" t="s">
        <v>3501</v>
      </c>
      <c r="F42" t="s">
        <v>226</v>
      </c>
      <c r="G42" s="105" t="s">
        <v>4234</v>
      </c>
      <c r="H42" s="55">
        <v>9.99</v>
      </c>
      <c r="I42" t="s">
        <v>108</v>
      </c>
      <c r="J42" t="s">
        <v>98</v>
      </c>
      <c r="K42" s="56">
        <v>2.5899999999999999E-2</v>
      </c>
      <c r="L42" s="56">
        <v>2.5899999999999999E-2</v>
      </c>
      <c r="M42" s="55">
        <v>70661.33</v>
      </c>
      <c r="N42" s="55">
        <v>130.05219399999999</v>
      </c>
      <c r="O42" s="55">
        <v>91.896609974580201</v>
      </c>
      <c r="P42" s="56">
        <v>5.9999999999999995E-4</v>
      </c>
      <c r="Q42" s="56">
        <v>1E-4</v>
      </c>
    </row>
    <row r="43" spans="1:17">
      <c r="A43" t="s">
        <v>4145</v>
      </c>
      <c r="B43" t="s">
        <v>2702</v>
      </c>
      <c r="C43" t="s">
        <v>2741</v>
      </c>
      <c r="D43" s="105" t="s">
        <v>4234</v>
      </c>
      <c r="E43" t="s">
        <v>3501</v>
      </c>
      <c r="F43" t="s">
        <v>226</v>
      </c>
      <c r="G43" s="105" t="s">
        <v>4234</v>
      </c>
      <c r="H43" s="55">
        <v>9.58</v>
      </c>
      <c r="I43" t="s">
        <v>108</v>
      </c>
      <c r="J43" t="s">
        <v>98</v>
      </c>
      <c r="K43" s="56">
        <v>2.9899999999999999E-2</v>
      </c>
      <c r="L43" s="56">
        <v>2.9899999999999999E-2</v>
      </c>
      <c r="M43" s="55">
        <v>82250.570000000007</v>
      </c>
      <c r="N43" s="55">
        <v>125.82660100000037</v>
      </c>
      <c r="O43" s="55">
        <v>103.493096534126</v>
      </c>
      <c r="P43" s="56">
        <v>6.9999999999999999E-4</v>
      </c>
      <c r="Q43" s="56">
        <v>1E-4</v>
      </c>
    </row>
    <row r="44" spans="1:17">
      <c r="A44" t="s">
        <v>4145</v>
      </c>
      <c r="B44" t="s">
        <v>2702</v>
      </c>
      <c r="C44" t="s">
        <v>2737</v>
      </c>
      <c r="D44" s="105" t="s">
        <v>4234</v>
      </c>
      <c r="E44" t="s">
        <v>3501</v>
      </c>
      <c r="F44" t="s">
        <v>226</v>
      </c>
      <c r="G44" s="105" t="s">
        <v>4234</v>
      </c>
      <c r="H44" s="55">
        <v>8.3800000000000008</v>
      </c>
      <c r="I44" t="s">
        <v>108</v>
      </c>
      <c r="J44" t="s">
        <v>98</v>
      </c>
      <c r="K44" s="56">
        <v>7.1099999999999997E-2</v>
      </c>
      <c r="L44" s="56">
        <v>7.1099999999999997E-2</v>
      </c>
      <c r="M44" s="55">
        <v>433555.52</v>
      </c>
      <c r="N44" s="55">
        <v>85.123094000000052</v>
      </c>
      <c r="O44" s="55">
        <v>369.05587283178897</v>
      </c>
      <c r="P44" s="56">
        <v>2.5999999999999999E-3</v>
      </c>
      <c r="Q44" s="56">
        <v>2.9999999999999997E-4</v>
      </c>
    </row>
    <row r="45" spans="1:17">
      <c r="A45" t="s">
        <v>4145</v>
      </c>
      <c r="B45" t="s">
        <v>2702</v>
      </c>
      <c r="C45" t="s">
        <v>2736</v>
      </c>
      <c r="D45" s="105" t="s">
        <v>4234</v>
      </c>
      <c r="E45" t="s">
        <v>3501</v>
      </c>
      <c r="F45" t="s">
        <v>226</v>
      </c>
      <c r="G45" s="105" t="s">
        <v>4234</v>
      </c>
      <c r="H45" s="55">
        <v>7.92</v>
      </c>
      <c r="I45" t="s">
        <v>108</v>
      </c>
      <c r="J45" t="s">
        <v>98</v>
      </c>
      <c r="K45" s="56">
        <v>7.6600000000000001E-2</v>
      </c>
      <c r="L45" s="56">
        <v>7.6600000000000001E-2</v>
      </c>
      <c r="M45" s="55">
        <v>236173.28</v>
      </c>
      <c r="N45" s="55">
        <v>104.24865399999992</v>
      </c>
      <c r="O45" s="55">
        <v>246.20746550765099</v>
      </c>
      <c r="P45" s="56">
        <v>1.6999999999999999E-3</v>
      </c>
      <c r="Q45" s="56">
        <v>2.0000000000000001E-4</v>
      </c>
    </row>
    <row r="46" spans="1:17">
      <c r="A46" t="s">
        <v>4145</v>
      </c>
      <c r="B46" t="s">
        <v>2702</v>
      </c>
      <c r="C46" t="s">
        <v>2734</v>
      </c>
      <c r="D46" s="105" t="s">
        <v>4234</v>
      </c>
      <c r="E46" t="s">
        <v>3501</v>
      </c>
      <c r="F46" t="s">
        <v>226</v>
      </c>
      <c r="G46" s="105" t="s">
        <v>4234</v>
      </c>
      <c r="H46" s="55">
        <v>8.39</v>
      </c>
      <c r="I46" t="s">
        <v>108</v>
      </c>
      <c r="J46" t="s">
        <v>98</v>
      </c>
      <c r="K46" s="56">
        <v>4.4699999999999997E-2</v>
      </c>
      <c r="L46" s="56">
        <v>4.4699999999999997E-2</v>
      </c>
      <c r="M46" s="55">
        <v>117051.54</v>
      </c>
      <c r="N46" s="55">
        <v>104.55146299999983</v>
      </c>
      <c r="O46" s="55">
        <v>122.37909753403</v>
      </c>
      <c r="P46" s="56">
        <v>8.9999999999999998E-4</v>
      </c>
      <c r="Q46" s="56">
        <v>1E-4</v>
      </c>
    </row>
    <row r="47" spans="1:17">
      <c r="A47" t="s">
        <v>4145</v>
      </c>
      <c r="B47" t="s">
        <v>2702</v>
      </c>
      <c r="C47" t="s">
        <v>2735</v>
      </c>
      <c r="D47" s="105" t="s">
        <v>4234</v>
      </c>
      <c r="E47" t="s">
        <v>3501</v>
      </c>
      <c r="F47" t="s">
        <v>226</v>
      </c>
      <c r="G47" s="105" t="s">
        <v>4234</v>
      </c>
      <c r="H47" s="55">
        <v>8.2799999999999994</v>
      </c>
      <c r="I47" t="s">
        <v>108</v>
      </c>
      <c r="J47" t="s">
        <v>98</v>
      </c>
      <c r="K47" s="56">
        <v>7.9500000000000001E-2</v>
      </c>
      <c r="L47" s="56">
        <v>7.9500000000000001E-2</v>
      </c>
      <c r="M47" s="55">
        <v>1177724.05</v>
      </c>
      <c r="N47" s="55">
        <v>103.45296499999979</v>
      </c>
      <c r="O47" s="55">
        <v>1218.39044924308</v>
      </c>
      <c r="P47" s="56">
        <v>8.6E-3</v>
      </c>
      <c r="Q47" s="56">
        <v>8.0000000000000004E-4</v>
      </c>
    </row>
    <row r="48" spans="1:17">
      <c r="A48" s="74" t="s">
        <v>2742</v>
      </c>
      <c r="B48" s="106" t="s">
        <v>4234</v>
      </c>
      <c r="C48" s="106" t="s">
        <v>4234</v>
      </c>
      <c r="D48" s="107" t="s">
        <v>4234</v>
      </c>
      <c r="E48" s="107" t="s">
        <v>4234</v>
      </c>
      <c r="F48" s="107" t="s">
        <v>4234</v>
      </c>
      <c r="G48" s="107" t="s">
        <v>4234</v>
      </c>
      <c r="H48" s="75">
        <v>0</v>
      </c>
      <c r="I48" s="107" t="s">
        <v>4234</v>
      </c>
      <c r="J48" s="107" t="s">
        <v>4234</v>
      </c>
      <c r="K48" s="107" t="s">
        <v>4234</v>
      </c>
      <c r="L48" s="76">
        <v>0</v>
      </c>
      <c r="M48" s="75">
        <v>0</v>
      </c>
      <c r="N48" s="107" t="s">
        <v>4234</v>
      </c>
      <c r="O48" s="75">
        <v>0</v>
      </c>
      <c r="P48" s="76">
        <v>0</v>
      </c>
      <c r="Q48" s="76">
        <v>0</v>
      </c>
    </row>
    <row r="49" spans="1:17">
      <c r="A49" t="s">
        <v>178</v>
      </c>
      <c r="B49" s="106" t="s">
        <v>4234</v>
      </c>
      <c r="C49" t="s">
        <v>178</v>
      </c>
      <c r="D49" s="107" t="s">
        <v>4234</v>
      </c>
      <c r="E49" t="s">
        <v>178</v>
      </c>
      <c r="F49" s="107" t="s">
        <v>4234</v>
      </c>
      <c r="G49" s="107" t="s">
        <v>4234</v>
      </c>
      <c r="H49" s="55">
        <v>0</v>
      </c>
      <c r="I49" t="s">
        <v>178</v>
      </c>
      <c r="J49" t="s">
        <v>178</v>
      </c>
      <c r="K49" s="56">
        <v>0</v>
      </c>
      <c r="L49" s="56">
        <v>0</v>
      </c>
      <c r="M49" s="55">
        <v>0</v>
      </c>
      <c r="N49" s="55">
        <v>0</v>
      </c>
      <c r="O49" s="55">
        <v>0</v>
      </c>
      <c r="P49" s="56">
        <v>0</v>
      </c>
      <c r="Q49" s="56">
        <v>0</v>
      </c>
    </row>
    <row r="50" spans="1:17">
      <c r="A50" s="74" t="s">
        <v>2743</v>
      </c>
      <c r="B50" s="106" t="s">
        <v>4234</v>
      </c>
      <c r="C50" s="106" t="s">
        <v>4234</v>
      </c>
      <c r="D50" s="107" t="s">
        <v>4234</v>
      </c>
      <c r="E50" s="107" t="s">
        <v>4234</v>
      </c>
      <c r="F50" s="107" t="s">
        <v>4234</v>
      </c>
      <c r="G50" s="107" t="s">
        <v>4234</v>
      </c>
      <c r="H50" s="75">
        <v>4.5199999999999996</v>
      </c>
      <c r="I50" s="107" t="s">
        <v>4234</v>
      </c>
      <c r="J50" s="107" t="s">
        <v>4234</v>
      </c>
      <c r="K50" s="107" t="s">
        <v>4234</v>
      </c>
      <c r="L50" s="76">
        <v>5.45E-2</v>
      </c>
      <c r="M50" s="75">
        <v>69112662.849999994</v>
      </c>
      <c r="N50" s="107" t="s">
        <v>4234</v>
      </c>
      <c r="O50" s="75">
        <v>73153.881280070229</v>
      </c>
      <c r="P50" s="76">
        <v>0.51680000000000004</v>
      </c>
      <c r="Q50" s="76">
        <v>5.0900000000000001E-2</v>
      </c>
    </row>
    <row r="51" spans="1:17">
      <c r="A51" t="s">
        <v>4146</v>
      </c>
      <c r="B51" t="s">
        <v>2744</v>
      </c>
      <c r="C51" t="s">
        <v>2747</v>
      </c>
      <c r="D51" s="105" t="s">
        <v>4234</v>
      </c>
      <c r="E51" t="s">
        <v>339</v>
      </c>
      <c r="F51" t="s">
        <v>205</v>
      </c>
      <c r="G51" t="s">
        <v>176</v>
      </c>
      <c r="H51" s="55">
        <v>6.87</v>
      </c>
      <c r="I51" t="s">
        <v>110</v>
      </c>
      <c r="J51" t="s">
        <v>98</v>
      </c>
      <c r="K51" s="56">
        <v>2.7400000000000001E-2</v>
      </c>
      <c r="L51" s="56">
        <v>2.5899999999999999E-2</v>
      </c>
      <c r="M51" s="55">
        <v>107760.42</v>
      </c>
      <c r="N51" s="55">
        <v>114.57</v>
      </c>
      <c r="O51" s="55">
        <v>123.46111319400001</v>
      </c>
      <c r="P51" s="56">
        <v>8.9999999999999998E-4</v>
      </c>
      <c r="Q51" s="56">
        <v>1E-4</v>
      </c>
    </row>
    <row r="52" spans="1:17">
      <c r="A52" t="s">
        <v>4146</v>
      </c>
      <c r="B52" t="s">
        <v>2744</v>
      </c>
      <c r="C52" t="s">
        <v>2748</v>
      </c>
      <c r="D52" s="105" t="s">
        <v>4234</v>
      </c>
      <c r="E52" t="s">
        <v>339</v>
      </c>
      <c r="F52" t="s">
        <v>205</v>
      </c>
      <c r="G52" t="s">
        <v>176</v>
      </c>
      <c r="H52" s="55">
        <v>6.79</v>
      </c>
      <c r="I52" t="s">
        <v>110</v>
      </c>
      <c r="J52" t="s">
        <v>98</v>
      </c>
      <c r="K52" s="56">
        <v>3.15E-2</v>
      </c>
      <c r="L52" s="56">
        <v>2.76E-2</v>
      </c>
      <c r="M52" s="55">
        <v>15394.35</v>
      </c>
      <c r="N52" s="55">
        <v>116.04</v>
      </c>
      <c r="O52" s="55">
        <v>17.863603739999999</v>
      </c>
      <c r="P52" s="56">
        <v>1E-4</v>
      </c>
      <c r="Q52" s="56">
        <v>0</v>
      </c>
    </row>
    <row r="53" spans="1:17">
      <c r="A53" t="s">
        <v>4146</v>
      </c>
      <c r="B53" t="s">
        <v>2744</v>
      </c>
      <c r="C53" t="s">
        <v>2745</v>
      </c>
      <c r="D53" s="105" t="s">
        <v>4234</v>
      </c>
      <c r="E53" t="s">
        <v>339</v>
      </c>
      <c r="F53" t="s">
        <v>205</v>
      </c>
      <c r="G53" t="s">
        <v>176</v>
      </c>
      <c r="H53" s="55">
        <v>6.82</v>
      </c>
      <c r="I53" t="s">
        <v>110</v>
      </c>
      <c r="J53" t="s">
        <v>98</v>
      </c>
      <c r="K53" s="56">
        <v>3.1699999999999999E-2</v>
      </c>
      <c r="L53" s="56">
        <v>2.3900000000000001E-2</v>
      </c>
      <c r="M53" s="55">
        <v>76971.73</v>
      </c>
      <c r="N53" s="55">
        <v>118.66</v>
      </c>
      <c r="O53" s="55">
        <v>91.334654818000004</v>
      </c>
      <c r="P53" s="56">
        <v>5.9999999999999995E-4</v>
      </c>
      <c r="Q53" s="56">
        <v>1E-4</v>
      </c>
    </row>
    <row r="54" spans="1:17">
      <c r="A54" t="s">
        <v>4146</v>
      </c>
      <c r="B54" t="s">
        <v>2744</v>
      </c>
      <c r="C54" t="s">
        <v>2746</v>
      </c>
      <c r="D54" s="105" t="s">
        <v>4234</v>
      </c>
      <c r="E54" t="s">
        <v>339</v>
      </c>
      <c r="F54" t="s">
        <v>205</v>
      </c>
      <c r="G54" t="s">
        <v>176</v>
      </c>
      <c r="H54" s="55">
        <v>6.82</v>
      </c>
      <c r="I54" t="s">
        <v>110</v>
      </c>
      <c r="J54" t="s">
        <v>98</v>
      </c>
      <c r="K54" s="56">
        <v>3.1699999999999999E-2</v>
      </c>
      <c r="L54" s="56">
        <v>2.41E-2</v>
      </c>
      <c r="M54" s="55">
        <v>107760.42</v>
      </c>
      <c r="N54" s="55">
        <v>118.83</v>
      </c>
      <c r="O54" s="55">
        <v>128.05170708599999</v>
      </c>
      <c r="P54" s="56">
        <v>8.9999999999999998E-4</v>
      </c>
      <c r="Q54" s="56">
        <v>1E-4</v>
      </c>
    </row>
    <row r="55" spans="1:17">
      <c r="A55" t="s">
        <v>4146</v>
      </c>
      <c r="B55" t="s">
        <v>2744</v>
      </c>
      <c r="C55" t="s">
        <v>2749</v>
      </c>
      <c r="D55" s="105" t="s">
        <v>4234</v>
      </c>
      <c r="E55" t="s">
        <v>339</v>
      </c>
      <c r="F55" t="s">
        <v>205</v>
      </c>
      <c r="G55" t="s">
        <v>176</v>
      </c>
      <c r="H55" s="55">
        <v>6.76</v>
      </c>
      <c r="I55" t="s">
        <v>110</v>
      </c>
      <c r="J55" t="s">
        <v>98</v>
      </c>
      <c r="K55" s="56">
        <v>3.1899999999999998E-2</v>
      </c>
      <c r="L55" s="56">
        <v>2.9899999999999999E-2</v>
      </c>
      <c r="M55" s="55">
        <v>76971.73</v>
      </c>
      <c r="N55" s="55">
        <v>113.75</v>
      </c>
      <c r="O55" s="55">
        <v>87.555342874999994</v>
      </c>
      <c r="P55" s="56">
        <v>5.9999999999999995E-4</v>
      </c>
      <c r="Q55" s="56">
        <v>1E-4</v>
      </c>
    </row>
    <row r="56" spans="1:17">
      <c r="A56" t="s">
        <v>4146</v>
      </c>
      <c r="B56" t="s">
        <v>2744</v>
      </c>
      <c r="C56" t="s">
        <v>2750</v>
      </c>
      <c r="D56" s="105" t="s">
        <v>4234</v>
      </c>
      <c r="E56" t="s">
        <v>339</v>
      </c>
      <c r="F56" t="s">
        <v>205</v>
      </c>
      <c r="G56" t="s">
        <v>176</v>
      </c>
      <c r="H56" s="55">
        <v>6.79</v>
      </c>
      <c r="I56" t="s">
        <v>110</v>
      </c>
      <c r="J56" t="s">
        <v>98</v>
      </c>
      <c r="K56" s="56">
        <v>2.6599999999999999E-2</v>
      </c>
      <c r="L56" s="56">
        <v>3.56E-2</v>
      </c>
      <c r="M56" s="55">
        <v>162045.75</v>
      </c>
      <c r="N56" s="55">
        <v>105.04</v>
      </c>
      <c r="O56" s="55">
        <v>170.2128558</v>
      </c>
      <c r="P56" s="56">
        <v>1.1999999999999999E-3</v>
      </c>
      <c r="Q56" s="56">
        <v>1E-4</v>
      </c>
    </row>
    <row r="57" spans="1:17">
      <c r="A57" t="s">
        <v>4146</v>
      </c>
      <c r="B57" t="s">
        <v>2744</v>
      </c>
      <c r="C57" t="s">
        <v>2751</v>
      </c>
      <c r="D57" s="105" t="s">
        <v>4234</v>
      </c>
      <c r="E57" t="s">
        <v>339</v>
      </c>
      <c r="F57" t="s">
        <v>205</v>
      </c>
      <c r="G57" t="s">
        <v>176</v>
      </c>
      <c r="H57" s="55">
        <v>6.91</v>
      </c>
      <c r="I57" t="s">
        <v>110</v>
      </c>
      <c r="J57" t="s">
        <v>98</v>
      </c>
      <c r="K57" s="56">
        <v>1.89E-2</v>
      </c>
      <c r="L57" s="56">
        <v>3.8100000000000002E-2</v>
      </c>
      <c r="M57" s="55">
        <v>164118.82999999999</v>
      </c>
      <c r="N57" s="55">
        <v>97.7</v>
      </c>
      <c r="O57" s="55">
        <v>160.34409690999999</v>
      </c>
      <c r="P57" s="56">
        <v>1.1000000000000001E-3</v>
      </c>
      <c r="Q57" s="56">
        <v>1E-4</v>
      </c>
    </row>
    <row r="58" spans="1:17">
      <c r="A58" t="s">
        <v>4146</v>
      </c>
      <c r="B58" t="s">
        <v>2744</v>
      </c>
      <c r="C58" t="s">
        <v>2752</v>
      </c>
      <c r="D58" s="105" t="s">
        <v>4234</v>
      </c>
      <c r="E58" t="s">
        <v>339</v>
      </c>
      <c r="F58" t="s">
        <v>466</v>
      </c>
      <c r="G58" t="s">
        <v>176</v>
      </c>
      <c r="H58" s="55">
        <v>6.82</v>
      </c>
      <c r="I58" t="s">
        <v>110</v>
      </c>
      <c r="J58" t="s">
        <v>98</v>
      </c>
      <c r="K58" s="56">
        <v>1.9E-2</v>
      </c>
      <c r="L58" s="56">
        <v>4.6199999999999998E-2</v>
      </c>
      <c r="M58" s="55">
        <v>249570.59</v>
      </c>
      <c r="N58" s="55">
        <v>92.75</v>
      </c>
      <c r="O58" s="55">
        <v>231.476722225</v>
      </c>
      <c r="P58" s="56">
        <v>1.6000000000000001E-3</v>
      </c>
      <c r="Q58" s="56">
        <v>2.0000000000000001E-4</v>
      </c>
    </row>
    <row r="59" spans="1:17">
      <c r="A59" t="s">
        <v>4147</v>
      </c>
      <c r="B59" t="s">
        <v>2744</v>
      </c>
      <c r="C59" t="s">
        <v>2759</v>
      </c>
      <c r="D59" s="105" t="s">
        <v>4234</v>
      </c>
      <c r="E59" t="s">
        <v>2758</v>
      </c>
      <c r="F59" t="s">
        <v>2760</v>
      </c>
      <c r="G59" t="s">
        <v>1981</v>
      </c>
      <c r="H59" s="55">
        <v>5.27</v>
      </c>
      <c r="I59" t="s">
        <v>103</v>
      </c>
      <c r="J59" t="s">
        <v>98</v>
      </c>
      <c r="K59" s="56">
        <v>3.9800000000000002E-2</v>
      </c>
      <c r="L59" s="56">
        <v>3.3599999999999998E-2</v>
      </c>
      <c r="M59" s="55">
        <v>1637577</v>
      </c>
      <c r="N59" s="55">
        <v>116.09</v>
      </c>
      <c r="O59" s="55">
        <v>1901.0631393000001</v>
      </c>
      <c r="P59" s="56">
        <v>1.34E-2</v>
      </c>
      <c r="Q59" s="56">
        <v>1.2999999999999999E-3</v>
      </c>
    </row>
    <row r="60" spans="1:17">
      <c r="A60" t="s">
        <v>4148</v>
      </c>
      <c r="B60" t="s">
        <v>2744</v>
      </c>
      <c r="C60" t="s">
        <v>2757</v>
      </c>
      <c r="D60" s="105" t="s">
        <v>4234</v>
      </c>
      <c r="E60" t="s">
        <v>2758</v>
      </c>
      <c r="F60" t="s">
        <v>205</v>
      </c>
      <c r="G60" t="s">
        <v>1981</v>
      </c>
      <c r="H60" s="55">
        <v>2.96</v>
      </c>
      <c r="I60" t="s">
        <v>332</v>
      </c>
      <c r="J60" t="s">
        <v>98</v>
      </c>
      <c r="K60" s="56">
        <v>4.4999999999999998E-2</v>
      </c>
      <c r="L60" s="56">
        <v>1.66E-2</v>
      </c>
      <c r="M60" s="55">
        <v>541643.07999999996</v>
      </c>
      <c r="N60" s="55">
        <v>126.06</v>
      </c>
      <c r="O60" s="55">
        <v>682.79526664800005</v>
      </c>
      <c r="P60" s="56">
        <v>4.7999999999999996E-3</v>
      </c>
      <c r="Q60" s="56">
        <v>5.0000000000000001E-4</v>
      </c>
    </row>
    <row r="61" spans="1:17">
      <c r="A61" t="s">
        <v>4149</v>
      </c>
      <c r="B61" t="s">
        <v>2744</v>
      </c>
      <c r="C61" t="s">
        <v>2754</v>
      </c>
      <c r="D61" s="105" t="s">
        <v>4234</v>
      </c>
      <c r="E61" t="s">
        <v>354</v>
      </c>
      <c r="F61" t="s">
        <v>205</v>
      </c>
      <c r="G61" t="s">
        <v>127</v>
      </c>
      <c r="H61" s="55">
        <v>4.13</v>
      </c>
      <c r="I61" t="s">
        <v>313</v>
      </c>
      <c r="J61" t="s">
        <v>98</v>
      </c>
      <c r="K61" s="56">
        <v>2.98E-2</v>
      </c>
      <c r="L61" s="56">
        <v>2.64E-2</v>
      </c>
      <c r="M61" s="55">
        <v>1471372.5</v>
      </c>
      <c r="N61" s="55">
        <v>114.6</v>
      </c>
      <c r="O61" s="55">
        <v>1686.1928849999999</v>
      </c>
      <c r="P61" s="56">
        <v>1.1900000000000001E-2</v>
      </c>
      <c r="Q61" s="56">
        <v>1.1999999999999999E-3</v>
      </c>
    </row>
    <row r="62" spans="1:17">
      <c r="A62" t="s">
        <v>4150</v>
      </c>
      <c r="B62" t="s">
        <v>2702</v>
      </c>
      <c r="C62" t="s">
        <v>2756</v>
      </c>
      <c r="D62" s="105" t="s">
        <v>4234</v>
      </c>
      <c r="E62" t="s">
        <v>354</v>
      </c>
      <c r="F62" t="s">
        <v>380</v>
      </c>
      <c r="G62" t="s">
        <v>127</v>
      </c>
      <c r="H62" s="55">
        <v>3.94</v>
      </c>
      <c r="I62" t="s">
        <v>669</v>
      </c>
      <c r="J62" t="s">
        <v>98</v>
      </c>
      <c r="K62" s="56">
        <v>2.98E-2</v>
      </c>
      <c r="L62" s="56">
        <v>2.92E-2</v>
      </c>
      <c r="M62" s="55">
        <v>168707.19</v>
      </c>
      <c r="N62" s="55">
        <v>113.58</v>
      </c>
      <c r="O62" s="55">
        <v>191.61762640200001</v>
      </c>
      <c r="P62" s="56">
        <v>1.4E-3</v>
      </c>
      <c r="Q62" s="56">
        <v>1E-4</v>
      </c>
    </row>
    <row r="63" spans="1:17">
      <c r="A63" t="s">
        <v>4150</v>
      </c>
      <c r="B63" t="s">
        <v>2702</v>
      </c>
      <c r="C63" t="s">
        <v>2755</v>
      </c>
      <c r="D63" s="105" t="s">
        <v>4234</v>
      </c>
      <c r="E63" t="s">
        <v>354</v>
      </c>
      <c r="F63" t="s">
        <v>380</v>
      </c>
      <c r="G63" t="s">
        <v>127</v>
      </c>
      <c r="H63" s="55">
        <v>3.94</v>
      </c>
      <c r="I63" t="s">
        <v>669</v>
      </c>
      <c r="J63" t="s">
        <v>98</v>
      </c>
      <c r="K63" s="56">
        <v>2.98E-2</v>
      </c>
      <c r="L63" s="56">
        <v>2.92E-2</v>
      </c>
      <c r="M63" s="55">
        <v>4771.13</v>
      </c>
      <c r="N63" s="55">
        <v>113.58</v>
      </c>
      <c r="O63" s="55">
        <v>5.4190494539999996</v>
      </c>
      <c r="P63" s="56">
        <v>0</v>
      </c>
      <c r="Q63" s="56">
        <v>0</v>
      </c>
    </row>
    <row r="64" spans="1:17">
      <c r="A64" t="s">
        <v>4151</v>
      </c>
      <c r="B64" t="s">
        <v>2702</v>
      </c>
      <c r="C64" t="s">
        <v>2753</v>
      </c>
      <c r="D64" s="105" t="s">
        <v>4234</v>
      </c>
      <c r="E64" t="s">
        <v>354</v>
      </c>
      <c r="F64" t="s">
        <v>380</v>
      </c>
      <c r="G64" t="s">
        <v>127</v>
      </c>
      <c r="H64" s="55">
        <v>4.01</v>
      </c>
      <c r="I64" t="s">
        <v>669</v>
      </c>
      <c r="J64" t="s">
        <v>98</v>
      </c>
      <c r="K64" s="56">
        <v>2.98E-2</v>
      </c>
      <c r="L64" s="56">
        <v>2.0299999999999999E-2</v>
      </c>
      <c r="M64" s="55">
        <v>227634.37</v>
      </c>
      <c r="N64" s="55">
        <v>117.59</v>
      </c>
      <c r="O64" s="55">
        <v>267.67525568299999</v>
      </c>
      <c r="P64" s="56">
        <v>1.9E-3</v>
      </c>
      <c r="Q64" s="56">
        <v>2.0000000000000001E-4</v>
      </c>
    </row>
    <row r="65" spans="1:17">
      <c r="A65" t="s">
        <v>4152</v>
      </c>
      <c r="B65" t="s">
        <v>2744</v>
      </c>
      <c r="C65" t="s">
        <v>2763</v>
      </c>
      <c r="D65" s="105" t="s">
        <v>4234</v>
      </c>
      <c r="E65" t="s">
        <v>461</v>
      </c>
      <c r="F65" t="s">
        <v>2764</v>
      </c>
      <c r="G65" t="s">
        <v>176</v>
      </c>
      <c r="H65" s="55">
        <v>7.76</v>
      </c>
      <c r="I65" t="s">
        <v>313</v>
      </c>
      <c r="J65" t="s">
        <v>98</v>
      </c>
      <c r="K65" s="56">
        <v>3.2199999999999999E-2</v>
      </c>
      <c r="L65" s="56">
        <v>3.5099999999999999E-2</v>
      </c>
      <c r="M65" s="55">
        <v>227854.13</v>
      </c>
      <c r="N65" s="55">
        <v>110.26</v>
      </c>
      <c r="O65" s="55">
        <v>251.23196373799999</v>
      </c>
      <c r="P65" s="56">
        <v>1.8E-3</v>
      </c>
      <c r="Q65" s="56">
        <v>2.0000000000000001E-4</v>
      </c>
    </row>
    <row r="66" spans="1:17">
      <c r="A66" t="s">
        <v>4152</v>
      </c>
      <c r="B66" t="s">
        <v>2744</v>
      </c>
      <c r="C66" t="s">
        <v>2765</v>
      </c>
      <c r="D66" s="105" t="s">
        <v>4234</v>
      </c>
      <c r="E66" t="s">
        <v>461</v>
      </c>
      <c r="F66" t="s">
        <v>2766</v>
      </c>
      <c r="G66" t="s">
        <v>176</v>
      </c>
      <c r="H66" s="55">
        <v>7.75</v>
      </c>
      <c r="I66" t="s">
        <v>313</v>
      </c>
      <c r="J66" t="s">
        <v>98</v>
      </c>
      <c r="K66" s="56">
        <v>3.2599999999999997E-2</v>
      </c>
      <c r="L66" s="56">
        <v>3.5099999999999999E-2</v>
      </c>
      <c r="M66" s="55">
        <v>47681.51</v>
      </c>
      <c r="N66" s="55">
        <v>109.68</v>
      </c>
      <c r="O66" s="55">
        <v>52.297080168000001</v>
      </c>
      <c r="P66" s="56">
        <v>4.0000000000000002E-4</v>
      </c>
      <c r="Q66" s="56">
        <v>0</v>
      </c>
    </row>
    <row r="67" spans="1:17">
      <c r="A67" t="s">
        <v>4152</v>
      </c>
      <c r="B67" t="s">
        <v>2744</v>
      </c>
      <c r="C67" t="s">
        <v>2767</v>
      </c>
      <c r="D67" s="105" t="s">
        <v>4234</v>
      </c>
      <c r="E67" t="s">
        <v>461</v>
      </c>
      <c r="F67" t="s">
        <v>2249</v>
      </c>
      <c r="G67" t="s">
        <v>176</v>
      </c>
      <c r="H67" s="55">
        <v>7.69</v>
      </c>
      <c r="I67" t="s">
        <v>313</v>
      </c>
      <c r="J67" t="s">
        <v>98</v>
      </c>
      <c r="K67" s="56">
        <v>3.6600000000000001E-2</v>
      </c>
      <c r="L67" s="56">
        <v>3.4200000000000001E-2</v>
      </c>
      <c r="M67" s="55">
        <v>47857.19</v>
      </c>
      <c r="N67" s="55">
        <v>113.19</v>
      </c>
      <c r="O67" s="55">
        <v>54.169553360999998</v>
      </c>
      <c r="P67" s="56">
        <v>4.0000000000000002E-4</v>
      </c>
      <c r="Q67" s="56">
        <v>0</v>
      </c>
    </row>
    <row r="68" spans="1:17">
      <c r="A68" t="s">
        <v>4152</v>
      </c>
      <c r="B68" t="s">
        <v>2744</v>
      </c>
      <c r="C68" t="s">
        <v>2781</v>
      </c>
      <c r="D68" s="105" t="s">
        <v>4234</v>
      </c>
      <c r="E68" t="s">
        <v>461</v>
      </c>
      <c r="F68" t="s">
        <v>2782</v>
      </c>
      <c r="G68" t="s">
        <v>176</v>
      </c>
      <c r="H68" s="55">
        <v>7.76</v>
      </c>
      <c r="I68" t="s">
        <v>313</v>
      </c>
      <c r="J68" t="s">
        <v>98</v>
      </c>
      <c r="K68" s="56">
        <v>3.4500000000000003E-2</v>
      </c>
      <c r="L68" s="56">
        <v>3.2800000000000003E-2</v>
      </c>
      <c r="M68" s="55">
        <v>89828.21</v>
      </c>
      <c r="N68" s="55">
        <v>113.25</v>
      </c>
      <c r="O68" s="55">
        <v>101.730447825</v>
      </c>
      <c r="P68" s="56">
        <v>6.9999999999999999E-4</v>
      </c>
      <c r="Q68" s="56">
        <v>1E-4</v>
      </c>
    </row>
    <row r="69" spans="1:17">
      <c r="A69" t="s">
        <v>4152</v>
      </c>
      <c r="B69" t="s">
        <v>2744</v>
      </c>
      <c r="C69" t="s">
        <v>2783</v>
      </c>
      <c r="D69" s="105" t="s">
        <v>4234</v>
      </c>
      <c r="E69" t="s">
        <v>461</v>
      </c>
      <c r="F69" t="s">
        <v>2784</v>
      </c>
      <c r="G69" t="s">
        <v>176</v>
      </c>
      <c r="H69" s="55">
        <v>7.83</v>
      </c>
      <c r="I69" t="s">
        <v>313</v>
      </c>
      <c r="J69" t="s">
        <v>98</v>
      </c>
      <c r="K69" s="56">
        <v>3.0499999999999999E-2</v>
      </c>
      <c r="L69" s="56">
        <v>3.2800000000000003E-2</v>
      </c>
      <c r="M69" s="55">
        <v>90585.09</v>
      </c>
      <c r="N69" s="55">
        <v>109.75</v>
      </c>
      <c r="O69" s="55">
        <v>99.417136275000004</v>
      </c>
      <c r="P69" s="56">
        <v>6.9999999999999999E-4</v>
      </c>
      <c r="Q69" s="56">
        <v>1E-4</v>
      </c>
    </row>
    <row r="70" spans="1:17">
      <c r="A70" t="s">
        <v>4152</v>
      </c>
      <c r="B70" t="s">
        <v>2744</v>
      </c>
      <c r="C70" t="s">
        <v>2768</v>
      </c>
      <c r="D70" s="105" t="s">
        <v>4234</v>
      </c>
      <c r="E70" t="s">
        <v>461</v>
      </c>
      <c r="F70" t="s">
        <v>2769</v>
      </c>
      <c r="G70" t="s">
        <v>176</v>
      </c>
      <c r="H70" s="55">
        <v>7.82</v>
      </c>
      <c r="I70" t="s">
        <v>313</v>
      </c>
      <c r="J70" t="s">
        <v>98</v>
      </c>
      <c r="K70" s="56">
        <v>2.9000000000000001E-2</v>
      </c>
      <c r="L70" s="56">
        <v>3.5099999999999999E-2</v>
      </c>
      <c r="M70" s="55">
        <v>84090.46</v>
      </c>
      <c r="N70" s="55">
        <v>105</v>
      </c>
      <c r="O70" s="55">
        <v>88.294983000000002</v>
      </c>
      <c r="P70" s="56">
        <v>5.9999999999999995E-4</v>
      </c>
      <c r="Q70" s="56">
        <v>1E-4</v>
      </c>
    </row>
    <row r="71" spans="1:17">
      <c r="A71" t="s">
        <v>4152</v>
      </c>
      <c r="B71" t="s">
        <v>2744</v>
      </c>
      <c r="C71" t="s">
        <v>2785</v>
      </c>
      <c r="D71" s="105" t="s">
        <v>4234</v>
      </c>
      <c r="E71" t="s">
        <v>461</v>
      </c>
      <c r="F71" t="s">
        <v>2786</v>
      </c>
      <c r="G71" t="s">
        <v>176</v>
      </c>
      <c r="H71" s="55">
        <v>7.94</v>
      </c>
      <c r="I71" t="s">
        <v>313</v>
      </c>
      <c r="J71" t="s">
        <v>98</v>
      </c>
      <c r="K71" s="56">
        <v>2.3800000000000002E-2</v>
      </c>
      <c r="L71" s="56">
        <v>3.4599999999999999E-2</v>
      </c>
      <c r="M71" s="55">
        <v>5971.36</v>
      </c>
      <c r="N71" s="55">
        <v>102</v>
      </c>
      <c r="O71" s="55">
        <v>6.0907872000000003</v>
      </c>
      <c r="P71" s="56">
        <v>0</v>
      </c>
      <c r="Q71" s="56">
        <v>0</v>
      </c>
    </row>
    <row r="72" spans="1:17">
      <c r="A72" t="s">
        <v>4152</v>
      </c>
      <c r="B72" t="s">
        <v>2744</v>
      </c>
      <c r="C72" t="s">
        <v>2787</v>
      </c>
      <c r="D72" s="105" t="s">
        <v>4234</v>
      </c>
      <c r="E72" t="s">
        <v>461</v>
      </c>
      <c r="F72" t="s">
        <v>2788</v>
      </c>
      <c r="G72" t="s">
        <v>176</v>
      </c>
      <c r="H72" s="55">
        <v>7.86</v>
      </c>
      <c r="I72" t="s">
        <v>313</v>
      </c>
      <c r="J72" t="s">
        <v>98</v>
      </c>
      <c r="K72" s="56">
        <v>2.4299999999999999E-2</v>
      </c>
      <c r="L72" s="56">
        <v>3.7900000000000003E-2</v>
      </c>
      <c r="M72" s="55">
        <v>88245.06</v>
      </c>
      <c r="N72" s="55">
        <v>99.67</v>
      </c>
      <c r="O72" s="55">
        <v>87.953851302000004</v>
      </c>
      <c r="P72" s="56">
        <v>5.9999999999999995E-4</v>
      </c>
      <c r="Q72" s="56">
        <v>1E-4</v>
      </c>
    </row>
    <row r="73" spans="1:17">
      <c r="A73" t="s">
        <v>4152</v>
      </c>
      <c r="B73" t="s">
        <v>2744</v>
      </c>
      <c r="C73" t="s">
        <v>2789</v>
      </c>
      <c r="D73" s="105" t="s">
        <v>4234</v>
      </c>
      <c r="E73" t="s">
        <v>461</v>
      </c>
      <c r="F73" t="s">
        <v>2790</v>
      </c>
      <c r="G73" t="s">
        <v>176</v>
      </c>
      <c r="H73" s="55">
        <v>7.85</v>
      </c>
      <c r="I73" t="s">
        <v>313</v>
      </c>
      <c r="J73" t="s">
        <v>98</v>
      </c>
      <c r="K73" s="56">
        <v>2.3800000000000002E-2</v>
      </c>
      <c r="L73" s="56">
        <v>3.9199999999999999E-2</v>
      </c>
      <c r="M73" s="55">
        <v>91589.37</v>
      </c>
      <c r="N73" s="55">
        <v>98.42</v>
      </c>
      <c r="O73" s="55">
        <v>90.142257954000002</v>
      </c>
      <c r="P73" s="56">
        <v>5.9999999999999995E-4</v>
      </c>
      <c r="Q73" s="56">
        <v>1E-4</v>
      </c>
    </row>
    <row r="74" spans="1:17">
      <c r="A74" t="s">
        <v>4152</v>
      </c>
      <c r="B74" t="s">
        <v>2744</v>
      </c>
      <c r="C74" t="s">
        <v>2770</v>
      </c>
      <c r="D74" s="105" t="s">
        <v>4234</v>
      </c>
      <c r="E74" t="s">
        <v>461</v>
      </c>
      <c r="F74" t="s">
        <v>2771</v>
      </c>
      <c r="G74" t="s">
        <v>176</v>
      </c>
      <c r="H74" s="55">
        <v>7.89</v>
      </c>
      <c r="I74" t="s">
        <v>313</v>
      </c>
      <c r="J74" t="s">
        <v>98</v>
      </c>
      <c r="K74" s="56">
        <v>2.7699999999999999E-2</v>
      </c>
      <c r="L74" s="56">
        <v>3.27E-2</v>
      </c>
      <c r="M74" s="55">
        <v>54821.64</v>
      </c>
      <c r="N74" s="55">
        <v>107.36</v>
      </c>
      <c r="O74" s="55">
        <v>58.856512703999996</v>
      </c>
      <c r="P74" s="56">
        <v>4.0000000000000002E-4</v>
      </c>
      <c r="Q74" s="56">
        <v>0</v>
      </c>
    </row>
    <row r="75" spans="1:17">
      <c r="A75" t="s">
        <v>4152</v>
      </c>
      <c r="B75" t="s">
        <v>2744</v>
      </c>
      <c r="C75" t="s">
        <v>2772</v>
      </c>
      <c r="D75" s="105" t="s">
        <v>4234</v>
      </c>
      <c r="E75" t="s">
        <v>461</v>
      </c>
      <c r="F75" t="s">
        <v>2773</v>
      </c>
      <c r="G75" t="s">
        <v>176</v>
      </c>
      <c r="H75" s="55">
        <v>7.91</v>
      </c>
      <c r="I75" t="s">
        <v>313</v>
      </c>
      <c r="J75" t="s">
        <v>98</v>
      </c>
      <c r="K75" s="56">
        <v>2.3E-2</v>
      </c>
      <c r="L75" s="56">
        <v>3.6799999999999999E-2</v>
      </c>
      <c r="M75" s="55">
        <v>22997.37</v>
      </c>
      <c r="N75" s="55">
        <v>100</v>
      </c>
      <c r="O75" s="55">
        <v>22.99737</v>
      </c>
      <c r="P75" s="56">
        <v>2.0000000000000001E-4</v>
      </c>
      <c r="Q75" s="56">
        <v>0</v>
      </c>
    </row>
    <row r="76" spans="1:17">
      <c r="A76" t="s">
        <v>4152</v>
      </c>
      <c r="B76" t="s">
        <v>2744</v>
      </c>
      <c r="C76" t="s">
        <v>2774</v>
      </c>
      <c r="D76" s="105" t="s">
        <v>4234</v>
      </c>
      <c r="E76" t="s">
        <v>461</v>
      </c>
      <c r="F76" t="s">
        <v>2775</v>
      </c>
      <c r="G76" t="s">
        <v>176</v>
      </c>
      <c r="H76" s="55">
        <v>7.99</v>
      </c>
      <c r="I76" t="s">
        <v>313</v>
      </c>
      <c r="J76" t="s">
        <v>98</v>
      </c>
      <c r="K76" s="56">
        <v>2.1999999999999999E-2</v>
      </c>
      <c r="L76" s="56">
        <v>3.4299999999999997E-2</v>
      </c>
      <c r="M76" s="55">
        <v>36059.75</v>
      </c>
      <c r="N76" s="55">
        <v>101.37</v>
      </c>
      <c r="O76" s="55">
        <v>36.553768574999999</v>
      </c>
      <c r="P76" s="56">
        <v>2.9999999999999997E-4</v>
      </c>
      <c r="Q76" s="56">
        <v>0</v>
      </c>
    </row>
    <row r="77" spans="1:17">
      <c r="A77" t="s">
        <v>4152</v>
      </c>
      <c r="B77" t="s">
        <v>2744</v>
      </c>
      <c r="C77" t="s">
        <v>2776</v>
      </c>
      <c r="D77" s="105" t="s">
        <v>4234</v>
      </c>
      <c r="E77" t="s">
        <v>461</v>
      </c>
      <c r="F77" t="s">
        <v>386</v>
      </c>
      <c r="G77" t="s">
        <v>176</v>
      </c>
      <c r="H77" s="55">
        <v>7.9</v>
      </c>
      <c r="I77" t="s">
        <v>313</v>
      </c>
      <c r="J77" t="s">
        <v>98</v>
      </c>
      <c r="K77" s="56">
        <v>2.3800000000000002E-2</v>
      </c>
      <c r="L77" s="56">
        <v>3.6900000000000002E-2</v>
      </c>
      <c r="M77" s="55">
        <v>46891.61</v>
      </c>
      <c r="N77" s="55">
        <v>100.91</v>
      </c>
      <c r="O77" s="55">
        <v>47.318323651</v>
      </c>
      <c r="P77" s="56">
        <v>2.9999999999999997E-4</v>
      </c>
      <c r="Q77" s="56">
        <v>0</v>
      </c>
    </row>
    <row r="78" spans="1:17">
      <c r="A78" t="s">
        <v>4152</v>
      </c>
      <c r="B78" t="s">
        <v>2744</v>
      </c>
      <c r="C78" t="s">
        <v>2777</v>
      </c>
      <c r="D78" s="105" t="s">
        <v>4234</v>
      </c>
      <c r="E78" t="s">
        <v>461</v>
      </c>
      <c r="F78" t="s">
        <v>2778</v>
      </c>
      <c r="G78" t="s">
        <v>176</v>
      </c>
      <c r="H78" s="55">
        <v>7.79</v>
      </c>
      <c r="I78" t="s">
        <v>313</v>
      </c>
      <c r="J78" t="s">
        <v>98</v>
      </c>
      <c r="K78" s="56">
        <v>2.3599999999999999E-2</v>
      </c>
      <c r="L78" s="56">
        <v>4.24E-2</v>
      </c>
      <c r="M78" s="55">
        <v>139226.84</v>
      </c>
      <c r="N78" s="55">
        <v>96.74</v>
      </c>
      <c r="O78" s="55">
        <v>134.68804501599999</v>
      </c>
      <c r="P78" s="56">
        <v>1E-3</v>
      </c>
      <c r="Q78" s="56">
        <v>1E-4</v>
      </c>
    </row>
    <row r="79" spans="1:17">
      <c r="A79" t="s">
        <v>4152</v>
      </c>
      <c r="B79" t="s">
        <v>2744</v>
      </c>
      <c r="C79" t="s">
        <v>2761</v>
      </c>
      <c r="D79" s="105" t="s">
        <v>4234</v>
      </c>
      <c r="E79" t="s">
        <v>461</v>
      </c>
      <c r="F79" t="s">
        <v>2762</v>
      </c>
      <c r="G79" t="s">
        <v>176</v>
      </c>
      <c r="H79" s="55">
        <v>7.76</v>
      </c>
      <c r="I79" t="s">
        <v>313</v>
      </c>
      <c r="J79" t="s">
        <v>98</v>
      </c>
      <c r="K79" s="56">
        <v>2.3199999999999998E-2</v>
      </c>
      <c r="L79" s="56">
        <v>4.4400000000000002E-2</v>
      </c>
      <c r="M79" s="55">
        <v>100172.03</v>
      </c>
      <c r="N79" s="55">
        <v>94.71</v>
      </c>
      <c r="O79" s="55">
        <v>94.872929612999997</v>
      </c>
      <c r="P79" s="56">
        <v>6.9999999999999999E-4</v>
      </c>
      <c r="Q79" s="56">
        <v>1E-4</v>
      </c>
    </row>
    <row r="80" spans="1:17">
      <c r="A80" t="s">
        <v>4152</v>
      </c>
      <c r="B80" t="s">
        <v>2744</v>
      </c>
      <c r="C80" t="s">
        <v>2779</v>
      </c>
      <c r="D80" s="105" t="s">
        <v>4234</v>
      </c>
      <c r="E80" t="s">
        <v>461</v>
      </c>
      <c r="F80" t="s">
        <v>2780</v>
      </c>
      <c r="G80" t="s">
        <v>176</v>
      </c>
      <c r="H80" s="55">
        <v>7.64</v>
      </c>
      <c r="I80" t="s">
        <v>313</v>
      </c>
      <c r="J80" t="s">
        <v>98</v>
      </c>
      <c r="K80" s="56">
        <v>2.0899999999999998E-2</v>
      </c>
      <c r="L80" s="56">
        <v>5.3800000000000001E-2</v>
      </c>
      <c r="M80" s="55">
        <v>143514.64000000001</v>
      </c>
      <c r="N80" s="55">
        <v>84.42</v>
      </c>
      <c r="O80" s="55">
        <v>121.155059088</v>
      </c>
      <c r="P80" s="56">
        <v>8.9999999999999998E-4</v>
      </c>
      <c r="Q80" s="56">
        <v>1E-4</v>
      </c>
    </row>
    <row r="81" spans="1:17">
      <c r="A81" t="s">
        <v>4153</v>
      </c>
      <c r="B81" t="s">
        <v>2702</v>
      </c>
      <c r="C81" t="s">
        <v>2795</v>
      </c>
      <c r="D81" s="105" t="s">
        <v>4234</v>
      </c>
      <c r="E81" t="s">
        <v>474</v>
      </c>
      <c r="F81" t="s">
        <v>2796</v>
      </c>
      <c r="G81" t="s">
        <v>127</v>
      </c>
      <c r="H81" s="55">
        <v>7.61</v>
      </c>
      <c r="I81" t="s">
        <v>543</v>
      </c>
      <c r="J81" t="s">
        <v>98</v>
      </c>
      <c r="K81" s="56">
        <v>1.6299999999999999E-2</v>
      </c>
      <c r="L81" s="56">
        <v>3.1199999999999999E-2</v>
      </c>
      <c r="M81" s="55">
        <v>341077.7</v>
      </c>
      <c r="N81" s="55">
        <v>99.62</v>
      </c>
      <c r="O81" s="55">
        <v>339.78160473999998</v>
      </c>
      <c r="P81" s="56">
        <v>2.3999999999999998E-3</v>
      </c>
      <c r="Q81" s="56">
        <v>2.0000000000000001E-4</v>
      </c>
    </row>
    <row r="82" spans="1:17">
      <c r="A82" t="s">
        <v>4153</v>
      </c>
      <c r="B82" t="s">
        <v>2702</v>
      </c>
      <c r="C82" t="s">
        <v>2797</v>
      </c>
      <c r="D82" s="105" t="s">
        <v>4234</v>
      </c>
      <c r="E82" t="s">
        <v>474</v>
      </c>
      <c r="F82" t="s">
        <v>2798</v>
      </c>
      <c r="G82" t="s">
        <v>127</v>
      </c>
      <c r="H82" s="55">
        <v>7.62</v>
      </c>
      <c r="I82" t="s">
        <v>543</v>
      </c>
      <c r="J82" t="s">
        <v>98</v>
      </c>
      <c r="K82" s="56">
        <v>1.4999999999999999E-2</v>
      </c>
      <c r="L82" s="56">
        <v>3.1899999999999998E-2</v>
      </c>
      <c r="M82" s="55">
        <v>160333.85</v>
      </c>
      <c r="N82" s="55">
        <v>97.96</v>
      </c>
      <c r="O82" s="55">
        <v>157.06303946</v>
      </c>
      <c r="P82" s="56">
        <v>1.1000000000000001E-3</v>
      </c>
      <c r="Q82" s="56">
        <v>1E-4</v>
      </c>
    </row>
    <row r="83" spans="1:17">
      <c r="A83" t="s">
        <v>4154</v>
      </c>
      <c r="B83" t="s">
        <v>2744</v>
      </c>
      <c r="C83" t="s">
        <v>2870</v>
      </c>
      <c r="D83" s="105" t="s">
        <v>4234</v>
      </c>
      <c r="E83" t="s">
        <v>2792</v>
      </c>
      <c r="F83" t="s">
        <v>2871</v>
      </c>
      <c r="G83" t="s">
        <v>1981</v>
      </c>
      <c r="H83" s="55">
        <v>4.72</v>
      </c>
      <c r="I83" t="s">
        <v>332</v>
      </c>
      <c r="J83" t="s">
        <v>98</v>
      </c>
      <c r="K83" s="56">
        <v>3.1E-2</v>
      </c>
      <c r="L83" s="56">
        <v>2.6700000000000002E-2</v>
      </c>
      <c r="M83" s="55">
        <v>359368.43</v>
      </c>
      <c r="N83" s="55">
        <v>113.73</v>
      </c>
      <c r="O83" s="55">
        <v>408.70971543899998</v>
      </c>
      <c r="P83" s="56">
        <v>2.8999999999999998E-3</v>
      </c>
      <c r="Q83" s="56">
        <v>2.9999999999999997E-4</v>
      </c>
    </row>
    <row r="84" spans="1:17">
      <c r="A84" t="s">
        <v>4154</v>
      </c>
      <c r="B84" t="s">
        <v>2744</v>
      </c>
      <c r="C84" t="s">
        <v>2872</v>
      </c>
      <c r="D84" s="105" t="s">
        <v>4234</v>
      </c>
      <c r="E84" t="s">
        <v>2792</v>
      </c>
      <c r="F84" t="s">
        <v>2873</v>
      </c>
      <c r="G84" t="s">
        <v>1981</v>
      </c>
      <c r="H84" s="55">
        <v>4.74</v>
      </c>
      <c r="I84" t="s">
        <v>332</v>
      </c>
      <c r="J84" t="s">
        <v>98</v>
      </c>
      <c r="K84" s="56">
        <v>2.4899999999999999E-2</v>
      </c>
      <c r="L84" s="56">
        <v>2.6800000000000001E-2</v>
      </c>
      <c r="M84" s="55">
        <v>150967.66</v>
      </c>
      <c r="N84" s="55">
        <v>112.44</v>
      </c>
      <c r="O84" s="55">
        <v>169.748036904</v>
      </c>
      <c r="P84" s="56">
        <v>1.1999999999999999E-3</v>
      </c>
      <c r="Q84" s="56">
        <v>1E-4</v>
      </c>
    </row>
    <row r="85" spans="1:17">
      <c r="A85" t="s">
        <v>4154</v>
      </c>
      <c r="B85" t="s">
        <v>2744</v>
      </c>
      <c r="C85" t="s">
        <v>2874</v>
      </c>
      <c r="D85" s="105" t="s">
        <v>4234</v>
      </c>
      <c r="E85" t="s">
        <v>2792</v>
      </c>
      <c r="F85" t="s">
        <v>2873</v>
      </c>
      <c r="G85" t="s">
        <v>1981</v>
      </c>
      <c r="H85" s="55">
        <v>4.99</v>
      </c>
      <c r="I85" t="s">
        <v>332</v>
      </c>
      <c r="J85" t="s">
        <v>98</v>
      </c>
      <c r="K85" s="56">
        <v>3.5999999999999997E-2</v>
      </c>
      <c r="L85" s="56">
        <v>2.7099999999999999E-2</v>
      </c>
      <c r="M85" s="55">
        <v>100450.39</v>
      </c>
      <c r="N85" s="55">
        <v>116.58</v>
      </c>
      <c r="O85" s="55">
        <v>117.105064662</v>
      </c>
      <c r="P85" s="56">
        <v>8.0000000000000004E-4</v>
      </c>
      <c r="Q85" s="56">
        <v>1E-4</v>
      </c>
    </row>
    <row r="86" spans="1:17">
      <c r="A86" t="s">
        <v>4155</v>
      </c>
      <c r="B86" t="s">
        <v>2702</v>
      </c>
      <c r="C86" t="s">
        <v>2854</v>
      </c>
      <c r="D86" s="105" t="s">
        <v>4234</v>
      </c>
      <c r="E86" t="s">
        <v>2792</v>
      </c>
      <c r="F86" t="s">
        <v>436</v>
      </c>
      <c r="G86" t="s">
        <v>1981</v>
      </c>
      <c r="H86" s="55">
        <v>7.5</v>
      </c>
      <c r="I86" t="s">
        <v>332</v>
      </c>
      <c r="J86" t="s">
        <v>98</v>
      </c>
      <c r="K86" s="56">
        <v>1.7999999999999999E-2</v>
      </c>
      <c r="L86" s="56">
        <v>3.7699999999999997E-2</v>
      </c>
      <c r="M86" s="55">
        <v>1812523.19</v>
      </c>
      <c r="N86" s="55">
        <v>93.1</v>
      </c>
      <c r="O86" s="55">
        <v>1687.4590898900001</v>
      </c>
      <c r="P86" s="56">
        <v>1.1900000000000001E-2</v>
      </c>
      <c r="Q86" s="56">
        <v>1.1999999999999999E-3</v>
      </c>
    </row>
    <row r="87" spans="1:17">
      <c r="A87" t="s">
        <v>4155</v>
      </c>
      <c r="B87" t="s">
        <v>2702</v>
      </c>
      <c r="C87" t="s">
        <v>2856</v>
      </c>
      <c r="D87" s="105" t="s">
        <v>4234</v>
      </c>
      <c r="E87" t="s">
        <v>2792</v>
      </c>
      <c r="F87" t="s">
        <v>436</v>
      </c>
      <c r="G87" t="s">
        <v>1981</v>
      </c>
      <c r="H87" s="55">
        <v>7.09</v>
      </c>
      <c r="I87" t="s">
        <v>332</v>
      </c>
      <c r="J87" t="s">
        <v>98</v>
      </c>
      <c r="K87" s="56">
        <v>1.8800000000000001E-2</v>
      </c>
      <c r="L87" s="56">
        <v>3.9E-2</v>
      </c>
      <c r="M87" s="55">
        <v>1119618.28</v>
      </c>
      <c r="N87" s="55">
        <v>93.53</v>
      </c>
      <c r="O87" s="55">
        <v>1047.178977284</v>
      </c>
      <c r="P87" s="56">
        <v>7.4000000000000003E-3</v>
      </c>
      <c r="Q87" s="56">
        <v>6.9999999999999999E-4</v>
      </c>
    </row>
    <row r="88" spans="1:17">
      <c r="A88" t="s">
        <v>4155</v>
      </c>
      <c r="B88" t="s">
        <v>2702</v>
      </c>
      <c r="C88" t="s">
        <v>2853</v>
      </c>
      <c r="D88" s="105" t="s">
        <v>4234</v>
      </c>
      <c r="E88" t="s">
        <v>2792</v>
      </c>
      <c r="F88" t="s">
        <v>348</v>
      </c>
      <c r="G88" t="s">
        <v>1981</v>
      </c>
      <c r="H88" s="55">
        <v>7.4</v>
      </c>
      <c r="I88" t="s">
        <v>332</v>
      </c>
      <c r="J88" t="s">
        <v>98</v>
      </c>
      <c r="K88" s="56">
        <v>2.3699999999999999E-2</v>
      </c>
      <c r="L88" s="56">
        <v>2.5999999999999999E-2</v>
      </c>
      <c r="M88" s="55">
        <v>739771.65</v>
      </c>
      <c r="N88" s="55">
        <v>104.47</v>
      </c>
      <c r="O88" s="55">
        <v>772.83944275500005</v>
      </c>
      <c r="P88" s="56">
        <v>5.4999999999999997E-3</v>
      </c>
      <c r="Q88" s="56">
        <v>5.0000000000000001E-4</v>
      </c>
    </row>
    <row r="89" spans="1:17">
      <c r="A89" t="s">
        <v>4155</v>
      </c>
      <c r="B89" t="s">
        <v>2702</v>
      </c>
      <c r="C89" t="s">
        <v>2855</v>
      </c>
      <c r="D89" s="105" t="s">
        <v>4234</v>
      </c>
      <c r="E89" t="s">
        <v>2792</v>
      </c>
      <c r="F89" t="s">
        <v>348</v>
      </c>
      <c r="G89" t="s">
        <v>1981</v>
      </c>
      <c r="H89" s="55">
        <v>7.03</v>
      </c>
      <c r="I89" t="s">
        <v>332</v>
      </c>
      <c r="J89" t="s">
        <v>98</v>
      </c>
      <c r="K89" s="56">
        <v>2.3199999999999998E-2</v>
      </c>
      <c r="L89" s="56">
        <v>2.7400000000000001E-2</v>
      </c>
      <c r="M89" s="55">
        <v>525726.04</v>
      </c>
      <c r="N89" s="55">
        <v>103.18</v>
      </c>
      <c r="O89" s="55">
        <v>542.44412807200001</v>
      </c>
      <c r="P89" s="56">
        <v>3.8E-3</v>
      </c>
      <c r="Q89" s="56">
        <v>4.0000000000000002E-4</v>
      </c>
    </row>
    <row r="90" spans="1:17">
      <c r="A90" t="s">
        <v>4156</v>
      </c>
      <c r="B90" t="s">
        <v>2744</v>
      </c>
      <c r="C90" t="s">
        <v>2791</v>
      </c>
      <c r="D90" s="105" t="s">
        <v>4234</v>
      </c>
      <c r="E90" t="s">
        <v>2792</v>
      </c>
      <c r="F90" t="s">
        <v>2793</v>
      </c>
      <c r="G90" t="s">
        <v>1981</v>
      </c>
      <c r="H90" s="55">
        <v>5.16</v>
      </c>
      <c r="I90" t="s">
        <v>332</v>
      </c>
      <c r="J90" t="s">
        <v>98</v>
      </c>
      <c r="K90" s="56">
        <v>1.7899999999999999E-2</v>
      </c>
      <c r="L90" s="56">
        <v>2.9000000000000001E-2</v>
      </c>
      <c r="M90" s="55">
        <v>427330.03</v>
      </c>
      <c r="N90" s="55">
        <v>105.5</v>
      </c>
      <c r="O90" s="55">
        <v>450.83318164999997</v>
      </c>
      <c r="P90" s="56">
        <v>3.2000000000000002E-3</v>
      </c>
      <c r="Q90" s="56">
        <v>2.9999999999999997E-4</v>
      </c>
    </row>
    <row r="91" spans="1:17">
      <c r="A91" t="s">
        <v>4156</v>
      </c>
      <c r="B91" t="s">
        <v>2744</v>
      </c>
      <c r="C91" t="s">
        <v>2794</v>
      </c>
      <c r="D91" s="105" t="s">
        <v>4234</v>
      </c>
      <c r="E91" t="s">
        <v>2792</v>
      </c>
      <c r="F91" t="s">
        <v>2793</v>
      </c>
      <c r="G91" t="s">
        <v>1981</v>
      </c>
      <c r="H91" s="55">
        <v>6.53</v>
      </c>
      <c r="I91" t="s">
        <v>332</v>
      </c>
      <c r="J91" t="s">
        <v>98</v>
      </c>
      <c r="K91" s="56">
        <v>7.5499999999999998E-2</v>
      </c>
      <c r="L91" s="56">
        <v>7.5700000000000003E-2</v>
      </c>
      <c r="M91" s="55">
        <v>27258.17</v>
      </c>
      <c r="N91" s="55">
        <v>101.83</v>
      </c>
      <c r="O91" s="55">
        <v>27.756994510999998</v>
      </c>
      <c r="P91" s="56">
        <v>2.0000000000000001E-4</v>
      </c>
      <c r="Q91" s="56">
        <v>0</v>
      </c>
    </row>
    <row r="92" spans="1:17">
      <c r="A92" t="s">
        <v>4157</v>
      </c>
      <c r="B92" t="s">
        <v>2744</v>
      </c>
      <c r="C92" t="s">
        <v>2875</v>
      </c>
      <c r="D92" s="105" t="s">
        <v>4234</v>
      </c>
      <c r="E92" t="s">
        <v>2792</v>
      </c>
      <c r="F92" t="s">
        <v>2876</v>
      </c>
      <c r="G92" t="s">
        <v>1981</v>
      </c>
      <c r="H92" s="55">
        <v>4.7300000000000004</v>
      </c>
      <c r="I92" t="s">
        <v>110</v>
      </c>
      <c r="J92" t="s">
        <v>98</v>
      </c>
      <c r="K92" s="56">
        <v>6.9500000000000006E-2</v>
      </c>
      <c r="L92" s="56">
        <v>7.0499999999999993E-2</v>
      </c>
      <c r="M92" s="55">
        <v>184362.73</v>
      </c>
      <c r="N92" s="55">
        <v>100.41</v>
      </c>
      <c r="O92" s="55">
        <v>185.11861719300001</v>
      </c>
      <c r="P92" s="56">
        <v>1.2999999999999999E-3</v>
      </c>
      <c r="Q92" s="56">
        <v>1E-4</v>
      </c>
    </row>
    <row r="93" spans="1:17">
      <c r="A93" t="s">
        <v>4157</v>
      </c>
      <c r="B93" t="s">
        <v>2744</v>
      </c>
      <c r="C93" t="s">
        <v>2877</v>
      </c>
      <c r="D93" s="105" t="s">
        <v>4234</v>
      </c>
      <c r="E93" t="s">
        <v>2792</v>
      </c>
      <c r="F93" t="s">
        <v>2876</v>
      </c>
      <c r="G93" t="s">
        <v>1981</v>
      </c>
      <c r="H93" s="55">
        <v>3.53</v>
      </c>
      <c r="I93" t="s">
        <v>110</v>
      </c>
      <c r="J93" t="s">
        <v>98</v>
      </c>
      <c r="K93" s="56">
        <v>6.9500000000000006E-2</v>
      </c>
      <c r="L93" s="56">
        <v>7.0800000000000002E-2</v>
      </c>
      <c r="M93" s="55">
        <v>231694.1</v>
      </c>
      <c r="N93" s="55">
        <v>100.21</v>
      </c>
      <c r="O93" s="55">
        <v>232.18065761</v>
      </c>
      <c r="P93" s="56">
        <v>1.6000000000000001E-3</v>
      </c>
      <c r="Q93" s="56">
        <v>2.0000000000000001E-4</v>
      </c>
    </row>
    <row r="94" spans="1:17">
      <c r="A94" t="s">
        <v>4159</v>
      </c>
      <c r="B94" t="s">
        <v>2744</v>
      </c>
      <c r="C94" t="s">
        <v>2851</v>
      </c>
      <c r="D94" s="105" t="s">
        <v>4234</v>
      </c>
      <c r="E94" t="s">
        <v>461</v>
      </c>
      <c r="F94" t="s">
        <v>2852</v>
      </c>
      <c r="G94" t="s">
        <v>176</v>
      </c>
      <c r="H94" s="55">
        <v>3.67</v>
      </c>
      <c r="I94" t="s">
        <v>313</v>
      </c>
      <c r="J94" t="s">
        <v>98</v>
      </c>
      <c r="K94" s="56">
        <v>5.2600000000000001E-2</v>
      </c>
      <c r="L94" s="56">
        <v>3.2099999999999997E-2</v>
      </c>
      <c r="M94" s="55">
        <v>16046.53</v>
      </c>
      <c r="N94" s="55">
        <v>124.46</v>
      </c>
      <c r="O94" s="55">
        <v>19.971511238000001</v>
      </c>
      <c r="P94" s="56">
        <v>1E-4</v>
      </c>
      <c r="Q94" s="56">
        <v>0</v>
      </c>
    </row>
    <row r="95" spans="1:17">
      <c r="A95" t="s">
        <v>4159</v>
      </c>
      <c r="B95" t="s">
        <v>2744</v>
      </c>
      <c r="C95" t="s">
        <v>2837</v>
      </c>
      <c r="D95" s="105" t="s">
        <v>4234</v>
      </c>
      <c r="E95" t="s">
        <v>461</v>
      </c>
      <c r="F95" t="s">
        <v>2838</v>
      </c>
      <c r="G95" t="s">
        <v>176</v>
      </c>
      <c r="H95" s="55">
        <v>3.7</v>
      </c>
      <c r="I95" t="s">
        <v>313</v>
      </c>
      <c r="J95" t="s">
        <v>98</v>
      </c>
      <c r="K95" s="56">
        <v>5.1299999999999998E-2</v>
      </c>
      <c r="L95" s="56">
        <v>2.5499999999999998E-2</v>
      </c>
      <c r="M95" s="55">
        <v>59172.46</v>
      </c>
      <c r="N95" s="55">
        <v>126.84</v>
      </c>
      <c r="O95" s="55">
        <v>75.054348263999998</v>
      </c>
      <c r="P95" s="56">
        <v>5.0000000000000001E-4</v>
      </c>
      <c r="Q95" s="56">
        <v>1E-4</v>
      </c>
    </row>
    <row r="96" spans="1:17">
      <c r="A96" t="s">
        <v>4159</v>
      </c>
      <c r="B96" t="s">
        <v>2744</v>
      </c>
      <c r="C96" t="s">
        <v>2839</v>
      </c>
      <c r="D96" s="105" t="s">
        <v>4234</v>
      </c>
      <c r="E96" t="s">
        <v>461</v>
      </c>
      <c r="F96" t="s">
        <v>2840</v>
      </c>
      <c r="G96" t="s">
        <v>176</v>
      </c>
      <c r="H96" s="55">
        <v>3.7</v>
      </c>
      <c r="I96" t="s">
        <v>313</v>
      </c>
      <c r="J96" t="s">
        <v>98</v>
      </c>
      <c r="K96" s="56">
        <v>5.1499999999999997E-2</v>
      </c>
      <c r="L96" s="56">
        <v>2.5499999999999998E-2</v>
      </c>
      <c r="M96" s="55">
        <v>34436.839999999997</v>
      </c>
      <c r="N96" s="55">
        <v>126.9</v>
      </c>
      <c r="O96" s="55">
        <v>43.700349959999997</v>
      </c>
      <c r="P96" s="56">
        <v>2.9999999999999997E-4</v>
      </c>
      <c r="Q96" s="56">
        <v>0</v>
      </c>
    </row>
    <row r="97" spans="1:17">
      <c r="A97" t="s">
        <v>4159</v>
      </c>
      <c r="B97" t="s">
        <v>2744</v>
      </c>
      <c r="C97" t="s">
        <v>2841</v>
      </c>
      <c r="D97" s="105" t="s">
        <v>4234</v>
      </c>
      <c r="E97" t="s">
        <v>461</v>
      </c>
      <c r="F97" t="s">
        <v>2842</v>
      </c>
      <c r="G97" t="s">
        <v>176</v>
      </c>
      <c r="H97" s="55">
        <v>3.77</v>
      </c>
      <c r="I97" t="s">
        <v>313</v>
      </c>
      <c r="J97" t="s">
        <v>98</v>
      </c>
      <c r="K97" s="56">
        <v>5.0999999999999997E-2</v>
      </c>
      <c r="L97" s="56">
        <v>2.5999999999999999E-2</v>
      </c>
      <c r="M97" s="55">
        <v>24245.72</v>
      </c>
      <c r="N97" s="55">
        <v>125.11</v>
      </c>
      <c r="O97" s="55">
        <v>30.333820291999999</v>
      </c>
      <c r="P97" s="56">
        <v>2.0000000000000001E-4</v>
      </c>
      <c r="Q97" s="56">
        <v>0</v>
      </c>
    </row>
    <row r="98" spans="1:17">
      <c r="A98" t="s">
        <v>4159</v>
      </c>
      <c r="B98" t="s">
        <v>2744</v>
      </c>
      <c r="C98" t="s">
        <v>2813</v>
      </c>
      <c r="D98" s="105" t="s">
        <v>4234</v>
      </c>
      <c r="E98" t="s">
        <v>461</v>
      </c>
      <c r="F98" t="s">
        <v>2814</v>
      </c>
      <c r="G98" t="s">
        <v>176</v>
      </c>
      <c r="H98" s="55">
        <v>3.72</v>
      </c>
      <c r="I98" t="s">
        <v>313</v>
      </c>
      <c r="J98" t="s">
        <v>98</v>
      </c>
      <c r="K98" s="56">
        <v>5.0999999999999997E-2</v>
      </c>
      <c r="L98" s="56">
        <v>2.2599999999999999E-2</v>
      </c>
      <c r="M98" s="55">
        <v>13700.95</v>
      </c>
      <c r="N98" s="55">
        <v>126.24</v>
      </c>
      <c r="O98" s="55">
        <v>17.296079280000001</v>
      </c>
      <c r="P98" s="56">
        <v>1E-4</v>
      </c>
      <c r="Q98" s="56">
        <v>0</v>
      </c>
    </row>
    <row r="99" spans="1:17">
      <c r="A99" t="s">
        <v>4159</v>
      </c>
      <c r="B99" t="s">
        <v>2744</v>
      </c>
      <c r="C99" t="s">
        <v>2815</v>
      </c>
      <c r="D99" s="105" t="s">
        <v>4234</v>
      </c>
      <c r="E99" t="s">
        <v>461</v>
      </c>
      <c r="F99" t="s">
        <v>2816</v>
      </c>
      <c r="G99" t="s">
        <v>176</v>
      </c>
      <c r="H99" s="55">
        <v>3.7</v>
      </c>
      <c r="I99" t="s">
        <v>313</v>
      </c>
      <c r="J99" t="s">
        <v>98</v>
      </c>
      <c r="K99" s="56">
        <v>5.0999999999999997E-2</v>
      </c>
      <c r="L99" s="56">
        <v>2.5600000000000001E-2</v>
      </c>
      <c r="M99" s="55">
        <v>27723.72</v>
      </c>
      <c r="N99" s="55">
        <v>124.63</v>
      </c>
      <c r="O99" s="55">
        <v>34.552072236000001</v>
      </c>
      <c r="P99" s="56">
        <v>2.0000000000000001E-4</v>
      </c>
      <c r="Q99" s="56">
        <v>0</v>
      </c>
    </row>
    <row r="100" spans="1:17">
      <c r="A100" t="s">
        <v>4159</v>
      </c>
      <c r="B100" t="s">
        <v>2744</v>
      </c>
      <c r="C100" t="s">
        <v>2802</v>
      </c>
      <c r="D100" s="105" t="s">
        <v>4234</v>
      </c>
      <c r="E100" t="s">
        <v>461</v>
      </c>
      <c r="F100" t="s">
        <v>587</v>
      </c>
      <c r="G100" t="s">
        <v>176</v>
      </c>
      <c r="H100" s="55">
        <v>3.7</v>
      </c>
      <c r="I100" t="s">
        <v>313</v>
      </c>
      <c r="J100" t="s">
        <v>98</v>
      </c>
      <c r="K100" s="56">
        <v>5.0999999999999997E-2</v>
      </c>
      <c r="L100" s="56">
        <v>2.5499999999999998E-2</v>
      </c>
      <c r="M100" s="55">
        <v>42976.5</v>
      </c>
      <c r="N100" s="55">
        <v>124.86</v>
      </c>
      <c r="O100" s="55">
        <v>53.660457899999997</v>
      </c>
      <c r="P100" s="56">
        <v>4.0000000000000002E-4</v>
      </c>
      <c r="Q100" s="56">
        <v>0</v>
      </c>
    </row>
    <row r="101" spans="1:17">
      <c r="A101" t="s">
        <v>4159</v>
      </c>
      <c r="B101" t="s">
        <v>2744</v>
      </c>
      <c r="C101" t="s">
        <v>2817</v>
      </c>
      <c r="D101" s="105" t="s">
        <v>4234</v>
      </c>
      <c r="E101" t="s">
        <v>461</v>
      </c>
      <c r="F101" t="s">
        <v>587</v>
      </c>
      <c r="G101" t="s">
        <v>176</v>
      </c>
      <c r="H101" s="55">
        <v>3.72</v>
      </c>
      <c r="I101" t="s">
        <v>313</v>
      </c>
      <c r="J101" t="s">
        <v>98</v>
      </c>
      <c r="K101" s="56">
        <v>5.0999999999999997E-2</v>
      </c>
      <c r="L101" s="56">
        <v>2.2599999999999999E-2</v>
      </c>
      <c r="M101" s="55">
        <v>18811.46</v>
      </c>
      <c r="N101" s="55">
        <v>125.97</v>
      </c>
      <c r="O101" s="55">
        <v>23.696796161999998</v>
      </c>
      <c r="P101" s="56">
        <v>2.0000000000000001E-4</v>
      </c>
      <c r="Q101" s="56">
        <v>0</v>
      </c>
    </row>
    <row r="102" spans="1:17">
      <c r="A102" t="s">
        <v>4159</v>
      </c>
      <c r="B102" t="s">
        <v>2744</v>
      </c>
      <c r="C102" t="s">
        <v>2843</v>
      </c>
      <c r="D102" s="105" t="s">
        <v>4234</v>
      </c>
      <c r="E102" t="s">
        <v>461</v>
      </c>
      <c r="F102" t="s">
        <v>2844</v>
      </c>
      <c r="G102" t="s">
        <v>176</v>
      </c>
      <c r="H102" s="55">
        <v>3.7</v>
      </c>
      <c r="I102" t="s">
        <v>313</v>
      </c>
      <c r="J102" t="s">
        <v>98</v>
      </c>
      <c r="K102" s="56">
        <v>5.0999999999999997E-2</v>
      </c>
      <c r="L102" s="56">
        <v>2.5600000000000001E-2</v>
      </c>
      <c r="M102" s="55">
        <v>44633.64</v>
      </c>
      <c r="N102" s="55">
        <v>125.11</v>
      </c>
      <c r="O102" s="55">
        <v>55.841147004</v>
      </c>
      <c r="P102" s="56">
        <v>4.0000000000000002E-4</v>
      </c>
      <c r="Q102" s="56">
        <v>0</v>
      </c>
    </row>
    <row r="103" spans="1:17">
      <c r="A103" t="s">
        <v>4159</v>
      </c>
      <c r="B103" t="s">
        <v>2744</v>
      </c>
      <c r="C103" t="s">
        <v>2827</v>
      </c>
      <c r="D103" s="105" t="s">
        <v>4234</v>
      </c>
      <c r="E103" t="s">
        <v>461</v>
      </c>
      <c r="F103" t="s">
        <v>2828</v>
      </c>
      <c r="G103" t="s">
        <v>176</v>
      </c>
      <c r="H103" s="55">
        <v>3.7</v>
      </c>
      <c r="I103" t="s">
        <v>313</v>
      </c>
      <c r="J103" t="s">
        <v>98</v>
      </c>
      <c r="K103" s="56">
        <v>5.0999999999999997E-2</v>
      </c>
      <c r="L103" s="56">
        <v>2.5700000000000001E-2</v>
      </c>
      <c r="M103" s="55">
        <v>19792.8</v>
      </c>
      <c r="N103" s="55">
        <v>125.41</v>
      </c>
      <c r="O103" s="55">
        <v>24.822150480000001</v>
      </c>
      <c r="P103" s="56">
        <v>2.0000000000000001E-4</v>
      </c>
      <c r="Q103" s="56">
        <v>0</v>
      </c>
    </row>
    <row r="104" spans="1:17">
      <c r="A104" t="s">
        <v>4159</v>
      </c>
      <c r="B104" t="s">
        <v>2744</v>
      </c>
      <c r="C104" t="s">
        <v>2829</v>
      </c>
      <c r="D104" s="105" t="s">
        <v>4234</v>
      </c>
      <c r="E104" t="s">
        <v>461</v>
      </c>
      <c r="F104" t="s">
        <v>2830</v>
      </c>
      <c r="G104" t="s">
        <v>176</v>
      </c>
      <c r="H104" s="55">
        <v>3.7</v>
      </c>
      <c r="I104" t="s">
        <v>313</v>
      </c>
      <c r="J104" t="s">
        <v>98</v>
      </c>
      <c r="K104" s="56">
        <v>5.0999999999999997E-2</v>
      </c>
      <c r="L104" s="56">
        <v>2.5600000000000001E-2</v>
      </c>
      <c r="M104" s="55">
        <v>24958.720000000001</v>
      </c>
      <c r="N104" s="55">
        <v>124.05</v>
      </c>
      <c r="O104" s="55">
        <v>30.961292159999999</v>
      </c>
      <c r="P104" s="56">
        <v>2.0000000000000001E-4</v>
      </c>
      <c r="Q104" s="56">
        <v>0</v>
      </c>
    </row>
    <row r="105" spans="1:17">
      <c r="A105" t="s">
        <v>4159</v>
      </c>
      <c r="B105" t="s">
        <v>2744</v>
      </c>
      <c r="C105" t="s">
        <v>2847</v>
      </c>
      <c r="D105" s="105" t="s">
        <v>4234</v>
      </c>
      <c r="E105" t="s">
        <v>461</v>
      </c>
      <c r="F105" t="s">
        <v>2848</v>
      </c>
      <c r="G105" t="s">
        <v>176</v>
      </c>
      <c r="H105" s="55">
        <v>3.72</v>
      </c>
      <c r="I105" t="s">
        <v>313</v>
      </c>
      <c r="J105" t="s">
        <v>98</v>
      </c>
      <c r="K105" s="56">
        <v>5.0999999999999997E-2</v>
      </c>
      <c r="L105" s="56">
        <v>2.2499999999999999E-2</v>
      </c>
      <c r="M105" s="55">
        <v>5706.46</v>
      </c>
      <c r="N105" s="55">
        <v>125.43</v>
      </c>
      <c r="O105" s="55">
        <v>7.1576127779999998</v>
      </c>
      <c r="P105" s="56">
        <v>1E-4</v>
      </c>
      <c r="Q105" s="56">
        <v>0</v>
      </c>
    </row>
    <row r="106" spans="1:17">
      <c r="A106" t="s">
        <v>4159</v>
      </c>
      <c r="B106" t="s">
        <v>2744</v>
      </c>
      <c r="C106" t="s">
        <v>2811</v>
      </c>
      <c r="D106" s="105" t="s">
        <v>4234</v>
      </c>
      <c r="E106" t="s">
        <v>461</v>
      </c>
      <c r="F106" t="s">
        <v>2812</v>
      </c>
      <c r="G106" t="s">
        <v>176</v>
      </c>
      <c r="H106" s="55">
        <v>3.7</v>
      </c>
      <c r="I106" t="s">
        <v>313</v>
      </c>
      <c r="J106" t="s">
        <v>98</v>
      </c>
      <c r="K106" s="56">
        <v>5.0999999999999997E-2</v>
      </c>
      <c r="L106" s="56">
        <v>2.5499999999999998E-2</v>
      </c>
      <c r="M106" s="55">
        <v>50323.94</v>
      </c>
      <c r="N106" s="55">
        <v>124.29</v>
      </c>
      <c r="O106" s="55">
        <v>62.547625025999999</v>
      </c>
      <c r="P106" s="56">
        <v>4.0000000000000002E-4</v>
      </c>
      <c r="Q106" s="56">
        <v>0</v>
      </c>
    </row>
    <row r="107" spans="1:17">
      <c r="A107" t="s">
        <v>4159</v>
      </c>
      <c r="B107" t="s">
        <v>2744</v>
      </c>
      <c r="C107" t="s">
        <v>2818</v>
      </c>
      <c r="D107" s="105" t="s">
        <v>4234</v>
      </c>
      <c r="E107" t="s">
        <v>461</v>
      </c>
      <c r="F107" t="s">
        <v>587</v>
      </c>
      <c r="G107" t="s">
        <v>176</v>
      </c>
      <c r="H107" s="55">
        <v>3.72</v>
      </c>
      <c r="I107" t="s">
        <v>313</v>
      </c>
      <c r="J107" t="s">
        <v>98</v>
      </c>
      <c r="K107" s="56">
        <v>5.0999999999999997E-2</v>
      </c>
      <c r="L107" s="56">
        <v>2.2700000000000001E-2</v>
      </c>
      <c r="M107" s="55">
        <v>11350.39</v>
      </c>
      <c r="N107" s="55">
        <v>125.29</v>
      </c>
      <c r="O107" s="55">
        <v>14.220903631000001</v>
      </c>
      <c r="P107" s="56">
        <v>1E-4</v>
      </c>
      <c r="Q107" s="56">
        <v>0</v>
      </c>
    </row>
    <row r="108" spans="1:17">
      <c r="A108" t="s">
        <v>4159</v>
      </c>
      <c r="B108" t="s">
        <v>2744</v>
      </c>
      <c r="C108" t="s">
        <v>2819</v>
      </c>
      <c r="D108" s="105" t="s">
        <v>4234</v>
      </c>
      <c r="E108" t="s">
        <v>461</v>
      </c>
      <c r="F108" t="s">
        <v>587</v>
      </c>
      <c r="G108" t="s">
        <v>176</v>
      </c>
      <c r="H108" s="55">
        <v>3.72</v>
      </c>
      <c r="I108" t="s">
        <v>313</v>
      </c>
      <c r="J108" t="s">
        <v>98</v>
      </c>
      <c r="K108" s="56">
        <v>5.0999999999999997E-2</v>
      </c>
      <c r="L108" s="56">
        <v>2.3199999999999998E-2</v>
      </c>
      <c r="M108" s="55">
        <v>9967.8799999999992</v>
      </c>
      <c r="N108" s="55">
        <v>124.07</v>
      </c>
      <c r="O108" s="55">
        <v>12.367148716000001</v>
      </c>
      <c r="P108" s="56">
        <v>1E-4</v>
      </c>
      <c r="Q108" s="56">
        <v>0</v>
      </c>
    </row>
    <row r="109" spans="1:17">
      <c r="A109" t="s">
        <v>4159</v>
      </c>
      <c r="B109" t="s">
        <v>2744</v>
      </c>
      <c r="C109" t="s">
        <v>2820</v>
      </c>
      <c r="D109" s="105" t="s">
        <v>4234</v>
      </c>
      <c r="E109" t="s">
        <v>461</v>
      </c>
      <c r="F109" t="s">
        <v>587</v>
      </c>
      <c r="G109" t="s">
        <v>176</v>
      </c>
      <c r="H109" s="55">
        <v>3.67</v>
      </c>
      <c r="I109" t="s">
        <v>313</v>
      </c>
      <c r="J109" t="s">
        <v>98</v>
      </c>
      <c r="K109" s="56">
        <v>5.0999999999999997E-2</v>
      </c>
      <c r="L109" s="56">
        <v>3.2300000000000002E-2</v>
      </c>
      <c r="M109" s="55">
        <v>31076.66</v>
      </c>
      <c r="N109" s="55">
        <v>119.74</v>
      </c>
      <c r="O109" s="55">
        <v>37.211192683999997</v>
      </c>
      <c r="P109" s="56">
        <v>2.9999999999999997E-4</v>
      </c>
      <c r="Q109" s="56">
        <v>0</v>
      </c>
    </row>
    <row r="110" spans="1:17">
      <c r="A110" t="s">
        <v>4159</v>
      </c>
      <c r="B110" t="s">
        <v>2744</v>
      </c>
      <c r="C110" t="s">
        <v>2821</v>
      </c>
      <c r="D110" s="105" t="s">
        <v>4234</v>
      </c>
      <c r="E110" t="s">
        <v>461</v>
      </c>
      <c r="F110" t="s">
        <v>587</v>
      </c>
      <c r="G110" t="s">
        <v>176</v>
      </c>
      <c r="H110" s="55">
        <v>3.67</v>
      </c>
      <c r="I110" t="s">
        <v>313</v>
      </c>
      <c r="J110" t="s">
        <v>98</v>
      </c>
      <c r="K110" s="56">
        <v>5.0999999999999997E-2</v>
      </c>
      <c r="L110" s="56">
        <v>3.2300000000000002E-2</v>
      </c>
      <c r="M110" s="55">
        <v>22739.07</v>
      </c>
      <c r="N110" s="55">
        <v>119.5</v>
      </c>
      <c r="O110" s="55">
        <v>27.17318865</v>
      </c>
      <c r="P110" s="56">
        <v>2.0000000000000001E-4</v>
      </c>
      <c r="Q110" s="56">
        <v>0</v>
      </c>
    </row>
    <row r="111" spans="1:17">
      <c r="A111" t="s">
        <v>4159</v>
      </c>
      <c r="B111" t="s">
        <v>2744</v>
      </c>
      <c r="C111" t="s">
        <v>2822</v>
      </c>
      <c r="D111" s="105" t="s">
        <v>4234</v>
      </c>
      <c r="E111" t="s">
        <v>461</v>
      </c>
      <c r="F111" t="s">
        <v>587</v>
      </c>
      <c r="G111" t="s">
        <v>176</v>
      </c>
      <c r="H111" s="55">
        <v>3.71</v>
      </c>
      <c r="I111" t="s">
        <v>313</v>
      </c>
      <c r="J111" t="s">
        <v>98</v>
      </c>
      <c r="K111" s="56">
        <v>5.0999999999999997E-2</v>
      </c>
      <c r="L111" s="56">
        <v>2.3699999999999999E-2</v>
      </c>
      <c r="M111" s="55">
        <v>11087.46</v>
      </c>
      <c r="N111" s="55">
        <v>123.25</v>
      </c>
      <c r="O111" s="55">
        <v>13.665294449999999</v>
      </c>
      <c r="P111" s="56">
        <v>1E-4</v>
      </c>
      <c r="Q111" s="56">
        <v>0</v>
      </c>
    </row>
    <row r="112" spans="1:17">
      <c r="A112" t="s">
        <v>4159</v>
      </c>
      <c r="B112" t="s">
        <v>2744</v>
      </c>
      <c r="C112" t="s">
        <v>2803</v>
      </c>
      <c r="D112" s="105" t="s">
        <v>4234</v>
      </c>
      <c r="E112" t="s">
        <v>461</v>
      </c>
      <c r="F112" t="s">
        <v>587</v>
      </c>
      <c r="G112" t="s">
        <v>176</v>
      </c>
      <c r="H112" s="55">
        <v>3.71</v>
      </c>
      <c r="I112" t="s">
        <v>313</v>
      </c>
      <c r="J112" t="s">
        <v>98</v>
      </c>
      <c r="K112" s="56">
        <v>5.0999999999999997E-2</v>
      </c>
      <c r="L112" s="56">
        <v>2.3900000000000001E-2</v>
      </c>
      <c r="M112" s="55">
        <v>2863.44</v>
      </c>
      <c r="N112" s="55">
        <v>122.81</v>
      </c>
      <c r="O112" s="55">
        <v>3.5165906640000002</v>
      </c>
      <c r="P112" s="56">
        <v>0</v>
      </c>
      <c r="Q112" s="56">
        <v>0</v>
      </c>
    </row>
    <row r="113" spans="1:17">
      <c r="A113" t="s">
        <v>4159</v>
      </c>
      <c r="B113" t="s">
        <v>2744</v>
      </c>
      <c r="C113" t="s">
        <v>2804</v>
      </c>
      <c r="D113" s="105" t="s">
        <v>4234</v>
      </c>
      <c r="E113" t="s">
        <v>461</v>
      </c>
      <c r="F113" t="s">
        <v>587</v>
      </c>
      <c r="G113" t="s">
        <v>176</v>
      </c>
      <c r="H113" s="55">
        <v>3.7</v>
      </c>
      <c r="I113" t="s">
        <v>313</v>
      </c>
      <c r="J113" t="s">
        <v>98</v>
      </c>
      <c r="K113" s="56">
        <v>5.0999999999999997E-2</v>
      </c>
      <c r="L113" s="56">
        <v>2.5600000000000001E-2</v>
      </c>
      <c r="M113" s="55">
        <v>32576.73</v>
      </c>
      <c r="N113" s="55">
        <v>122.53</v>
      </c>
      <c r="O113" s="55">
        <v>39.916267269000002</v>
      </c>
      <c r="P113" s="56">
        <v>2.9999999999999997E-4</v>
      </c>
      <c r="Q113" s="56">
        <v>0</v>
      </c>
    </row>
    <row r="114" spans="1:17">
      <c r="A114" t="s">
        <v>4159</v>
      </c>
      <c r="B114" t="s">
        <v>2744</v>
      </c>
      <c r="C114" t="s">
        <v>2805</v>
      </c>
      <c r="D114" s="105" t="s">
        <v>4234</v>
      </c>
      <c r="E114" t="s">
        <v>461</v>
      </c>
      <c r="F114" t="s">
        <v>587</v>
      </c>
      <c r="G114" t="s">
        <v>176</v>
      </c>
      <c r="H114" s="55">
        <v>3.71</v>
      </c>
      <c r="I114" t="s">
        <v>313</v>
      </c>
      <c r="J114" t="s">
        <v>98</v>
      </c>
      <c r="K114" s="56">
        <v>5.0999999999999997E-2</v>
      </c>
      <c r="L114" s="56">
        <v>2.5499999999999998E-2</v>
      </c>
      <c r="M114" s="55">
        <v>6300.98</v>
      </c>
      <c r="N114" s="55">
        <v>122.43</v>
      </c>
      <c r="O114" s="55">
        <v>7.7142898139999998</v>
      </c>
      <c r="P114" s="56">
        <v>1E-4</v>
      </c>
      <c r="Q114" s="56">
        <v>0</v>
      </c>
    </row>
    <row r="115" spans="1:17">
      <c r="A115" t="s">
        <v>4159</v>
      </c>
      <c r="B115" t="s">
        <v>2744</v>
      </c>
      <c r="C115" t="s">
        <v>2806</v>
      </c>
      <c r="D115" s="105" t="s">
        <v>4234</v>
      </c>
      <c r="E115" t="s">
        <v>461</v>
      </c>
      <c r="F115" t="s">
        <v>587</v>
      </c>
      <c r="G115" t="s">
        <v>176</v>
      </c>
      <c r="H115" s="55">
        <v>3.71</v>
      </c>
      <c r="I115" t="s">
        <v>313</v>
      </c>
      <c r="J115" t="s">
        <v>98</v>
      </c>
      <c r="K115" s="56">
        <v>5.0999999999999997E-2</v>
      </c>
      <c r="L115" s="56">
        <v>2.5499999999999998E-2</v>
      </c>
      <c r="M115" s="55">
        <v>6064.69</v>
      </c>
      <c r="N115" s="55">
        <v>123.16</v>
      </c>
      <c r="O115" s="55">
        <v>7.4692722040000001</v>
      </c>
      <c r="P115" s="56">
        <v>1E-4</v>
      </c>
      <c r="Q115" s="56">
        <v>0</v>
      </c>
    </row>
    <row r="116" spans="1:17">
      <c r="A116" t="s">
        <v>4159</v>
      </c>
      <c r="B116" t="s">
        <v>2744</v>
      </c>
      <c r="C116" t="s">
        <v>2807</v>
      </c>
      <c r="D116" s="105" t="s">
        <v>4234</v>
      </c>
      <c r="E116" t="s">
        <v>461</v>
      </c>
      <c r="F116" t="s">
        <v>587</v>
      </c>
      <c r="G116" t="s">
        <v>176</v>
      </c>
      <c r="H116" s="55">
        <v>3.7</v>
      </c>
      <c r="I116" t="s">
        <v>313</v>
      </c>
      <c r="J116" t="s">
        <v>98</v>
      </c>
      <c r="K116" s="56">
        <v>5.0999999999999997E-2</v>
      </c>
      <c r="L116" s="56">
        <v>2.5499999999999998E-2</v>
      </c>
      <c r="M116" s="55">
        <v>12078.02</v>
      </c>
      <c r="N116" s="55">
        <v>123.39</v>
      </c>
      <c r="O116" s="55">
        <v>14.903068877999999</v>
      </c>
      <c r="P116" s="56">
        <v>1E-4</v>
      </c>
      <c r="Q116" s="56">
        <v>0</v>
      </c>
    </row>
    <row r="117" spans="1:17">
      <c r="A117" t="s">
        <v>4159</v>
      </c>
      <c r="B117" t="s">
        <v>2744</v>
      </c>
      <c r="C117" t="s">
        <v>2808</v>
      </c>
      <c r="D117" s="105" t="s">
        <v>4234</v>
      </c>
      <c r="E117" t="s">
        <v>461</v>
      </c>
      <c r="F117" t="s">
        <v>587</v>
      </c>
      <c r="G117" t="s">
        <v>176</v>
      </c>
      <c r="H117" s="55">
        <v>3.7</v>
      </c>
      <c r="I117" t="s">
        <v>313</v>
      </c>
      <c r="J117" t="s">
        <v>98</v>
      </c>
      <c r="K117" s="56">
        <v>5.0999999999999997E-2</v>
      </c>
      <c r="L117" s="56">
        <v>2.5499999999999998E-2</v>
      </c>
      <c r="M117" s="55">
        <v>7603.93</v>
      </c>
      <c r="N117" s="55">
        <v>122.91</v>
      </c>
      <c r="O117" s="55">
        <v>9.3459903630000003</v>
      </c>
      <c r="P117" s="56">
        <v>1E-4</v>
      </c>
      <c r="Q117" s="56">
        <v>0</v>
      </c>
    </row>
    <row r="118" spans="1:17">
      <c r="A118" t="s">
        <v>4159</v>
      </c>
      <c r="B118" t="s">
        <v>2744</v>
      </c>
      <c r="C118" t="s">
        <v>2809</v>
      </c>
      <c r="D118" s="105" t="s">
        <v>4234</v>
      </c>
      <c r="E118" t="s">
        <v>461</v>
      </c>
      <c r="F118" t="s">
        <v>587</v>
      </c>
      <c r="G118" t="s">
        <v>176</v>
      </c>
      <c r="H118" s="55">
        <v>3.71</v>
      </c>
      <c r="I118" t="s">
        <v>313</v>
      </c>
      <c r="J118" t="s">
        <v>98</v>
      </c>
      <c r="K118" s="56">
        <v>5.0999999999999997E-2</v>
      </c>
      <c r="L118" s="56">
        <v>2.5499999999999998E-2</v>
      </c>
      <c r="M118" s="55">
        <v>4275.34</v>
      </c>
      <c r="N118" s="55">
        <v>122.8</v>
      </c>
      <c r="O118" s="55">
        <v>5.2501175199999999</v>
      </c>
      <c r="P118" s="56">
        <v>0</v>
      </c>
      <c r="Q118" s="56">
        <v>0</v>
      </c>
    </row>
    <row r="119" spans="1:17">
      <c r="A119" t="s">
        <v>4159</v>
      </c>
      <c r="B119" t="s">
        <v>2744</v>
      </c>
      <c r="C119" t="s">
        <v>2810</v>
      </c>
      <c r="D119" s="105" t="s">
        <v>4234</v>
      </c>
      <c r="E119" t="s">
        <v>461</v>
      </c>
      <c r="F119" t="s">
        <v>587</v>
      </c>
      <c r="G119" t="s">
        <v>176</v>
      </c>
      <c r="H119" s="55">
        <v>3.71</v>
      </c>
      <c r="I119" t="s">
        <v>313</v>
      </c>
      <c r="J119" t="s">
        <v>98</v>
      </c>
      <c r="K119" s="56">
        <v>5.0999999999999997E-2</v>
      </c>
      <c r="L119" s="56">
        <v>2.5499999999999998E-2</v>
      </c>
      <c r="M119" s="55">
        <v>12710.07</v>
      </c>
      <c r="N119" s="55">
        <v>122.44</v>
      </c>
      <c r="O119" s="55">
        <v>15.562209707999999</v>
      </c>
      <c r="P119" s="56">
        <v>1E-4</v>
      </c>
      <c r="Q119" s="56">
        <v>0</v>
      </c>
    </row>
    <row r="120" spans="1:17">
      <c r="A120" t="s">
        <v>4159</v>
      </c>
      <c r="B120" t="s">
        <v>2744</v>
      </c>
      <c r="C120" t="s">
        <v>2823</v>
      </c>
      <c r="D120" s="105" t="s">
        <v>4234</v>
      </c>
      <c r="E120" t="s">
        <v>461</v>
      </c>
      <c r="F120" t="s">
        <v>587</v>
      </c>
      <c r="G120" t="s">
        <v>176</v>
      </c>
      <c r="H120" s="55">
        <v>3.71</v>
      </c>
      <c r="I120" t="s">
        <v>313</v>
      </c>
      <c r="J120" t="s">
        <v>98</v>
      </c>
      <c r="K120" s="56">
        <v>5.0999999999999997E-2</v>
      </c>
      <c r="L120" s="56">
        <v>2.5499999999999998E-2</v>
      </c>
      <c r="M120" s="55">
        <v>4988.6899999999996</v>
      </c>
      <c r="N120" s="55">
        <v>122.44</v>
      </c>
      <c r="O120" s="55">
        <v>6.1081520359999999</v>
      </c>
      <c r="P120" s="56">
        <v>0</v>
      </c>
      <c r="Q120" s="56">
        <v>0</v>
      </c>
    </row>
    <row r="121" spans="1:17">
      <c r="A121" t="s">
        <v>4159</v>
      </c>
      <c r="B121" t="s">
        <v>2744</v>
      </c>
      <c r="C121" t="s">
        <v>2824</v>
      </c>
      <c r="D121" s="105" t="s">
        <v>4234</v>
      </c>
      <c r="E121" t="s">
        <v>461</v>
      </c>
      <c r="F121" t="s">
        <v>587</v>
      </c>
      <c r="G121" t="s">
        <v>176</v>
      </c>
      <c r="H121" s="55">
        <v>3.71</v>
      </c>
      <c r="I121" t="s">
        <v>313</v>
      </c>
      <c r="J121" t="s">
        <v>98</v>
      </c>
      <c r="K121" s="56">
        <v>5.0999999999999997E-2</v>
      </c>
      <c r="L121" s="56">
        <v>2.5499999999999998E-2</v>
      </c>
      <c r="M121" s="55">
        <v>33207.129999999997</v>
      </c>
      <c r="N121" s="55">
        <v>122.68</v>
      </c>
      <c r="O121" s="55">
        <v>40.738507083999998</v>
      </c>
      <c r="P121" s="56">
        <v>2.9999999999999997E-4</v>
      </c>
      <c r="Q121" s="56">
        <v>0</v>
      </c>
    </row>
    <row r="122" spans="1:17">
      <c r="A122" t="s">
        <v>4159</v>
      </c>
      <c r="B122" t="s">
        <v>2744</v>
      </c>
      <c r="C122" t="s">
        <v>2825</v>
      </c>
      <c r="D122" s="105" t="s">
        <v>4234</v>
      </c>
      <c r="E122" t="s">
        <v>461</v>
      </c>
      <c r="F122" t="s">
        <v>587</v>
      </c>
      <c r="G122" t="s">
        <v>176</v>
      </c>
      <c r="H122" s="55">
        <v>3.7</v>
      </c>
      <c r="I122" t="s">
        <v>313</v>
      </c>
      <c r="J122" t="s">
        <v>98</v>
      </c>
      <c r="K122" s="56">
        <v>5.0999999999999997E-2</v>
      </c>
      <c r="L122" s="56">
        <v>2.5600000000000001E-2</v>
      </c>
      <c r="M122" s="55">
        <v>64867.17</v>
      </c>
      <c r="N122" s="55">
        <v>123.76</v>
      </c>
      <c r="O122" s="55">
        <v>80.279609592</v>
      </c>
      <c r="P122" s="56">
        <v>5.9999999999999995E-4</v>
      </c>
      <c r="Q122" s="56">
        <v>1E-4</v>
      </c>
    </row>
    <row r="123" spans="1:17">
      <c r="A123" t="s">
        <v>4159</v>
      </c>
      <c r="B123" t="s">
        <v>2744</v>
      </c>
      <c r="C123" t="s">
        <v>2801</v>
      </c>
      <c r="D123" s="105" t="s">
        <v>4234</v>
      </c>
      <c r="E123" t="s">
        <v>461</v>
      </c>
      <c r="F123" t="s">
        <v>587</v>
      </c>
      <c r="G123" t="s">
        <v>176</v>
      </c>
      <c r="H123" s="55">
        <v>3.72</v>
      </c>
      <c r="I123" t="s">
        <v>313</v>
      </c>
      <c r="J123" t="s">
        <v>98</v>
      </c>
      <c r="K123" s="56">
        <v>5.0999999999999997E-2</v>
      </c>
      <c r="L123" s="56">
        <v>2.2599999999999999E-2</v>
      </c>
      <c r="M123" s="55">
        <v>6889.78</v>
      </c>
      <c r="N123" s="55">
        <v>125.43</v>
      </c>
      <c r="O123" s="55">
        <v>8.641851054</v>
      </c>
      <c r="P123" s="56">
        <v>1E-4</v>
      </c>
      <c r="Q123" s="56">
        <v>0</v>
      </c>
    </row>
    <row r="124" spans="1:17">
      <c r="A124" t="s">
        <v>4159</v>
      </c>
      <c r="B124" t="s">
        <v>2744</v>
      </c>
      <c r="C124" t="s">
        <v>2826</v>
      </c>
      <c r="D124" s="105" t="s">
        <v>4234</v>
      </c>
      <c r="E124" t="s">
        <v>461</v>
      </c>
      <c r="F124" t="s">
        <v>587</v>
      </c>
      <c r="G124" t="s">
        <v>176</v>
      </c>
      <c r="H124" s="55">
        <v>3.7</v>
      </c>
      <c r="I124" t="s">
        <v>313</v>
      </c>
      <c r="J124" t="s">
        <v>98</v>
      </c>
      <c r="K124" s="56">
        <v>5.0999999999999997E-2</v>
      </c>
      <c r="L124" s="56">
        <v>2.5600000000000001E-2</v>
      </c>
      <c r="M124" s="55">
        <v>79176.149999999994</v>
      </c>
      <c r="N124" s="55">
        <v>124.26</v>
      </c>
      <c r="O124" s="55">
        <v>98.38428399</v>
      </c>
      <c r="P124" s="56">
        <v>6.9999999999999999E-4</v>
      </c>
      <c r="Q124" s="56">
        <v>1E-4</v>
      </c>
    </row>
    <row r="125" spans="1:17">
      <c r="A125" t="s">
        <v>4159</v>
      </c>
      <c r="B125" t="s">
        <v>2744</v>
      </c>
      <c r="C125" t="s">
        <v>2849</v>
      </c>
      <c r="D125" s="105" t="s">
        <v>4234</v>
      </c>
      <c r="E125" t="s">
        <v>461</v>
      </c>
      <c r="F125" t="s">
        <v>2850</v>
      </c>
      <c r="G125" t="s">
        <v>176</v>
      </c>
      <c r="H125" s="55">
        <v>3.7</v>
      </c>
      <c r="I125" t="s">
        <v>313</v>
      </c>
      <c r="J125" t="s">
        <v>98</v>
      </c>
      <c r="K125" s="56">
        <v>5.1900000000000002E-2</v>
      </c>
      <c r="L125" s="56">
        <v>2.5499999999999998E-2</v>
      </c>
      <c r="M125" s="55">
        <v>15639.68</v>
      </c>
      <c r="N125" s="55">
        <v>126.96</v>
      </c>
      <c r="O125" s="55">
        <v>19.856137728</v>
      </c>
      <c r="P125" s="56">
        <v>1E-4</v>
      </c>
      <c r="Q125" s="56">
        <v>0</v>
      </c>
    </row>
    <row r="126" spans="1:17">
      <c r="A126" t="s">
        <v>4159</v>
      </c>
      <c r="B126" t="s">
        <v>2744</v>
      </c>
      <c r="C126" t="s">
        <v>2835</v>
      </c>
      <c r="D126" s="105" t="s">
        <v>4234</v>
      </c>
      <c r="E126" t="s">
        <v>461</v>
      </c>
      <c r="F126" t="s">
        <v>2836</v>
      </c>
      <c r="G126" t="s">
        <v>176</v>
      </c>
      <c r="H126" s="55">
        <v>3.72</v>
      </c>
      <c r="I126" t="s">
        <v>313</v>
      </c>
      <c r="J126" t="s">
        <v>98</v>
      </c>
      <c r="K126" s="56">
        <v>5.0999999999999997E-2</v>
      </c>
      <c r="L126" s="56">
        <v>2.2599999999999999E-2</v>
      </c>
      <c r="M126" s="55">
        <v>401458.2</v>
      </c>
      <c r="N126" s="55">
        <v>130.84</v>
      </c>
      <c r="O126" s="55">
        <v>525.26790888000005</v>
      </c>
      <c r="P126" s="56">
        <v>3.7000000000000002E-3</v>
      </c>
      <c r="Q126" s="56">
        <v>4.0000000000000002E-4</v>
      </c>
    </row>
    <row r="127" spans="1:17">
      <c r="A127" t="s">
        <v>4160</v>
      </c>
      <c r="B127" t="s">
        <v>2702</v>
      </c>
      <c r="C127" t="s">
        <v>2831</v>
      </c>
      <c r="D127" s="105" t="s">
        <v>4234</v>
      </c>
      <c r="E127" t="s">
        <v>474</v>
      </c>
      <c r="F127" t="s">
        <v>406</v>
      </c>
      <c r="G127" t="s">
        <v>127</v>
      </c>
      <c r="H127" s="55">
        <v>2.84</v>
      </c>
      <c r="I127" t="s">
        <v>332</v>
      </c>
      <c r="J127" t="s">
        <v>98</v>
      </c>
      <c r="K127" s="56">
        <v>0.05</v>
      </c>
      <c r="L127" s="56">
        <v>2.0400000000000001E-2</v>
      </c>
      <c r="M127" s="55">
        <v>132071.07999999999</v>
      </c>
      <c r="N127" s="55">
        <v>122.33</v>
      </c>
      <c r="O127" s="55">
        <v>161.56255216400001</v>
      </c>
      <c r="P127" s="56">
        <v>1.1000000000000001E-3</v>
      </c>
      <c r="Q127" s="56">
        <v>1E-4</v>
      </c>
    </row>
    <row r="128" spans="1:17">
      <c r="A128" t="s">
        <v>4160</v>
      </c>
      <c r="B128" t="s">
        <v>2702</v>
      </c>
      <c r="C128" t="s">
        <v>2832</v>
      </c>
      <c r="D128" s="105" t="s">
        <v>4234</v>
      </c>
      <c r="E128" t="s">
        <v>474</v>
      </c>
      <c r="F128" t="s">
        <v>406</v>
      </c>
      <c r="G128" t="s">
        <v>127</v>
      </c>
      <c r="H128" s="55">
        <v>2.84</v>
      </c>
      <c r="I128" t="s">
        <v>332</v>
      </c>
      <c r="J128" t="s">
        <v>98</v>
      </c>
      <c r="K128" s="56">
        <v>0.05</v>
      </c>
      <c r="L128" s="56">
        <v>2.0400000000000001E-2</v>
      </c>
      <c r="M128" s="55">
        <v>42476.68</v>
      </c>
      <c r="N128" s="55">
        <v>122.33</v>
      </c>
      <c r="O128" s="55">
        <v>51.961722643999998</v>
      </c>
      <c r="P128" s="56">
        <v>4.0000000000000002E-4</v>
      </c>
      <c r="Q128" s="56">
        <v>0</v>
      </c>
    </row>
    <row r="129" spans="1:17">
      <c r="A129" t="s">
        <v>4160</v>
      </c>
      <c r="B129" t="s">
        <v>2702</v>
      </c>
      <c r="C129" t="s">
        <v>2878</v>
      </c>
      <c r="D129" s="105" t="s">
        <v>4234</v>
      </c>
      <c r="E129" t="s">
        <v>474</v>
      </c>
      <c r="F129" t="s">
        <v>2879</v>
      </c>
      <c r="G129" t="s">
        <v>127</v>
      </c>
      <c r="H129" s="55">
        <v>1.61</v>
      </c>
      <c r="I129" t="s">
        <v>332</v>
      </c>
      <c r="J129" t="s">
        <v>98</v>
      </c>
      <c r="K129" s="56">
        <v>5.7000000000000002E-2</v>
      </c>
      <c r="L129" s="56">
        <v>2.0199999999999999E-2</v>
      </c>
      <c r="M129" s="55">
        <v>86716.34</v>
      </c>
      <c r="N129" s="55">
        <v>125.54</v>
      </c>
      <c r="O129" s="55">
        <v>108.863693236</v>
      </c>
      <c r="P129" s="56">
        <v>8.0000000000000004E-4</v>
      </c>
      <c r="Q129" s="56">
        <v>1E-4</v>
      </c>
    </row>
    <row r="130" spans="1:17">
      <c r="A130" t="s">
        <v>4160</v>
      </c>
      <c r="B130" t="s">
        <v>2702</v>
      </c>
      <c r="C130" t="s">
        <v>2800</v>
      </c>
      <c r="D130" s="105" t="s">
        <v>4234</v>
      </c>
      <c r="E130" t="s">
        <v>474</v>
      </c>
      <c r="F130" t="s">
        <v>406</v>
      </c>
      <c r="G130" t="s">
        <v>127</v>
      </c>
      <c r="H130" s="55">
        <v>6.78</v>
      </c>
      <c r="I130" t="s">
        <v>332</v>
      </c>
      <c r="J130" t="s">
        <v>98</v>
      </c>
      <c r="K130" s="56">
        <v>4.1000000000000002E-2</v>
      </c>
      <c r="L130" s="56">
        <v>2.9499999999999998E-2</v>
      </c>
      <c r="M130" s="55">
        <v>156578.04</v>
      </c>
      <c r="N130" s="55">
        <v>121.36</v>
      </c>
      <c r="O130" s="55">
        <v>190.02310934400001</v>
      </c>
      <c r="P130" s="56">
        <v>1.2999999999999999E-3</v>
      </c>
      <c r="Q130" s="56">
        <v>1E-4</v>
      </c>
    </row>
    <row r="131" spans="1:17">
      <c r="A131" t="s">
        <v>4160</v>
      </c>
      <c r="B131" t="s">
        <v>2702</v>
      </c>
      <c r="C131" t="s">
        <v>2833</v>
      </c>
      <c r="D131" s="105" t="s">
        <v>4234</v>
      </c>
      <c r="E131" t="s">
        <v>474</v>
      </c>
      <c r="F131" t="s">
        <v>406</v>
      </c>
      <c r="G131" t="s">
        <v>127</v>
      </c>
      <c r="H131" s="55">
        <v>5.1100000000000003</v>
      </c>
      <c r="I131" t="s">
        <v>332</v>
      </c>
      <c r="J131" t="s">
        <v>98</v>
      </c>
      <c r="K131" s="56">
        <v>0.05</v>
      </c>
      <c r="L131" s="56">
        <v>2.6100000000000002E-2</v>
      </c>
      <c r="M131" s="55">
        <v>169387.47</v>
      </c>
      <c r="N131" s="55">
        <v>125.93</v>
      </c>
      <c r="O131" s="55">
        <v>213.30964097099999</v>
      </c>
      <c r="P131" s="56">
        <v>1.5E-3</v>
      </c>
      <c r="Q131" s="56">
        <v>1E-4</v>
      </c>
    </row>
    <row r="132" spans="1:17">
      <c r="A132" t="s">
        <v>4160</v>
      </c>
      <c r="B132" t="s">
        <v>2702</v>
      </c>
      <c r="C132" t="s">
        <v>2834</v>
      </c>
      <c r="D132" s="105" t="s">
        <v>4234</v>
      </c>
      <c r="E132" t="s">
        <v>474</v>
      </c>
      <c r="F132" t="s">
        <v>406</v>
      </c>
      <c r="G132" t="s">
        <v>127</v>
      </c>
      <c r="H132" s="55">
        <v>6.82</v>
      </c>
      <c r="I132" t="s">
        <v>332</v>
      </c>
      <c r="J132" t="s">
        <v>98</v>
      </c>
      <c r="K132" s="56">
        <v>4.1000000000000002E-2</v>
      </c>
      <c r="L132" s="56">
        <v>2.7099999999999999E-2</v>
      </c>
      <c r="M132" s="55">
        <v>527641.59999999998</v>
      </c>
      <c r="N132" s="55">
        <v>122.83</v>
      </c>
      <c r="O132" s="55">
        <v>648.10217727999998</v>
      </c>
      <c r="P132" s="56">
        <v>4.5999999999999999E-3</v>
      </c>
      <c r="Q132" s="56">
        <v>5.0000000000000001E-4</v>
      </c>
    </row>
    <row r="133" spans="1:17">
      <c r="A133" t="s">
        <v>4160</v>
      </c>
      <c r="B133" t="s">
        <v>2702</v>
      </c>
      <c r="C133" t="s">
        <v>2799</v>
      </c>
      <c r="D133" s="105" t="s">
        <v>4234</v>
      </c>
      <c r="E133" t="s">
        <v>474</v>
      </c>
      <c r="F133" t="s">
        <v>205</v>
      </c>
      <c r="G133" t="s">
        <v>127</v>
      </c>
      <c r="H133" s="55">
        <v>12.25</v>
      </c>
      <c r="I133" t="s">
        <v>332</v>
      </c>
      <c r="J133" t="s">
        <v>98</v>
      </c>
      <c r="K133" s="56">
        <v>2.1499999999999998E-2</v>
      </c>
      <c r="L133" s="56">
        <v>4.07E-2</v>
      </c>
      <c r="M133" s="55">
        <v>752625.12</v>
      </c>
      <c r="N133" s="55">
        <v>88.6</v>
      </c>
      <c r="O133" s="55">
        <v>666.82585631999996</v>
      </c>
      <c r="P133" s="56">
        <v>4.7000000000000002E-3</v>
      </c>
      <c r="Q133" s="56">
        <v>5.0000000000000001E-4</v>
      </c>
    </row>
    <row r="134" spans="1:17">
      <c r="A134" t="s">
        <v>4161</v>
      </c>
      <c r="B134" t="s">
        <v>2744</v>
      </c>
      <c r="C134" t="s">
        <v>2861</v>
      </c>
      <c r="D134" s="105" t="s">
        <v>4234</v>
      </c>
      <c r="E134" t="s">
        <v>474</v>
      </c>
      <c r="F134" t="s">
        <v>348</v>
      </c>
      <c r="G134" t="s">
        <v>127</v>
      </c>
      <c r="H134" s="55">
        <v>4.25</v>
      </c>
      <c r="I134" t="s">
        <v>669</v>
      </c>
      <c r="J134" t="s">
        <v>98</v>
      </c>
      <c r="K134" s="56">
        <v>5.3499999999999999E-2</v>
      </c>
      <c r="L134" s="56">
        <v>2.5100000000000001E-2</v>
      </c>
      <c r="M134" s="55">
        <v>9224.4599999999991</v>
      </c>
      <c r="N134" s="55">
        <v>127.33</v>
      </c>
      <c r="O134" s="55">
        <v>11.745504918</v>
      </c>
      <c r="P134" s="56">
        <v>1E-4</v>
      </c>
      <c r="Q134" s="56">
        <v>0</v>
      </c>
    </row>
    <row r="135" spans="1:17">
      <c r="A135" t="s">
        <v>4161</v>
      </c>
      <c r="B135" t="s">
        <v>2744</v>
      </c>
      <c r="C135" t="s">
        <v>2863</v>
      </c>
      <c r="D135" s="105" t="s">
        <v>4234</v>
      </c>
      <c r="E135" t="s">
        <v>474</v>
      </c>
      <c r="F135" t="s">
        <v>348</v>
      </c>
      <c r="G135" t="s">
        <v>127</v>
      </c>
      <c r="H135" s="55">
        <v>4.25</v>
      </c>
      <c r="I135" t="s">
        <v>669</v>
      </c>
      <c r="J135" t="s">
        <v>98</v>
      </c>
      <c r="K135" s="56">
        <v>5.3499999999999999E-2</v>
      </c>
      <c r="L135" s="56">
        <v>2.5100000000000001E-2</v>
      </c>
      <c r="M135" s="55">
        <v>11786.81</v>
      </c>
      <c r="N135" s="55">
        <v>127.33</v>
      </c>
      <c r="O135" s="55">
        <v>15.008145173000001</v>
      </c>
      <c r="P135" s="56">
        <v>1E-4</v>
      </c>
      <c r="Q135" s="56">
        <v>0</v>
      </c>
    </row>
    <row r="136" spans="1:17">
      <c r="A136" t="s">
        <v>4161</v>
      </c>
      <c r="B136" t="s">
        <v>2744</v>
      </c>
      <c r="C136" t="s">
        <v>2864</v>
      </c>
      <c r="D136" s="105" t="s">
        <v>4234</v>
      </c>
      <c r="E136" t="s">
        <v>474</v>
      </c>
      <c r="F136" t="s">
        <v>348</v>
      </c>
      <c r="G136" t="s">
        <v>127</v>
      </c>
      <c r="H136" s="55">
        <v>4.29</v>
      </c>
      <c r="I136" t="s">
        <v>669</v>
      </c>
      <c r="J136" t="s">
        <v>98</v>
      </c>
      <c r="K136" s="56">
        <v>5.3499999999999999E-2</v>
      </c>
      <c r="L136" s="56">
        <v>1.9400000000000001E-2</v>
      </c>
      <c r="M136" s="55">
        <v>78361.259999999995</v>
      </c>
      <c r="N136" s="55">
        <v>132.38</v>
      </c>
      <c r="O136" s="55">
        <v>103.73463598799999</v>
      </c>
      <c r="P136" s="56">
        <v>6.9999999999999999E-4</v>
      </c>
      <c r="Q136" s="56">
        <v>1E-4</v>
      </c>
    </row>
    <row r="137" spans="1:17">
      <c r="A137" t="s">
        <v>4161</v>
      </c>
      <c r="B137" t="s">
        <v>2744</v>
      </c>
      <c r="C137" t="s">
        <v>2865</v>
      </c>
      <c r="D137" s="105" t="s">
        <v>4234</v>
      </c>
      <c r="E137" t="s">
        <v>474</v>
      </c>
      <c r="F137" t="s">
        <v>348</v>
      </c>
      <c r="G137" t="s">
        <v>127</v>
      </c>
      <c r="H137" s="55">
        <v>4.25</v>
      </c>
      <c r="I137" t="s">
        <v>669</v>
      </c>
      <c r="J137" t="s">
        <v>98</v>
      </c>
      <c r="K137" s="56">
        <v>5.3499999999999999E-2</v>
      </c>
      <c r="L137" s="56">
        <v>2.5100000000000001E-2</v>
      </c>
      <c r="M137" s="55">
        <v>13836.68</v>
      </c>
      <c r="N137" s="55">
        <v>127.33</v>
      </c>
      <c r="O137" s="55">
        <v>17.618244644000001</v>
      </c>
      <c r="P137" s="56">
        <v>1E-4</v>
      </c>
      <c r="Q137" s="56">
        <v>0</v>
      </c>
    </row>
    <row r="138" spans="1:17">
      <c r="A138" t="s">
        <v>4161</v>
      </c>
      <c r="B138" t="s">
        <v>2744</v>
      </c>
      <c r="C138" t="s">
        <v>2866</v>
      </c>
      <c r="D138" s="105" t="s">
        <v>4234</v>
      </c>
      <c r="E138" t="s">
        <v>474</v>
      </c>
      <c r="F138" t="s">
        <v>348</v>
      </c>
      <c r="G138" t="s">
        <v>127</v>
      </c>
      <c r="H138" s="55">
        <v>4.29</v>
      </c>
      <c r="I138" t="s">
        <v>669</v>
      </c>
      <c r="J138" t="s">
        <v>98</v>
      </c>
      <c r="K138" s="56">
        <v>5.3499999999999999E-2</v>
      </c>
      <c r="L138" s="56">
        <v>1.9400000000000001E-2</v>
      </c>
      <c r="M138" s="55">
        <v>56446.67</v>
      </c>
      <c r="N138" s="55">
        <v>132.38</v>
      </c>
      <c r="O138" s="55">
        <v>74.724101746000002</v>
      </c>
      <c r="P138" s="56">
        <v>5.0000000000000001E-4</v>
      </c>
      <c r="Q138" s="56">
        <v>1E-4</v>
      </c>
    </row>
    <row r="139" spans="1:17">
      <c r="A139" t="s">
        <v>4161</v>
      </c>
      <c r="B139" t="s">
        <v>2744</v>
      </c>
      <c r="C139" t="s">
        <v>2867</v>
      </c>
      <c r="D139" s="105" t="s">
        <v>4234</v>
      </c>
      <c r="E139" t="s">
        <v>474</v>
      </c>
      <c r="F139" t="s">
        <v>348</v>
      </c>
      <c r="G139" t="s">
        <v>127</v>
      </c>
      <c r="H139" s="55">
        <v>4.25</v>
      </c>
      <c r="I139" t="s">
        <v>669</v>
      </c>
      <c r="J139" t="s">
        <v>98</v>
      </c>
      <c r="K139" s="56">
        <v>5.3499999999999999E-2</v>
      </c>
      <c r="L139" s="56">
        <v>2.5100000000000001E-2</v>
      </c>
      <c r="M139" s="55">
        <v>11271.75</v>
      </c>
      <c r="N139" s="55">
        <v>127.33</v>
      </c>
      <c r="O139" s="55">
        <v>14.352319274999999</v>
      </c>
      <c r="P139" s="56">
        <v>1E-4</v>
      </c>
      <c r="Q139" s="56">
        <v>0</v>
      </c>
    </row>
    <row r="140" spans="1:17">
      <c r="A140" t="s">
        <v>4161</v>
      </c>
      <c r="B140" t="s">
        <v>2744</v>
      </c>
      <c r="C140" t="s">
        <v>2858</v>
      </c>
      <c r="D140" s="105" t="s">
        <v>4234</v>
      </c>
      <c r="E140" t="s">
        <v>474</v>
      </c>
      <c r="F140" t="s">
        <v>348</v>
      </c>
      <c r="G140" t="s">
        <v>127</v>
      </c>
      <c r="H140" s="55">
        <v>4.29</v>
      </c>
      <c r="I140" t="s">
        <v>669</v>
      </c>
      <c r="J140" t="s">
        <v>98</v>
      </c>
      <c r="K140" s="56">
        <v>5.3499999999999999E-2</v>
      </c>
      <c r="L140" s="56">
        <v>1.9400000000000001E-2</v>
      </c>
      <c r="M140" s="55">
        <v>67791.350000000006</v>
      </c>
      <c r="N140" s="55">
        <v>132.38</v>
      </c>
      <c r="O140" s="55">
        <v>89.74218913</v>
      </c>
      <c r="P140" s="56">
        <v>5.9999999999999995E-4</v>
      </c>
      <c r="Q140" s="56">
        <v>1E-4</v>
      </c>
    </row>
    <row r="141" spans="1:17">
      <c r="A141" t="s">
        <v>4161</v>
      </c>
      <c r="B141" t="s">
        <v>2744</v>
      </c>
      <c r="C141" t="s">
        <v>2859</v>
      </c>
      <c r="D141" s="105" t="s">
        <v>4234</v>
      </c>
      <c r="E141" t="s">
        <v>474</v>
      </c>
      <c r="F141" t="s">
        <v>348</v>
      </c>
      <c r="G141" t="s">
        <v>127</v>
      </c>
      <c r="H141" s="55">
        <v>4.25</v>
      </c>
      <c r="I141" t="s">
        <v>669</v>
      </c>
      <c r="J141" t="s">
        <v>98</v>
      </c>
      <c r="K141" s="56">
        <v>5.3499999999999999E-2</v>
      </c>
      <c r="L141" s="56">
        <v>2.5100000000000001E-2</v>
      </c>
      <c r="M141" s="55">
        <v>11786.81</v>
      </c>
      <c r="N141" s="55">
        <v>127.33</v>
      </c>
      <c r="O141" s="55">
        <v>15.008145173000001</v>
      </c>
      <c r="P141" s="56">
        <v>1E-4</v>
      </c>
      <c r="Q141" s="56">
        <v>0</v>
      </c>
    </row>
    <row r="142" spans="1:17">
      <c r="A142" t="s">
        <v>4161</v>
      </c>
      <c r="B142" t="s">
        <v>2744</v>
      </c>
      <c r="C142" t="s">
        <v>2862</v>
      </c>
      <c r="D142" s="105" t="s">
        <v>4234</v>
      </c>
      <c r="E142" t="s">
        <v>474</v>
      </c>
      <c r="F142" t="s">
        <v>348</v>
      </c>
      <c r="G142" t="s">
        <v>127</v>
      </c>
      <c r="H142" s="55">
        <v>4.29</v>
      </c>
      <c r="I142" t="s">
        <v>669</v>
      </c>
      <c r="J142" t="s">
        <v>98</v>
      </c>
      <c r="K142" s="56">
        <v>5.3499999999999999E-2</v>
      </c>
      <c r="L142" s="56">
        <v>1.9300000000000001E-2</v>
      </c>
      <c r="M142" s="55">
        <v>62198.6</v>
      </c>
      <c r="N142" s="55">
        <v>132.41999999999999</v>
      </c>
      <c r="O142" s="55">
        <v>82.363386120000001</v>
      </c>
      <c r="P142" s="56">
        <v>5.9999999999999995E-4</v>
      </c>
      <c r="Q142" s="56">
        <v>1E-4</v>
      </c>
    </row>
    <row r="143" spans="1:17">
      <c r="A143" t="s">
        <v>4161</v>
      </c>
      <c r="B143" t="s">
        <v>2744</v>
      </c>
      <c r="C143" t="s">
        <v>2860</v>
      </c>
      <c r="D143" s="105" t="s">
        <v>4234</v>
      </c>
      <c r="E143" t="s">
        <v>474</v>
      </c>
      <c r="F143" t="s">
        <v>348</v>
      </c>
      <c r="G143" t="s">
        <v>127</v>
      </c>
      <c r="H143" s="55">
        <v>4.29</v>
      </c>
      <c r="I143" t="s">
        <v>669</v>
      </c>
      <c r="J143" t="s">
        <v>98</v>
      </c>
      <c r="K143" s="56">
        <v>5.3499999999999999E-2</v>
      </c>
      <c r="L143" s="56">
        <v>1.9300000000000001E-2</v>
      </c>
      <c r="M143" s="55">
        <v>58539.86</v>
      </c>
      <c r="N143" s="55">
        <v>132.41999999999999</v>
      </c>
      <c r="O143" s="55">
        <v>77.518482612</v>
      </c>
      <c r="P143" s="56">
        <v>5.0000000000000001E-4</v>
      </c>
      <c r="Q143" s="56">
        <v>1E-4</v>
      </c>
    </row>
    <row r="144" spans="1:17">
      <c r="A144" t="s">
        <v>4162</v>
      </c>
      <c r="B144" t="s">
        <v>2702</v>
      </c>
      <c r="C144" t="s">
        <v>2857</v>
      </c>
      <c r="D144" s="105" t="s">
        <v>4234</v>
      </c>
      <c r="E144" t="s">
        <v>474</v>
      </c>
      <c r="F144" t="s">
        <v>380</v>
      </c>
      <c r="G144" t="s">
        <v>127</v>
      </c>
      <c r="H144" s="55">
        <v>3.97</v>
      </c>
      <c r="I144" t="s">
        <v>669</v>
      </c>
      <c r="J144" t="s">
        <v>98</v>
      </c>
      <c r="K144" s="56">
        <v>2.98E-2</v>
      </c>
      <c r="L144" s="56">
        <v>0.02</v>
      </c>
      <c r="M144" s="55">
        <v>191281.93</v>
      </c>
      <c r="N144" s="55">
        <v>117.66</v>
      </c>
      <c r="O144" s="55">
        <v>225.06231883800001</v>
      </c>
      <c r="P144" s="56">
        <v>1.6000000000000001E-3</v>
      </c>
      <c r="Q144" s="56">
        <v>2.0000000000000001E-4</v>
      </c>
    </row>
    <row r="145" spans="1:17">
      <c r="A145" t="s">
        <v>4163</v>
      </c>
      <c r="B145" t="s">
        <v>2702</v>
      </c>
      <c r="C145" t="s">
        <v>2845</v>
      </c>
      <c r="D145" s="105" t="s">
        <v>4234</v>
      </c>
      <c r="E145" t="s">
        <v>461</v>
      </c>
      <c r="F145" t="s">
        <v>2846</v>
      </c>
      <c r="G145" t="s">
        <v>176</v>
      </c>
      <c r="H145" s="55">
        <v>0.46</v>
      </c>
      <c r="I145" t="s">
        <v>113</v>
      </c>
      <c r="J145" t="s">
        <v>98</v>
      </c>
      <c r="K145" s="56">
        <v>0.04</v>
      </c>
      <c r="L145" s="56">
        <v>5.4800000000000001E-2</v>
      </c>
      <c r="M145" s="55">
        <v>452202.94</v>
      </c>
      <c r="N145" s="55">
        <v>99.54</v>
      </c>
      <c r="O145" s="55">
        <v>450.12280647599999</v>
      </c>
      <c r="P145" s="56">
        <v>3.2000000000000002E-3</v>
      </c>
      <c r="Q145" s="56">
        <v>2.9999999999999997E-4</v>
      </c>
    </row>
    <row r="146" spans="1:17">
      <c r="A146" s="62" t="s">
        <v>4164</v>
      </c>
      <c r="B146" t="s">
        <v>2702</v>
      </c>
      <c r="C146" t="s">
        <v>2882</v>
      </c>
      <c r="D146" s="105" t="s">
        <v>4234</v>
      </c>
      <c r="E146" t="s">
        <v>286</v>
      </c>
      <c r="F146" t="s">
        <v>2881</v>
      </c>
      <c r="G146" t="s">
        <v>1981</v>
      </c>
      <c r="H146" s="55">
        <v>3.28</v>
      </c>
      <c r="I146" t="s">
        <v>110</v>
      </c>
      <c r="J146" t="s">
        <v>98</v>
      </c>
      <c r="K146" s="56">
        <v>2.3900000000000001E-2</v>
      </c>
      <c r="L146" s="56">
        <v>4.7399999999999998E-2</v>
      </c>
      <c r="M146" s="55">
        <v>434822.1</v>
      </c>
      <c r="N146" s="55">
        <v>92.77</v>
      </c>
      <c r="O146" s="55">
        <v>403.38446217000001</v>
      </c>
      <c r="P146" s="56">
        <v>2.8E-3</v>
      </c>
      <c r="Q146" s="56">
        <v>2.9999999999999997E-4</v>
      </c>
    </row>
    <row r="147" spans="1:17">
      <c r="A147" s="62" t="s">
        <v>4164</v>
      </c>
      <c r="B147" t="s">
        <v>2702</v>
      </c>
      <c r="C147" t="s">
        <v>2880</v>
      </c>
      <c r="D147" s="105" t="s">
        <v>4234</v>
      </c>
      <c r="E147" t="s">
        <v>286</v>
      </c>
      <c r="F147" t="s">
        <v>2881</v>
      </c>
      <c r="G147" t="s">
        <v>1981</v>
      </c>
      <c r="H147" s="55">
        <v>3.39</v>
      </c>
      <c r="I147" t="s">
        <v>110</v>
      </c>
      <c r="J147" t="s">
        <v>98</v>
      </c>
      <c r="K147" s="56">
        <v>1.2999999999999999E-2</v>
      </c>
      <c r="L147" s="56">
        <v>2.12E-2</v>
      </c>
      <c r="M147" s="55">
        <v>336335.28</v>
      </c>
      <c r="N147" s="55">
        <v>108.17</v>
      </c>
      <c r="O147" s="55">
        <v>363.81387237600001</v>
      </c>
      <c r="P147" s="56">
        <v>2.5999999999999999E-3</v>
      </c>
      <c r="Q147" s="56">
        <v>2.9999999999999997E-4</v>
      </c>
    </row>
    <row r="148" spans="1:17">
      <c r="A148" t="s">
        <v>4174</v>
      </c>
      <c r="B148" t="s">
        <v>2744</v>
      </c>
      <c r="C148" t="s">
        <v>2957</v>
      </c>
      <c r="D148" s="105" t="s">
        <v>4234</v>
      </c>
      <c r="E148" t="s">
        <v>544</v>
      </c>
      <c r="F148" t="s">
        <v>587</v>
      </c>
      <c r="G148" t="s">
        <v>127</v>
      </c>
      <c r="H148" s="55">
        <v>11.07</v>
      </c>
      <c r="I148" t="s">
        <v>669</v>
      </c>
      <c r="J148" t="s">
        <v>98</v>
      </c>
      <c r="K148" s="56">
        <v>2.75E-2</v>
      </c>
      <c r="L148" s="56">
        <v>4.2500000000000003E-2</v>
      </c>
      <c r="M148" s="55">
        <v>94795.02</v>
      </c>
      <c r="N148" s="55">
        <v>85.68</v>
      </c>
      <c r="O148" s="55">
        <v>81.220373136000006</v>
      </c>
      <c r="P148" s="56">
        <v>5.9999999999999995E-4</v>
      </c>
      <c r="Q148" s="56">
        <v>1E-4</v>
      </c>
    </row>
    <row r="149" spans="1:17">
      <c r="A149" t="s">
        <v>4165</v>
      </c>
      <c r="B149" t="s">
        <v>2702</v>
      </c>
      <c r="C149" t="s">
        <v>2980</v>
      </c>
      <c r="D149" s="105" t="s">
        <v>4234</v>
      </c>
      <c r="E149" t="s">
        <v>286</v>
      </c>
      <c r="F149" t="s">
        <v>2981</v>
      </c>
      <c r="G149" t="s">
        <v>1981</v>
      </c>
      <c r="H149" s="55">
        <v>0.56000000000000005</v>
      </c>
      <c r="I149" t="s">
        <v>110</v>
      </c>
      <c r="J149" t="s">
        <v>98</v>
      </c>
      <c r="K149" s="56">
        <v>2.76E-2</v>
      </c>
      <c r="L149" s="56">
        <v>5.6899999999999999E-2</v>
      </c>
      <c r="M149" s="55">
        <v>152917.76999999999</v>
      </c>
      <c r="N149" s="55">
        <v>99.35</v>
      </c>
      <c r="O149" s="55">
        <v>151.92380449500001</v>
      </c>
      <c r="P149" s="56">
        <v>1.1000000000000001E-3</v>
      </c>
      <c r="Q149" s="56">
        <v>1E-4</v>
      </c>
    </row>
    <row r="150" spans="1:17">
      <c r="A150" t="s">
        <v>4166</v>
      </c>
      <c r="B150" t="s">
        <v>2744</v>
      </c>
      <c r="C150" t="s">
        <v>2994</v>
      </c>
      <c r="D150" s="105" t="s">
        <v>4234</v>
      </c>
      <c r="E150" t="s">
        <v>544</v>
      </c>
      <c r="F150" t="s">
        <v>559</v>
      </c>
      <c r="G150" t="s">
        <v>127</v>
      </c>
      <c r="H150" s="55">
        <v>6.83</v>
      </c>
      <c r="I150" t="s">
        <v>669</v>
      </c>
      <c r="J150" t="s">
        <v>98</v>
      </c>
      <c r="K150" s="56">
        <v>2.6200000000000001E-2</v>
      </c>
      <c r="L150" s="56">
        <v>3.5799999999999998E-2</v>
      </c>
      <c r="M150" s="55">
        <v>147148.85</v>
      </c>
      <c r="N150" s="55">
        <v>106.14</v>
      </c>
      <c r="O150" s="55">
        <v>156.18378938999999</v>
      </c>
      <c r="P150" s="56">
        <v>1.1000000000000001E-3</v>
      </c>
      <c r="Q150" s="56">
        <v>1E-4</v>
      </c>
    </row>
    <row r="151" spans="1:17">
      <c r="A151" t="s">
        <v>4166</v>
      </c>
      <c r="B151" t="s">
        <v>2744</v>
      </c>
      <c r="C151" t="s">
        <v>2995</v>
      </c>
      <c r="D151" s="105" t="s">
        <v>4234</v>
      </c>
      <c r="E151" t="s">
        <v>544</v>
      </c>
      <c r="F151" t="s">
        <v>2996</v>
      </c>
      <c r="G151" t="s">
        <v>127</v>
      </c>
      <c r="H151" s="55">
        <v>6.88</v>
      </c>
      <c r="I151" t="s">
        <v>669</v>
      </c>
      <c r="J151" t="s">
        <v>98</v>
      </c>
      <c r="K151" s="56">
        <v>2.7799999999999998E-2</v>
      </c>
      <c r="L151" s="56">
        <v>3.1600000000000003E-2</v>
      </c>
      <c r="M151" s="55">
        <v>23468.15</v>
      </c>
      <c r="N151" s="55">
        <v>110.49</v>
      </c>
      <c r="O151" s="55">
        <v>25.929958934999998</v>
      </c>
      <c r="P151" s="56">
        <v>2.0000000000000001E-4</v>
      </c>
      <c r="Q151" s="56">
        <v>0</v>
      </c>
    </row>
    <row r="152" spans="1:17">
      <c r="A152" t="s">
        <v>4166</v>
      </c>
      <c r="B152" t="s">
        <v>2744</v>
      </c>
      <c r="C152" t="s">
        <v>2997</v>
      </c>
      <c r="D152" s="105" t="s">
        <v>4234</v>
      </c>
      <c r="E152" t="s">
        <v>544</v>
      </c>
      <c r="F152" t="s">
        <v>2998</v>
      </c>
      <c r="G152" t="s">
        <v>127</v>
      </c>
      <c r="H152" s="55">
        <v>6.9</v>
      </c>
      <c r="I152" t="s">
        <v>669</v>
      </c>
      <c r="J152" t="s">
        <v>98</v>
      </c>
      <c r="K152" s="56">
        <v>2.7799999999999998E-2</v>
      </c>
      <c r="L152" s="56">
        <v>3.0700000000000002E-2</v>
      </c>
      <c r="M152" s="55">
        <v>27446.720000000001</v>
      </c>
      <c r="N152" s="55">
        <v>110.19</v>
      </c>
      <c r="O152" s="55">
        <v>30.243540767999999</v>
      </c>
      <c r="P152" s="56">
        <v>2.0000000000000001E-4</v>
      </c>
      <c r="Q152" s="56">
        <v>0</v>
      </c>
    </row>
    <row r="153" spans="1:17">
      <c r="A153" t="s">
        <v>4166</v>
      </c>
      <c r="B153" t="s">
        <v>2744</v>
      </c>
      <c r="C153" t="s">
        <v>3000</v>
      </c>
      <c r="D153" s="105" t="s">
        <v>4234</v>
      </c>
      <c r="E153" t="s">
        <v>544</v>
      </c>
      <c r="F153" t="s">
        <v>3001</v>
      </c>
      <c r="G153" t="s">
        <v>127</v>
      </c>
      <c r="H153" s="55">
        <v>6.85</v>
      </c>
      <c r="I153" t="s">
        <v>669</v>
      </c>
      <c r="J153" t="s">
        <v>98</v>
      </c>
      <c r="K153" s="56">
        <v>3.0800000000000001E-2</v>
      </c>
      <c r="L153" s="56">
        <v>3.1199999999999999E-2</v>
      </c>
      <c r="M153" s="55">
        <v>175054.31</v>
      </c>
      <c r="N153" s="55">
        <v>111.79</v>
      </c>
      <c r="O153" s="55">
        <v>195.693213149</v>
      </c>
      <c r="P153" s="56">
        <v>1.4E-3</v>
      </c>
      <c r="Q153" s="56">
        <v>1E-4</v>
      </c>
    </row>
    <row r="154" spans="1:17">
      <c r="A154" t="s">
        <v>4166</v>
      </c>
      <c r="B154" t="s">
        <v>2744</v>
      </c>
      <c r="C154" t="s">
        <v>2999</v>
      </c>
      <c r="D154" s="105" t="s">
        <v>4234</v>
      </c>
      <c r="E154" t="s">
        <v>544</v>
      </c>
      <c r="F154" t="s">
        <v>2481</v>
      </c>
      <c r="G154" t="s">
        <v>127</v>
      </c>
      <c r="H154" s="55">
        <v>6.9</v>
      </c>
      <c r="I154" t="s">
        <v>669</v>
      </c>
      <c r="J154" t="s">
        <v>98</v>
      </c>
      <c r="K154" s="56">
        <v>2.8500000000000001E-2</v>
      </c>
      <c r="L154" s="56">
        <v>3.04E-2</v>
      </c>
      <c r="M154" s="55">
        <v>153752.6</v>
      </c>
      <c r="N154" s="55">
        <v>110.9</v>
      </c>
      <c r="O154" s="55">
        <v>170.51163339999999</v>
      </c>
      <c r="P154" s="56">
        <v>1.1999999999999999E-3</v>
      </c>
      <c r="Q154" s="56">
        <v>1E-4</v>
      </c>
    </row>
    <row r="155" spans="1:17">
      <c r="A155" t="s">
        <v>4166</v>
      </c>
      <c r="B155" t="s">
        <v>2744</v>
      </c>
      <c r="C155" t="s">
        <v>3002</v>
      </c>
      <c r="D155" s="105" t="s">
        <v>4234</v>
      </c>
      <c r="E155" t="s">
        <v>544</v>
      </c>
      <c r="F155" t="s">
        <v>3003</v>
      </c>
      <c r="G155" t="s">
        <v>127</v>
      </c>
      <c r="H155" s="55">
        <v>6.88</v>
      </c>
      <c r="I155" t="s">
        <v>669</v>
      </c>
      <c r="J155" t="s">
        <v>98</v>
      </c>
      <c r="K155" s="56">
        <v>3.0200000000000001E-2</v>
      </c>
      <c r="L155" s="56">
        <v>2.98E-2</v>
      </c>
      <c r="M155" s="55">
        <v>221215.87</v>
      </c>
      <c r="N155" s="55">
        <v>112.72</v>
      </c>
      <c r="O155" s="55">
        <v>249.35452866399999</v>
      </c>
      <c r="P155" s="56">
        <v>1.8E-3</v>
      </c>
      <c r="Q155" s="56">
        <v>2.0000000000000001E-4</v>
      </c>
    </row>
    <row r="156" spans="1:17">
      <c r="A156" t="s">
        <v>4166</v>
      </c>
      <c r="B156" t="s">
        <v>2744</v>
      </c>
      <c r="C156" t="s">
        <v>3004</v>
      </c>
      <c r="D156" s="105" t="s">
        <v>4234</v>
      </c>
      <c r="E156" t="s">
        <v>544</v>
      </c>
      <c r="F156" t="s">
        <v>3005</v>
      </c>
      <c r="G156" t="s">
        <v>127</v>
      </c>
      <c r="H156" s="55">
        <v>6.91</v>
      </c>
      <c r="I156" t="s">
        <v>669</v>
      </c>
      <c r="J156" t="s">
        <v>98</v>
      </c>
      <c r="K156" s="56">
        <v>2.7300000000000001E-2</v>
      </c>
      <c r="L156" s="56">
        <v>3.0800000000000001E-2</v>
      </c>
      <c r="M156" s="55">
        <v>18996.849999999999</v>
      </c>
      <c r="N156" s="55">
        <v>109.73</v>
      </c>
      <c r="O156" s="55">
        <v>20.845243504999999</v>
      </c>
      <c r="P156" s="56">
        <v>1E-4</v>
      </c>
      <c r="Q156" s="56">
        <v>0</v>
      </c>
    </row>
    <row r="157" spans="1:17">
      <c r="A157" t="s">
        <v>4166</v>
      </c>
      <c r="B157" t="s">
        <v>2744</v>
      </c>
      <c r="C157" t="s">
        <v>3006</v>
      </c>
      <c r="D157" s="105" t="s">
        <v>4234</v>
      </c>
      <c r="E157" t="s">
        <v>544</v>
      </c>
      <c r="F157" t="s">
        <v>3007</v>
      </c>
      <c r="G157" t="s">
        <v>127</v>
      </c>
      <c r="H157" s="55">
        <v>6.92</v>
      </c>
      <c r="I157" t="s">
        <v>669</v>
      </c>
      <c r="J157" t="s">
        <v>98</v>
      </c>
      <c r="K157" s="56">
        <v>2.52E-2</v>
      </c>
      <c r="L157" s="56">
        <v>3.1699999999999999E-2</v>
      </c>
      <c r="M157" s="55">
        <v>58386.52</v>
      </c>
      <c r="N157" s="55">
        <v>106.56</v>
      </c>
      <c r="O157" s="55">
        <v>62.216675711999997</v>
      </c>
      <c r="P157" s="56">
        <v>4.0000000000000002E-4</v>
      </c>
      <c r="Q157" s="56">
        <v>0</v>
      </c>
    </row>
    <row r="158" spans="1:17">
      <c r="A158" t="s">
        <v>4166</v>
      </c>
      <c r="B158" t="s">
        <v>2744</v>
      </c>
      <c r="C158" t="s">
        <v>3008</v>
      </c>
      <c r="D158" s="105" t="s">
        <v>4234</v>
      </c>
      <c r="E158" t="s">
        <v>544</v>
      </c>
      <c r="F158" t="s">
        <v>3009</v>
      </c>
      <c r="G158" t="s">
        <v>127</v>
      </c>
      <c r="H158" s="55">
        <v>6.85</v>
      </c>
      <c r="I158" t="s">
        <v>669</v>
      </c>
      <c r="J158" t="s">
        <v>98</v>
      </c>
      <c r="K158" s="56">
        <v>2.52E-2</v>
      </c>
      <c r="L158" s="56">
        <v>3.5900000000000001E-2</v>
      </c>
      <c r="M158" s="55">
        <v>57604.42</v>
      </c>
      <c r="N158" s="55">
        <v>102.96</v>
      </c>
      <c r="O158" s="55">
        <v>59.309510832000001</v>
      </c>
      <c r="P158" s="56">
        <v>4.0000000000000002E-4</v>
      </c>
      <c r="Q158" s="56">
        <v>0</v>
      </c>
    </row>
    <row r="159" spans="1:17">
      <c r="A159" t="s">
        <v>4166</v>
      </c>
      <c r="B159" t="s">
        <v>2744</v>
      </c>
      <c r="C159" t="s">
        <v>2990</v>
      </c>
      <c r="D159" s="105" t="s">
        <v>4234</v>
      </c>
      <c r="E159" t="s">
        <v>544</v>
      </c>
      <c r="F159" t="s">
        <v>2991</v>
      </c>
      <c r="G159" t="s">
        <v>127</v>
      </c>
      <c r="H159" s="55">
        <v>6.85</v>
      </c>
      <c r="I159" t="s">
        <v>669</v>
      </c>
      <c r="J159" t="s">
        <v>98</v>
      </c>
      <c r="K159" s="56">
        <v>2.52E-2</v>
      </c>
      <c r="L159" s="56">
        <v>3.5400000000000001E-2</v>
      </c>
      <c r="M159" s="55">
        <v>71348.94</v>
      </c>
      <c r="N159" s="55">
        <v>104.18</v>
      </c>
      <c r="O159" s="55">
        <v>74.331325691999993</v>
      </c>
      <c r="P159" s="56">
        <v>5.0000000000000001E-4</v>
      </c>
      <c r="Q159" s="56">
        <v>1E-4</v>
      </c>
    </row>
    <row r="160" spans="1:17">
      <c r="A160" t="s">
        <v>4166</v>
      </c>
      <c r="B160" t="s">
        <v>2744</v>
      </c>
      <c r="C160" t="s">
        <v>2992</v>
      </c>
      <c r="D160" s="105" t="s">
        <v>4234</v>
      </c>
      <c r="E160" t="s">
        <v>544</v>
      </c>
      <c r="F160" t="s">
        <v>2993</v>
      </c>
      <c r="G160" t="s">
        <v>127</v>
      </c>
      <c r="H160" s="55">
        <v>6.85</v>
      </c>
      <c r="I160" t="s">
        <v>669</v>
      </c>
      <c r="J160" t="s">
        <v>98</v>
      </c>
      <c r="K160" s="56">
        <v>2.52E-2</v>
      </c>
      <c r="L160" s="56">
        <v>3.5799999999999998E-2</v>
      </c>
      <c r="M160" s="55">
        <v>39731.31</v>
      </c>
      <c r="N160" s="55">
        <v>103.91</v>
      </c>
      <c r="O160" s="55">
        <v>41.284804221000002</v>
      </c>
      <c r="P160" s="56">
        <v>2.9999999999999997E-4</v>
      </c>
      <c r="Q160" s="56">
        <v>0</v>
      </c>
    </row>
    <row r="161" spans="1:17">
      <c r="A161" t="s">
        <v>4166</v>
      </c>
      <c r="B161" t="s">
        <v>2744</v>
      </c>
      <c r="C161" t="s">
        <v>2988</v>
      </c>
      <c r="D161" s="105" t="s">
        <v>4234</v>
      </c>
      <c r="E161" t="s">
        <v>544</v>
      </c>
      <c r="F161" t="s">
        <v>2989</v>
      </c>
      <c r="G161" t="s">
        <v>127</v>
      </c>
      <c r="H161" s="55">
        <v>6.56</v>
      </c>
      <c r="I161" t="s">
        <v>669</v>
      </c>
      <c r="J161" t="s">
        <v>98</v>
      </c>
      <c r="K161" s="56">
        <v>2.52E-2</v>
      </c>
      <c r="L161" s="56">
        <v>3.1800000000000002E-2</v>
      </c>
      <c r="M161" s="55">
        <v>224381.21</v>
      </c>
      <c r="N161" s="55">
        <v>107.73</v>
      </c>
      <c r="O161" s="55">
        <v>241.72587753299999</v>
      </c>
      <c r="P161" s="56">
        <v>1.6999999999999999E-3</v>
      </c>
      <c r="Q161" s="56">
        <v>2.0000000000000001E-4</v>
      </c>
    </row>
    <row r="162" spans="1:17">
      <c r="A162" t="s">
        <v>4166</v>
      </c>
      <c r="B162" t="s">
        <v>2744</v>
      </c>
      <c r="C162" t="s">
        <v>2982</v>
      </c>
      <c r="D162" s="105" t="s">
        <v>4234</v>
      </c>
      <c r="E162" t="s">
        <v>544</v>
      </c>
      <c r="F162" t="s">
        <v>2983</v>
      </c>
      <c r="G162" t="s">
        <v>127</v>
      </c>
      <c r="H162" s="55">
        <v>9.3800000000000008</v>
      </c>
      <c r="I162" t="s">
        <v>669</v>
      </c>
      <c r="J162" t="s">
        <v>98</v>
      </c>
      <c r="K162" s="56">
        <v>2.63E-2</v>
      </c>
      <c r="L162" s="56">
        <v>3.1600000000000003E-2</v>
      </c>
      <c r="M162" s="55">
        <v>98523.91</v>
      </c>
      <c r="N162" s="55">
        <v>101.28</v>
      </c>
      <c r="O162" s="55">
        <v>99.785016048000003</v>
      </c>
      <c r="P162" s="56">
        <v>6.9999999999999999E-4</v>
      </c>
      <c r="Q162" s="56">
        <v>1E-4</v>
      </c>
    </row>
    <row r="163" spans="1:17">
      <c r="A163" t="s">
        <v>4166</v>
      </c>
      <c r="B163" t="s">
        <v>2744</v>
      </c>
      <c r="C163" t="s">
        <v>2984</v>
      </c>
      <c r="D163" s="105" t="s">
        <v>4234</v>
      </c>
      <c r="E163" t="s">
        <v>544</v>
      </c>
      <c r="F163" t="s">
        <v>521</v>
      </c>
      <c r="G163" t="s">
        <v>127</v>
      </c>
      <c r="H163" s="55">
        <v>9.09</v>
      </c>
      <c r="I163" t="s">
        <v>669</v>
      </c>
      <c r="J163" t="s">
        <v>98</v>
      </c>
      <c r="K163" s="56">
        <v>3.0800000000000001E-2</v>
      </c>
      <c r="L163" s="56">
        <v>3.6799999999999999E-2</v>
      </c>
      <c r="M163" s="55">
        <v>32064.01</v>
      </c>
      <c r="N163" s="55">
        <v>98.95</v>
      </c>
      <c r="O163" s="55">
        <v>31.727337895000002</v>
      </c>
      <c r="P163" s="56">
        <v>2.0000000000000001E-4</v>
      </c>
      <c r="Q163" s="56">
        <v>0</v>
      </c>
    </row>
    <row r="164" spans="1:17">
      <c r="A164" t="s">
        <v>4167</v>
      </c>
      <c r="B164" t="s">
        <v>2744</v>
      </c>
      <c r="C164" t="s">
        <v>2947</v>
      </c>
      <c r="D164" s="105" t="s">
        <v>4234</v>
      </c>
      <c r="E164" t="s">
        <v>544</v>
      </c>
      <c r="F164" t="s">
        <v>2948</v>
      </c>
      <c r="G164" t="s">
        <v>127</v>
      </c>
      <c r="H164" s="55">
        <v>7.55</v>
      </c>
      <c r="I164" t="s">
        <v>669</v>
      </c>
      <c r="J164" t="s">
        <v>98</v>
      </c>
      <c r="K164" s="56">
        <v>3.73E-2</v>
      </c>
      <c r="L164" s="56">
        <v>3.5999999999999997E-2</v>
      </c>
      <c r="M164" s="55">
        <v>221860.47</v>
      </c>
      <c r="N164" s="55">
        <v>114.27</v>
      </c>
      <c r="O164" s="55">
        <v>253.51995906900001</v>
      </c>
      <c r="P164" s="56">
        <v>1.8E-3</v>
      </c>
      <c r="Q164" s="56">
        <v>2.0000000000000001E-4</v>
      </c>
    </row>
    <row r="165" spans="1:17">
      <c r="A165" t="s">
        <v>4167</v>
      </c>
      <c r="B165" t="s">
        <v>2744</v>
      </c>
      <c r="C165" t="s">
        <v>2949</v>
      </c>
      <c r="D165" s="105" t="s">
        <v>4234</v>
      </c>
      <c r="E165" t="s">
        <v>544</v>
      </c>
      <c r="F165" t="s">
        <v>2950</v>
      </c>
      <c r="G165" t="s">
        <v>127</v>
      </c>
      <c r="H165" s="55">
        <v>7.57</v>
      </c>
      <c r="I165" t="s">
        <v>669</v>
      </c>
      <c r="J165" t="s">
        <v>98</v>
      </c>
      <c r="K165" s="56">
        <v>3.5499999999999997E-2</v>
      </c>
      <c r="L165" s="56">
        <v>3.6299999999999999E-2</v>
      </c>
      <c r="M165" s="55">
        <v>47365.3</v>
      </c>
      <c r="N165" s="55">
        <v>112.34</v>
      </c>
      <c r="O165" s="55">
        <v>53.210178020000001</v>
      </c>
      <c r="P165" s="56">
        <v>4.0000000000000002E-4</v>
      </c>
      <c r="Q165" s="56">
        <v>0</v>
      </c>
    </row>
    <row r="166" spans="1:17">
      <c r="A166" t="s">
        <v>4167</v>
      </c>
      <c r="B166" t="s">
        <v>2744</v>
      </c>
      <c r="C166" t="s">
        <v>2951</v>
      </c>
      <c r="D166" s="105" t="s">
        <v>4234</v>
      </c>
      <c r="E166" t="s">
        <v>544</v>
      </c>
      <c r="F166" t="s">
        <v>2952</v>
      </c>
      <c r="G166" t="s">
        <v>127</v>
      </c>
      <c r="H166" s="55">
        <v>7.41</v>
      </c>
      <c r="I166" t="s">
        <v>669</v>
      </c>
      <c r="J166" t="s">
        <v>98</v>
      </c>
      <c r="K166" s="56">
        <v>3.4700000000000002E-2</v>
      </c>
      <c r="L166" s="56">
        <v>4.3799999999999999E-2</v>
      </c>
      <c r="M166" s="55">
        <v>84163</v>
      </c>
      <c r="N166" s="55">
        <v>105.64</v>
      </c>
      <c r="O166" s="55">
        <v>88.909793199999996</v>
      </c>
      <c r="P166" s="56">
        <v>5.9999999999999995E-4</v>
      </c>
      <c r="Q166" s="56">
        <v>1E-4</v>
      </c>
    </row>
    <row r="167" spans="1:17">
      <c r="A167" t="s">
        <v>4167</v>
      </c>
      <c r="B167" t="s">
        <v>2744</v>
      </c>
      <c r="C167" t="s">
        <v>2939</v>
      </c>
      <c r="D167" s="105" t="s">
        <v>4234</v>
      </c>
      <c r="E167" t="s">
        <v>544</v>
      </c>
      <c r="F167" t="s">
        <v>2940</v>
      </c>
      <c r="G167" t="s">
        <v>127</v>
      </c>
      <c r="H167" s="55">
        <v>7.57</v>
      </c>
      <c r="I167" t="s">
        <v>669</v>
      </c>
      <c r="J167" t="s">
        <v>98</v>
      </c>
      <c r="K167" s="56">
        <v>3.44E-2</v>
      </c>
      <c r="L167" s="56">
        <v>3.6900000000000002E-2</v>
      </c>
      <c r="M167" s="55">
        <v>54301.75</v>
      </c>
      <c r="N167" s="55">
        <v>111.1</v>
      </c>
      <c r="O167" s="55">
        <v>60.329244250000002</v>
      </c>
      <c r="P167" s="56">
        <v>4.0000000000000002E-4</v>
      </c>
      <c r="Q167" s="56">
        <v>0</v>
      </c>
    </row>
    <row r="168" spans="1:17">
      <c r="A168" t="s">
        <v>4167</v>
      </c>
      <c r="B168" t="s">
        <v>2744</v>
      </c>
      <c r="C168" t="s">
        <v>2941</v>
      </c>
      <c r="D168" s="105" t="s">
        <v>4234</v>
      </c>
      <c r="E168" t="s">
        <v>544</v>
      </c>
      <c r="F168" t="s">
        <v>2942</v>
      </c>
      <c r="G168" t="s">
        <v>127</v>
      </c>
      <c r="H168" s="55">
        <v>7.53</v>
      </c>
      <c r="I168" t="s">
        <v>669</v>
      </c>
      <c r="J168" t="s">
        <v>98</v>
      </c>
      <c r="K168" s="56">
        <v>3.6600000000000001E-2</v>
      </c>
      <c r="L168" s="56">
        <v>3.6999999999999998E-2</v>
      </c>
      <c r="M168" s="55">
        <v>72442.22</v>
      </c>
      <c r="N168" s="55">
        <v>111.56</v>
      </c>
      <c r="O168" s="55">
        <v>80.816540631999999</v>
      </c>
      <c r="P168" s="56">
        <v>5.9999999999999995E-4</v>
      </c>
      <c r="Q168" s="56">
        <v>1E-4</v>
      </c>
    </row>
    <row r="169" spans="1:17">
      <c r="A169" t="s">
        <v>4167</v>
      </c>
      <c r="B169" t="s">
        <v>2744</v>
      </c>
      <c r="C169" t="s">
        <v>2945</v>
      </c>
      <c r="D169" s="105" t="s">
        <v>4234</v>
      </c>
      <c r="E169" t="s">
        <v>544</v>
      </c>
      <c r="F169" t="s">
        <v>2946</v>
      </c>
      <c r="G169" t="s">
        <v>127</v>
      </c>
      <c r="H169" s="55">
        <v>7.5</v>
      </c>
      <c r="I169" t="s">
        <v>669</v>
      </c>
      <c r="J169" t="s">
        <v>98</v>
      </c>
      <c r="K169" s="56">
        <v>3.6200000000000003E-2</v>
      </c>
      <c r="L169" s="56">
        <v>3.8800000000000001E-2</v>
      </c>
      <c r="M169" s="55">
        <v>144835.41</v>
      </c>
      <c r="N169" s="55">
        <v>109.59</v>
      </c>
      <c r="O169" s="55">
        <v>158.725125819</v>
      </c>
      <c r="P169" s="56">
        <v>1.1000000000000001E-3</v>
      </c>
      <c r="Q169" s="56">
        <v>1E-4</v>
      </c>
    </row>
    <row r="170" spans="1:17">
      <c r="A170" t="s">
        <v>4167</v>
      </c>
      <c r="B170" t="s">
        <v>2744</v>
      </c>
      <c r="C170" t="s">
        <v>2953</v>
      </c>
      <c r="D170" s="105" t="s">
        <v>4234</v>
      </c>
      <c r="E170" t="s">
        <v>544</v>
      </c>
      <c r="F170" t="s">
        <v>2954</v>
      </c>
      <c r="G170" t="s">
        <v>127</v>
      </c>
      <c r="H170" s="55">
        <v>7.58</v>
      </c>
      <c r="I170" t="s">
        <v>669</v>
      </c>
      <c r="J170" t="s">
        <v>98</v>
      </c>
      <c r="K170" s="56">
        <v>3.8199999999999998E-2</v>
      </c>
      <c r="L170" s="56">
        <v>3.3799999999999997E-2</v>
      </c>
      <c r="M170" s="55">
        <v>102312.65</v>
      </c>
      <c r="N170" s="55">
        <v>115.23</v>
      </c>
      <c r="O170" s="55">
        <v>117.894866595</v>
      </c>
      <c r="P170" s="56">
        <v>8.0000000000000004E-4</v>
      </c>
      <c r="Q170" s="56">
        <v>1E-4</v>
      </c>
    </row>
    <row r="171" spans="1:17">
      <c r="A171" t="s">
        <v>4167</v>
      </c>
      <c r="B171" t="s">
        <v>2744</v>
      </c>
      <c r="C171" t="s">
        <v>2931</v>
      </c>
      <c r="D171" s="105" t="s">
        <v>4234</v>
      </c>
      <c r="E171" t="s">
        <v>544</v>
      </c>
      <c r="F171" t="s">
        <v>2932</v>
      </c>
      <c r="G171" t="s">
        <v>127</v>
      </c>
      <c r="H171" s="55">
        <v>7.6</v>
      </c>
      <c r="I171" t="s">
        <v>669</v>
      </c>
      <c r="J171" t="s">
        <v>98</v>
      </c>
      <c r="K171" s="56">
        <v>3.3700000000000001E-2</v>
      </c>
      <c r="L171" s="56">
        <v>3.6299999999999999E-2</v>
      </c>
      <c r="M171" s="55">
        <v>242942.81</v>
      </c>
      <c r="N171" s="55">
        <v>109.67</v>
      </c>
      <c r="O171" s="55">
        <v>266.435379727</v>
      </c>
      <c r="P171" s="56">
        <v>1.9E-3</v>
      </c>
      <c r="Q171" s="56">
        <v>2.0000000000000001E-4</v>
      </c>
    </row>
    <row r="172" spans="1:17">
      <c r="A172" t="s">
        <v>4167</v>
      </c>
      <c r="B172" t="s">
        <v>2744</v>
      </c>
      <c r="C172" t="s">
        <v>2943</v>
      </c>
      <c r="D172" s="105" t="s">
        <v>4234</v>
      </c>
      <c r="E172" t="s">
        <v>544</v>
      </c>
      <c r="F172" t="s">
        <v>2944</v>
      </c>
      <c r="G172" t="s">
        <v>127</v>
      </c>
      <c r="H172" s="55">
        <v>7.47</v>
      </c>
      <c r="I172" t="s">
        <v>669</v>
      </c>
      <c r="J172" t="s">
        <v>98</v>
      </c>
      <c r="K172" s="56">
        <v>2.75E-2</v>
      </c>
      <c r="L172" s="56">
        <v>4.6399999999999997E-2</v>
      </c>
      <c r="M172" s="55">
        <v>282837.09000000003</v>
      </c>
      <c r="N172" s="55">
        <v>96.34</v>
      </c>
      <c r="O172" s="55">
        <v>272.48525250599999</v>
      </c>
      <c r="P172" s="56">
        <v>1.9E-3</v>
      </c>
      <c r="Q172" s="56">
        <v>2.0000000000000001E-4</v>
      </c>
    </row>
    <row r="173" spans="1:17">
      <c r="A173" t="s">
        <v>4167</v>
      </c>
      <c r="B173" t="s">
        <v>2744</v>
      </c>
      <c r="C173" t="s">
        <v>2933</v>
      </c>
      <c r="D173" s="105" t="s">
        <v>4234</v>
      </c>
      <c r="E173" t="s">
        <v>544</v>
      </c>
      <c r="F173" t="s">
        <v>2934</v>
      </c>
      <c r="G173" t="s">
        <v>127</v>
      </c>
      <c r="H173" s="55">
        <v>7.8</v>
      </c>
      <c r="I173" t="s">
        <v>669</v>
      </c>
      <c r="J173" t="s">
        <v>98</v>
      </c>
      <c r="K173" s="56">
        <v>2.7900000000000001E-2</v>
      </c>
      <c r="L173" s="56">
        <v>3.1899999999999998E-2</v>
      </c>
      <c r="M173" s="55">
        <v>57544.13</v>
      </c>
      <c r="N173" s="55">
        <v>108.25</v>
      </c>
      <c r="O173" s="55">
        <v>62.291520724999998</v>
      </c>
      <c r="P173" s="56">
        <v>4.0000000000000002E-4</v>
      </c>
      <c r="Q173" s="56">
        <v>0</v>
      </c>
    </row>
    <row r="174" spans="1:17">
      <c r="A174" t="s">
        <v>4167</v>
      </c>
      <c r="B174" t="s">
        <v>2744</v>
      </c>
      <c r="C174" t="s">
        <v>2935</v>
      </c>
      <c r="D174" s="105" t="s">
        <v>4234</v>
      </c>
      <c r="E174" t="s">
        <v>544</v>
      </c>
      <c r="F174" t="s">
        <v>2936</v>
      </c>
      <c r="G174" t="s">
        <v>127</v>
      </c>
      <c r="H174" s="55">
        <v>7.58</v>
      </c>
      <c r="I174" t="s">
        <v>669</v>
      </c>
      <c r="J174" t="s">
        <v>98</v>
      </c>
      <c r="K174" s="56">
        <v>2.75E-2</v>
      </c>
      <c r="L174" s="56">
        <v>4.1700000000000001E-2</v>
      </c>
      <c r="M174" s="55">
        <v>47438.28</v>
      </c>
      <c r="N174" s="55">
        <v>100.5</v>
      </c>
      <c r="O174" s="55">
        <v>47.675471399999999</v>
      </c>
      <c r="P174" s="56">
        <v>2.9999999999999997E-4</v>
      </c>
      <c r="Q174" s="56">
        <v>0</v>
      </c>
    </row>
    <row r="175" spans="1:17">
      <c r="A175" t="s">
        <v>4167</v>
      </c>
      <c r="B175" t="s">
        <v>2744</v>
      </c>
      <c r="C175" t="s">
        <v>2937</v>
      </c>
      <c r="D175" s="105" t="s">
        <v>4234</v>
      </c>
      <c r="E175" t="s">
        <v>544</v>
      </c>
      <c r="F175" t="s">
        <v>2938</v>
      </c>
      <c r="G175" t="s">
        <v>127</v>
      </c>
      <c r="H175" s="55">
        <v>7.48</v>
      </c>
      <c r="I175" t="s">
        <v>669</v>
      </c>
      <c r="J175" t="s">
        <v>98</v>
      </c>
      <c r="K175" s="56">
        <v>2.75E-2</v>
      </c>
      <c r="L175" s="56">
        <v>4.5999999999999999E-2</v>
      </c>
      <c r="M175" s="55">
        <v>76945.119999999995</v>
      </c>
      <c r="N175" s="55">
        <v>97.38</v>
      </c>
      <c r="O175" s="55">
        <v>74.929157856000003</v>
      </c>
      <c r="P175" s="56">
        <v>5.0000000000000001E-4</v>
      </c>
      <c r="Q175" s="56">
        <v>1E-4</v>
      </c>
    </row>
    <row r="176" spans="1:17">
      <c r="A176" t="s">
        <v>4167</v>
      </c>
      <c r="B176" t="s">
        <v>2744</v>
      </c>
      <c r="C176" t="s">
        <v>2919</v>
      </c>
      <c r="D176" s="105" t="s">
        <v>4234</v>
      </c>
      <c r="E176" t="s">
        <v>544</v>
      </c>
      <c r="F176" t="s">
        <v>2920</v>
      </c>
      <c r="G176" t="s">
        <v>127</v>
      </c>
      <c r="H176" s="55">
        <v>7.35</v>
      </c>
      <c r="I176" t="s">
        <v>669</v>
      </c>
      <c r="J176" t="s">
        <v>98</v>
      </c>
      <c r="K176" s="56">
        <v>2.75E-2</v>
      </c>
      <c r="L176" s="56">
        <v>5.16E-2</v>
      </c>
      <c r="M176" s="55">
        <v>39920.160000000003</v>
      </c>
      <c r="N176" s="55">
        <v>93.59</v>
      </c>
      <c r="O176" s="55">
        <v>37.361277743999999</v>
      </c>
      <c r="P176" s="56">
        <v>2.9999999999999997E-4</v>
      </c>
      <c r="Q176" s="56">
        <v>0</v>
      </c>
    </row>
    <row r="177" spans="1:17">
      <c r="A177" t="s">
        <v>4167</v>
      </c>
      <c r="B177" t="s">
        <v>2744</v>
      </c>
      <c r="C177" t="s">
        <v>2921</v>
      </c>
      <c r="D177" s="105" t="s">
        <v>4234</v>
      </c>
      <c r="E177" t="s">
        <v>544</v>
      </c>
      <c r="F177" t="s">
        <v>2922</v>
      </c>
      <c r="G177" t="s">
        <v>127</v>
      </c>
      <c r="H177" s="55">
        <v>7.27</v>
      </c>
      <c r="I177" t="s">
        <v>669</v>
      </c>
      <c r="J177" t="s">
        <v>98</v>
      </c>
      <c r="K177" s="56">
        <v>2.75E-2</v>
      </c>
      <c r="L177" s="56">
        <v>5.5399999999999998E-2</v>
      </c>
      <c r="M177" s="55">
        <v>76676.56</v>
      </c>
      <c r="N177" s="55">
        <v>91.05</v>
      </c>
      <c r="O177" s="55">
        <v>69.814007880000005</v>
      </c>
      <c r="P177" s="56">
        <v>5.0000000000000001E-4</v>
      </c>
      <c r="Q177" s="56">
        <v>0</v>
      </c>
    </row>
    <row r="178" spans="1:17">
      <c r="A178" t="s">
        <v>4167</v>
      </c>
      <c r="B178" t="s">
        <v>2744</v>
      </c>
      <c r="C178" t="s">
        <v>2923</v>
      </c>
      <c r="D178" s="105" t="s">
        <v>4234</v>
      </c>
      <c r="E178" t="s">
        <v>544</v>
      </c>
      <c r="F178" t="s">
        <v>271</v>
      </c>
      <c r="G178" t="s">
        <v>127</v>
      </c>
      <c r="H178" s="55">
        <v>6.71</v>
      </c>
      <c r="I178" t="s">
        <v>669</v>
      </c>
      <c r="J178" t="s">
        <v>98</v>
      </c>
      <c r="K178" s="56">
        <v>2.75E-2</v>
      </c>
      <c r="L178" s="56">
        <v>8.1600000000000006E-2</v>
      </c>
      <c r="M178" s="55">
        <v>85894.15</v>
      </c>
      <c r="N178" s="55">
        <v>74.97</v>
      </c>
      <c r="O178" s="55">
        <v>64.394844254999995</v>
      </c>
      <c r="P178" s="56">
        <v>5.0000000000000001E-4</v>
      </c>
      <c r="Q178" s="56">
        <v>0</v>
      </c>
    </row>
    <row r="179" spans="1:17">
      <c r="A179" t="s">
        <v>4167</v>
      </c>
      <c r="B179" t="s">
        <v>2744</v>
      </c>
      <c r="C179" t="s">
        <v>2924</v>
      </c>
      <c r="D179" s="105" t="s">
        <v>4234</v>
      </c>
      <c r="E179" t="s">
        <v>544</v>
      </c>
      <c r="F179" t="s">
        <v>257</v>
      </c>
      <c r="G179" t="s">
        <v>127</v>
      </c>
      <c r="H179" s="55">
        <v>6.95</v>
      </c>
      <c r="I179" t="s">
        <v>669</v>
      </c>
      <c r="J179" t="s">
        <v>98</v>
      </c>
      <c r="K179" s="56">
        <v>2.75E-2</v>
      </c>
      <c r="L179" s="56">
        <v>7.0199999999999999E-2</v>
      </c>
      <c r="M179" s="55">
        <v>104267.66</v>
      </c>
      <c r="N179" s="55">
        <v>80.209999999999994</v>
      </c>
      <c r="O179" s="55">
        <v>83.633090085999996</v>
      </c>
      <c r="P179" s="56">
        <v>5.9999999999999995E-4</v>
      </c>
      <c r="Q179" s="56">
        <v>1E-4</v>
      </c>
    </row>
    <row r="180" spans="1:17">
      <c r="A180" t="s">
        <v>4167</v>
      </c>
      <c r="B180" t="s">
        <v>2744</v>
      </c>
      <c r="C180" t="s">
        <v>2926</v>
      </c>
      <c r="D180" s="105" t="s">
        <v>4234</v>
      </c>
      <c r="E180" t="s">
        <v>544</v>
      </c>
      <c r="F180" t="s">
        <v>2927</v>
      </c>
      <c r="G180" t="s">
        <v>127</v>
      </c>
      <c r="H180" s="55">
        <v>7.57</v>
      </c>
      <c r="I180" t="s">
        <v>669</v>
      </c>
      <c r="J180" t="s">
        <v>98</v>
      </c>
      <c r="K180" s="56">
        <v>2.9100000000000001E-2</v>
      </c>
      <c r="L180" s="56">
        <v>4.07E-2</v>
      </c>
      <c r="M180" s="55">
        <v>153918.93</v>
      </c>
      <c r="N180" s="55">
        <v>97.05</v>
      </c>
      <c r="O180" s="55">
        <v>149.37832156499999</v>
      </c>
      <c r="P180" s="56">
        <v>1.1000000000000001E-3</v>
      </c>
      <c r="Q180" s="56">
        <v>1E-4</v>
      </c>
    </row>
    <row r="181" spans="1:17">
      <c r="A181" t="s">
        <v>4167</v>
      </c>
      <c r="B181" t="s">
        <v>2744</v>
      </c>
      <c r="C181" t="s">
        <v>2928</v>
      </c>
      <c r="D181" s="105" t="s">
        <v>4234</v>
      </c>
      <c r="E181" t="s">
        <v>544</v>
      </c>
      <c r="F181" t="s">
        <v>2646</v>
      </c>
      <c r="G181" t="s">
        <v>127</v>
      </c>
      <c r="H181" s="55">
        <v>7.45</v>
      </c>
      <c r="I181" t="s">
        <v>669</v>
      </c>
      <c r="J181" t="s">
        <v>98</v>
      </c>
      <c r="K181" s="56">
        <v>3.4599999999999999E-2</v>
      </c>
      <c r="L181" s="56">
        <v>4.2200000000000001E-2</v>
      </c>
      <c r="M181" s="55">
        <v>74476.899999999994</v>
      </c>
      <c r="N181" s="55">
        <v>97.91</v>
      </c>
      <c r="O181" s="55">
        <v>72.920332790000003</v>
      </c>
      <c r="P181" s="56">
        <v>5.0000000000000001E-4</v>
      </c>
      <c r="Q181" s="56">
        <v>1E-4</v>
      </c>
    </row>
    <row r="182" spans="1:17">
      <c r="A182" t="s">
        <v>4167</v>
      </c>
      <c r="B182" t="s">
        <v>2744</v>
      </c>
      <c r="C182" t="s">
        <v>2929</v>
      </c>
      <c r="D182" s="105" t="s">
        <v>4234</v>
      </c>
      <c r="E182" t="s">
        <v>544</v>
      </c>
      <c r="F182" t="s">
        <v>2930</v>
      </c>
      <c r="G182" t="s">
        <v>127</v>
      </c>
      <c r="H182" s="55">
        <v>7.33</v>
      </c>
      <c r="I182" t="s">
        <v>669</v>
      </c>
      <c r="J182" t="s">
        <v>98</v>
      </c>
      <c r="K182" s="56">
        <v>3.9699999999999999E-2</v>
      </c>
      <c r="L182" s="56">
        <v>4.3799999999999999E-2</v>
      </c>
      <c r="M182" s="55">
        <v>84620.92</v>
      </c>
      <c r="N182" s="55">
        <v>98.41</v>
      </c>
      <c r="O182" s="55">
        <v>83.275447372000002</v>
      </c>
      <c r="P182" s="56">
        <v>5.9999999999999995E-4</v>
      </c>
      <c r="Q182" s="56">
        <v>1E-4</v>
      </c>
    </row>
    <row r="183" spans="1:17">
      <c r="A183" t="s">
        <v>4167</v>
      </c>
      <c r="B183" t="s">
        <v>2744</v>
      </c>
      <c r="C183" t="s">
        <v>2925</v>
      </c>
      <c r="D183" s="105" t="s">
        <v>4234</v>
      </c>
      <c r="E183" t="s">
        <v>544</v>
      </c>
      <c r="F183" t="s">
        <v>226</v>
      </c>
      <c r="G183" t="s">
        <v>127</v>
      </c>
      <c r="H183" s="55">
        <v>7.2</v>
      </c>
      <c r="I183" t="s">
        <v>669</v>
      </c>
      <c r="J183" t="s">
        <v>98</v>
      </c>
      <c r="K183" s="56">
        <v>4.4499999999999998E-2</v>
      </c>
      <c r="L183" s="56">
        <v>4.6899999999999997E-2</v>
      </c>
      <c r="M183" s="55">
        <v>61087.22</v>
      </c>
      <c r="N183" s="55">
        <v>98.94</v>
      </c>
      <c r="O183" s="55">
        <v>60.439695467999996</v>
      </c>
      <c r="P183" s="56">
        <v>4.0000000000000002E-4</v>
      </c>
      <c r="Q183" s="56">
        <v>0</v>
      </c>
    </row>
    <row r="184" spans="1:17">
      <c r="A184" t="s">
        <v>4168</v>
      </c>
      <c r="B184" t="s">
        <v>2744</v>
      </c>
      <c r="C184" t="s">
        <v>2891</v>
      </c>
      <c r="D184" s="105" t="s">
        <v>4234</v>
      </c>
      <c r="E184" t="s">
        <v>544</v>
      </c>
      <c r="F184" t="s">
        <v>4169</v>
      </c>
      <c r="G184" t="s">
        <v>127</v>
      </c>
      <c r="H184" s="55">
        <v>4.97</v>
      </c>
      <c r="I184" t="s">
        <v>313</v>
      </c>
      <c r="J184" t="s">
        <v>98</v>
      </c>
      <c r="K184" s="56">
        <v>4.4999999999999998E-2</v>
      </c>
      <c r="L184" s="56">
        <v>3.7100000000000001E-2</v>
      </c>
      <c r="M184" s="55">
        <v>352001.28000000003</v>
      </c>
      <c r="N184" s="55">
        <v>106.49</v>
      </c>
      <c r="O184" s="55">
        <v>374.84616307200002</v>
      </c>
      <c r="P184" s="56">
        <v>2.5999999999999999E-3</v>
      </c>
      <c r="Q184" s="56">
        <v>2.9999999999999997E-4</v>
      </c>
    </row>
    <row r="185" spans="1:17">
      <c r="A185" t="s">
        <v>4170</v>
      </c>
      <c r="B185" t="s">
        <v>2744</v>
      </c>
      <c r="C185" t="s">
        <v>2987</v>
      </c>
      <c r="D185" s="105" t="s">
        <v>4234</v>
      </c>
      <c r="E185" t="s">
        <v>544</v>
      </c>
      <c r="F185" t="s">
        <v>4169</v>
      </c>
      <c r="G185" t="s">
        <v>127</v>
      </c>
      <c r="H185" s="55">
        <v>5.1100000000000003</v>
      </c>
      <c r="I185" t="s">
        <v>313</v>
      </c>
      <c r="J185" t="s">
        <v>98</v>
      </c>
      <c r="K185" s="56">
        <v>4.5499999999999999E-2</v>
      </c>
      <c r="L185" s="56">
        <v>3.7699999999999997E-2</v>
      </c>
      <c r="M185" s="55">
        <v>745041.24</v>
      </c>
      <c r="N185" s="55">
        <v>106.58</v>
      </c>
      <c r="O185" s="55">
        <v>794.06495359200005</v>
      </c>
      <c r="P185" s="56">
        <v>5.5999999999999999E-3</v>
      </c>
      <c r="Q185" s="56">
        <v>5.9999999999999995E-4</v>
      </c>
    </row>
    <row r="186" spans="1:17">
      <c r="A186" t="s">
        <v>4171</v>
      </c>
      <c r="B186" t="s">
        <v>2744</v>
      </c>
      <c r="C186" t="s">
        <v>2883</v>
      </c>
      <c r="D186" s="105" t="s">
        <v>4234</v>
      </c>
      <c r="E186" t="s">
        <v>539</v>
      </c>
      <c r="F186" t="s">
        <v>2884</v>
      </c>
      <c r="G186" t="s">
        <v>176</v>
      </c>
      <c r="H186" s="55">
        <v>4.57</v>
      </c>
      <c r="I186" t="s">
        <v>313</v>
      </c>
      <c r="J186" t="s">
        <v>102</v>
      </c>
      <c r="K186" s="56">
        <v>2.3599999999999999E-2</v>
      </c>
      <c r="L186" s="56">
        <v>5.4199999999999998E-2</v>
      </c>
      <c r="M186" s="55">
        <v>724067.02</v>
      </c>
      <c r="N186" s="55">
        <v>87.310000000000031</v>
      </c>
      <c r="O186" s="55">
        <v>2536.0649824638799</v>
      </c>
      <c r="P186" s="56">
        <v>1.7899999999999999E-2</v>
      </c>
      <c r="Q186" s="56">
        <v>1.8E-3</v>
      </c>
    </row>
    <row r="187" spans="1:17">
      <c r="A187" t="s">
        <v>4172</v>
      </c>
      <c r="B187" t="s">
        <v>2744</v>
      </c>
      <c r="C187" t="s">
        <v>2901</v>
      </c>
      <c r="D187" s="105" t="s">
        <v>4234</v>
      </c>
      <c r="E187" t="s">
        <v>544</v>
      </c>
      <c r="F187" t="s">
        <v>658</v>
      </c>
      <c r="G187" t="s">
        <v>127</v>
      </c>
      <c r="H187" s="55">
        <v>8.6</v>
      </c>
      <c r="I187" t="s">
        <v>669</v>
      </c>
      <c r="J187" t="s">
        <v>98</v>
      </c>
      <c r="K187" s="56">
        <v>2.35E-2</v>
      </c>
      <c r="L187" s="56">
        <v>4.0899999999999999E-2</v>
      </c>
      <c r="M187" s="55">
        <v>434906.22</v>
      </c>
      <c r="N187" s="55">
        <v>96.18</v>
      </c>
      <c r="O187" s="55">
        <v>418.29280239600001</v>
      </c>
      <c r="P187" s="56">
        <v>3.0000000000000001E-3</v>
      </c>
      <c r="Q187" s="56">
        <v>2.9999999999999997E-4</v>
      </c>
    </row>
    <row r="188" spans="1:17">
      <c r="A188" t="s">
        <v>4172</v>
      </c>
      <c r="B188" t="s">
        <v>2744</v>
      </c>
      <c r="C188" t="s">
        <v>2902</v>
      </c>
      <c r="D188" s="105" t="s">
        <v>4234</v>
      </c>
      <c r="E188" t="s">
        <v>544</v>
      </c>
      <c r="F188" t="s">
        <v>2903</v>
      </c>
      <c r="G188" t="s">
        <v>127</v>
      </c>
      <c r="H188" s="55">
        <v>8.5</v>
      </c>
      <c r="I188" t="s">
        <v>669</v>
      </c>
      <c r="J188" t="s">
        <v>98</v>
      </c>
      <c r="K188" s="56">
        <v>2.47E-2</v>
      </c>
      <c r="L188" s="56">
        <v>4.3299999999999998E-2</v>
      </c>
      <c r="M188" s="55">
        <v>54409.15</v>
      </c>
      <c r="N188" s="55">
        <v>95.37</v>
      </c>
      <c r="O188" s="55">
        <v>51.890006354999997</v>
      </c>
      <c r="P188" s="56">
        <v>4.0000000000000002E-4</v>
      </c>
      <c r="Q188" s="56">
        <v>0</v>
      </c>
    </row>
    <row r="189" spans="1:17">
      <c r="A189" t="s">
        <v>4172</v>
      </c>
      <c r="B189" t="s">
        <v>2744</v>
      </c>
      <c r="C189" t="s">
        <v>2892</v>
      </c>
      <c r="D189" s="105" t="s">
        <v>4234</v>
      </c>
      <c r="E189" t="s">
        <v>544</v>
      </c>
      <c r="F189" t="s">
        <v>2893</v>
      </c>
      <c r="G189" t="s">
        <v>127</v>
      </c>
      <c r="H189" s="55">
        <v>8.41</v>
      </c>
      <c r="I189" t="s">
        <v>669</v>
      </c>
      <c r="J189" t="s">
        <v>98</v>
      </c>
      <c r="K189" s="56">
        <v>2.5600000000000001E-2</v>
      </c>
      <c r="L189" s="56">
        <v>4.5900000000000003E-2</v>
      </c>
      <c r="M189" s="55">
        <v>250467.15</v>
      </c>
      <c r="N189" s="55">
        <v>93.5</v>
      </c>
      <c r="O189" s="55">
        <v>234.18678525000001</v>
      </c>
      <c r="P189" s="56">
        <v>1.6999999999999999E-3</v>
      </c>
      <c r="Q189" s="56">
        <v>2.0000000000000001E-4</v>
      </c>
    </row>
    <row r="190" spans="1:17">
      <c r="A190" t="s">
        <v>4172</v>
      </c>
      <c r="B190" t="s">
        <v>2744</v>
      </c>
      <c r="C190" t="s">
        <v>2894</v>
      </c>
      <c r="D190" s="105" t="s">
        <v>4234</v>
      </c>
      <c r="E190" t="s">
        <v>544</v>
      </c>
      <c r="F190" t="s">
        <v>2895</v>
      </c>
      <c r="G190" t="s">
        <v>127</v>
      </c>
      <c r="H190" s="55">
        <v>8.5299999999999994</v>
      </c>
      <c r="I190" t="s">
        <v>669</v>
      </c>
      <c r="J190" t="s">
        <v>98</v>
      </c>
      <c r="K190" s="56">
        <v>2.2700000000000001E-2</v>
      </c>
      <c r="L190" s="56">
        <v>4.4299999999999999E-2</v>
      </c>
      <c r="M190" s="55">
        <v>249608.95999999999</v>
      </c>
      <c r="N190" s="55">
        <v>91.47</v>
      </c>
      <c r="O190" s="55">
        <v>228.31731571200001</v>
      </c>
      <c r="P190" s="56">
        <v>1.6000000000000001E-3</v>
      </c>
      <c r="Q190" s="56">
        <v>2.0000000000000001E-4</v>
      </c>
    </row>
    <row r="191" spans="1:17">
      <c r="A191" t="s">
        <v>4172</v>
      </c>
      <c r="B191" t="s">
        <v>2744</v>
      </c>
      <c r="C191" t="s">
        <v>2896</v>
      </c>
      <c r="D191" s="105" t="s">
        <v>4234</v>
      </c>
      <c r="E191" t="s">
        <v>544</v>
      </c>
      <c r="F191" t="s">
        <v>355</v>
      </c>
      <c r="G191" t="s">
        <v>127</v>
      </c>
      <c r="H191" s="55">
        <v>8.57</v>
      </c>
      <c r="I191" t="s">
        <v>669</v>
      </c>
      <c r="J191" t="s">
        <v>98</v>
      </c>
      <c r="K191" s="56">
        <v>1.7899999999999999E-2</v>
      </c>
      <c r="L191" s="56">
        <v>4.7100000000000003E-2</v>
      </c>
      <c r="M191" s="55">
        <v>205680.66</v>
      </c>
      <c r="N191" s="55">
        <v>84.42</v>
      </c>
      <c r="O191" s="55">
        <v>173.63561317200001</v>
      </c>
      <c r="P191" s="56">
        <v>1.1999999999999999E-3</v>
      </c>
      <c r="Q191" s="56">
        <v>1E-4</v>
      </c>
    </row>
    <row r="192" spans="1:17">
      <c r="A192" t="s">
        <v>4172</v>
      </c>
      <c r="B192" t="s">
        <v>2744</v>
      </c>
      <c r="C192" t="s">
        <v>2897</v>
      </c>
      <c r="D192" s="105" t="s">
        <v>4234</v>
      </c>
      <c r="E192" t="s">
        <v>544</v>
      </c>
      <c r="F192" t="s">
        <v>257</v>
      </c>
      <c r="G192" t="s">
        <v>127</v>
      </c>
      <c r="H192" s="55">
        <v>8.41</v>
      </c>
      <c r="I192" t="s">
        <v>669</v>
      </c>
      <c r="J192" t="s">
        <v>98</v>
      </c>
      <c r="K192" s="56">
        <v>2.3599999999999999E-2</v>
      </c>
      <c r="L192" s="56">
        <v>4.7800000000000002E-2</v>
      </c>
      <c r="M192" s="55">
        <v>241208.52</v>
      </c>
      <c r="N192" s="55">
        <v>88.43</v>
      </c>
      <c r="O192" s="55">
        <v>213.300694236</v>
      </c>
      <c r="P192" s="56">
        <v>1.5E-3</v>
      </c>
      <c r="Q192" s="56">
        <v>1E-4</v>
      </c>
    </row>
    <row r="193" spans="1:17">
      <c r="A193" t="s">
        <v>4172</v>
      </c>
      <c r="B193" t="s">
        <v>2744</v>
      </c>
      <c r="C193" t="s">
        <v>2898</v>
      </c>
      <c r="D193" s="105" t="s">
        <v>4234</v>
      </c>
      <c r="E193" t="s">
        <v>544</v>
      </c>
      <c r="F193" t="s">
        <v>2899</v>
      </c>
      <c r="G193" t="s">
        <v>127</v>
      </c>
      <c r="H193" s="55">
        <v>8.4499999999999993</v>
      </c>
      <c r="I193" t="s">
        <v>669</v>
      </c>
      <c r="J193" t="s">
        <v>98</v>
      </c>
      <c r="K193" s="56">
        <v>2.4E-2</v>
      </c>
      <c r="L193" s="56">
        <v>4.5699999999999998E-2</v>
      </c>
      <c r="M193" s="55">
        <v>274717.61</v>
      </c>
      <c r="N193" s="55">
        <v>89.67</v>
      </c>
      <c r="O193" s="55">
        <v>246.339280887</v>
      </c>
      <c r="P193" s="56">
        <v>1.6999999999999999E-3</v>
      </c>
      <c r="Q193" s="56">
        <v>2.0000000000000001E-4</v>
      </c>
    </row>
    <row r="194" spans="1:17">
      <c r="A194" t="s">
        <v>4172</v>
      </c>
      <c r="B194" t="s">
        <v>2744</v>
      </c>
      <c r="C194" t="s">
        <v>2904</v>
      </c>
      <c r="D194" s="105" t="s">
        <v>4234</v>
      </c>
      <c r="E194" t="s">
        <v>544</v>
      </c>
      <c r="F194" t="s">
        <v>235</v>
      </c>
      <c r="G194" t="s">
        <v>127</v>
      </c>
      <c r="H194" s="55">
        <v>8.1999999999999993</v>
      </c>
      <c r="I194" t="s">
        <v>669</v>
      </c>
      <c r="J194" t="s">
        <v>98</v>
      </c>
      <c r="K194" s="56">
        <v>4.1200000000000001E-2</v>
      </c>
      <c r="L194" s="56">
        <v>4.1399999999999999E-2</v>
      </c>
      <c r="M194" s="55">
        <v>4244.54</v>
      </c>
      <c r="N194" s="55">
        <v>100.49</v>
      </c>
      <c r="O194" s="55">
        <v>4.2653382459999998</v>
      </c>
      <c r="P194" s="56">
        <v>0</v>
      </c>
      <c r="Q194" s="56">
        <v>0</v>
      </c>
    </row>
    <row r="195" spans="1:17">
      <c r="A195" t="s">
        <v>4172</v>
      </c>
      <c r="B195" t="s">
        <v>2744</v>
      </c>
      <c r="C195" t="s">
        <v>2900</v>
      </c>
      <c r="D195" s="105" t="s">
        <v>4234</v>
      </c>
      <c r="E195" t="s">
        <v>544</v>
      </c>
      <c r="F195" t="s">
        <v>235</v>
      </c>
      <c r="G195" t="s">
        <v>127</v>
      </c>
      <c r="H195" s="55">
        <v>8.1999999999999993</v>
      </c>
      <c r="I195" t="s">
        <v>669</v>
      </c>
      <c r="J195" t="s">
        <v>98</v>
      </c>
      <c r="K195" s="56">
        <v>4.1200000000000001E-2</v>
      </c>
      <c r="L195" s="56">
        <v>4.1399999999999999E-2</v>
      </c>
      <c r="M195" s="55">
        <v>129104.69</v>
      </c>
      <c r="N195" s="55">
        <v>100.49</v>
      </c>
      <c r="O195" s="55">
        <v>129.737302981</v>
      </c>
      <c r="P195" s="56">
        <v>8.9999999999999998E-4</v>
      </c>
      <c r="Q195" s="56">
        <v>1E-4</v>
      </c>
    </row>
    <row r="196" spans="1:17">
      <c r="A196" t="s">
        <v>4173</v>
      </c>
      <c r="B196" t="s">
        <v>2744</v>
      </c>
      <c r="C196" t="s">
        <v>2976</v>
      </c>
      <c r="D196" s="105" t="s">
        <v>4234</v>
      </c>
      <c r="E196" t="s">
        <v>539</v>
      </c>
      <c r="F196" t="s">
        <v>202</v>
      </c>
      <c r="G196" t="s">
        <v>176</v>
      </c>
      <c r="H196" s="55">
        <v>4.24</v>
      </c>
      <c r="I196" t="s">
        <v>110</v>
      </c>
      <c r="J196" t="s">
        <v>98</v>
      </c>
      <c r="K196" s="56">
        <v>7.3999999999999996E-2</v>
      </c>
      <c r="L196" s="56">
        <v>7.2800000000000004E-2</v>
      </c>
      <c r="M196" s="55">
        <v>4918101.21</v>
      </c>
      <c r="N196" s="55">
        <v>99.42</v>
      </c>
      <c r="O196" s="55">
        <v>4889.5762229820002</v>
      </c>
      <c r="P196" s="56">
        <v>3.4500000000000003E-2</v>
      </c>
      <c r="Q196" s="56">
        <v>3.3999999999999998E-3</v>
      </c>
    </row>
    <row r="197" spans="1:17">
      <c r="A197" t="s">
        <v>4173</v>
      </c>
      <c r="B197" t="s">
        <v>2744</v>
      </c>
      <c r="C197" t="s">
        <v>2977</v>
      </c>
      <c r="D197" s="105" t="s">
        <v>4234</v>
      </c>
      <c r="E197" t="s">
        <v>539</v>
      </c>
      <c r="F197" t="s">
        <v>380</v>
      </c>
      <c r="G197" t="s">
        <v>176</v>
      </c>
      <c r="H197" s="55">
        <v>4.24</v>
      </c>
      <c r="I197" t="s">
        <v>110</v>
      </c>
      <c r="J197" t="s">
        <v>98</v>
      </c>
      <c r="K197" s="56">
        <v>7.3999999999999996E-2</v>
      </c>
      <c r="L197" s="56">
        <v>7.2700000000000001E-2</v>
      </c>
      <c r="M197" s="55">
        <v>848904.65</v>
      </c>
      <c r="N197" s="55">
        <v>99.46</v>
      </c>
      <c r="O197" s="55">
        <v>844.32056489000001</v>
      </c>
      <c r="P197" s="56">
        <v>6.0000000000000001E-3</v>
      </c>
      <c r="Q197" s="56">
        <v>5.9999999999999995E-4</v>
      </c>
    </row>
    <row r="198" spans="1:17">
      <c r="A198" t="s">
        <v>4173</v>
      </c>
      <c r="B198" t="s">
        <v>2744</v>
      </c>
      <c r="C198" t="s">
        <v>2978</v>
      </c>
      <c r="D198" s="105" t="s">
        <v>4234</v>
      </c>
      <c r="E198" t="s">
        <v>539</v>
      </c>
      <c r="F198" t="s">
        <v>281</v>
      </c>
      <c r="G198" t="s">
        <v>176</v>
      </c>
      <c r="H198" s="55">
        <v>4.25</v>
      </c>
      <c r="I198" t="s">
        <v>110</v>
      </c>
      <c r="J198" t="s">
        <v>98</v>
      </c>
      <c r="K198" s="56">
        <v>7.3999999999999996E-2</v>
      </c>
      <c r="L198" s="56">
        <v>6.7100000000000007E-2</v>
      </c>
      <c r="M198" s="55">
        <v>2583969.73</v>
      </c>
      <c r="N198" s="55">
        <v>101.74</v>
      </c>
      <c r="O198" s="55">
        <v>2628.9308033020002</v>
      </c>
      <c r="P198" s="56">
        <v>1.8599999999999998E-2</v>
      </c>
      <c r="Q198" s="56">
        <v>1.8E-3</v>
      </c>
    </row>
    <row r="199" spans="1:17">
      <c r="A199" t="s">
        <v>4174</v>
      </c>
      <c r="B199" t="s">
        <v>2744</v>
      </c>
      <c r="C199" t="s">
        <v>2958</v>
      </c>
      <c r="D199" s="105" t="s">
        <v>4234</v>
      </c>
      <c r="E199" t="s">
        <v>544</v>
      </c>
      <c r="F199" t="s">
        <v>2959</v>
      </c>
      <c r="G199" t="s">
        <v>127</v>
      </c>
      <c r="H199" s="55">
        <v>10.9</v>
      </c>
      <c r="I199" t="s">
        <v>669</v>
      </c>
      <c r="J199" t="s">
        <v>98</v>
      </c>
      <c r="K199" s="56">
        <v>3.9600000000000003E-2</v>
      </c>
      <c r="L199" s="56">
        <v>3.9E-2</v>
      </c>
      <c r="M199" s="55">
        <v>83757.08</v>
      </c>
      <c r="N199" s="55">
        <v>98.47</v>
      </c>
      <c r="O199" s="55">
        <v>82.475596675999995</v>
      </c>
      <c r="P199" s="56">
        <v>5.9999999999999995E-4</v>
      </c>
      <c r="Q199" s="56">
        <v>1E-4</v>
      </c>
    </row>
    <row r="200" spans="1:17">
      <c r="A200" t="s">
        <v>4174</v>
      </c>
      <c r="B200" t="s">
        <v>2744</v>
      </c>
      <c r="C200" t="s">
        <v>2960</v>
      </c>
      <c r="D200" s="105" t="s">
        <v>4234</v>
      </c>
      <c r="E200" t="s">
        <v>544</v>
      </c>
      <c r="F200" t="s">
        <v>238</v>
      </c>
      <c r="G200" t="s">
        <v>127</v>
      </c>
      <c r="H200" s="55">
        <v>10.73</v>
      </c>
      <c r="I200" t="s">
        <v>669</v>
      </c>
      <c r="J200" t="s">
        <v>98</v>
      </c>
      <c r="K200" s="56">
        <v>4.4900000000000002E-2</v>
      </c>
      <c r="L200" s="56">
        <v>4.1700000000000001E-2</v>
      </c>
      <c r="M200" s="55">
        <v>102180.49</v>
      </c>
      <c r="N200" s="55">
        <v>98.42</v>
      </c>
      <c r="O200" s="55">
        <v>100.56603825800001</v>
      </c>
      <c r="P200" s="56">
        <v>6.9999999999999999E-4</v>
      </c>
      <c r="Q200" s="56">
        <v>1E-4</v>
      </c>
    </row>
    <row r="201" spans="1:17">
      <c r="A201" t="s">
        <v>4174</v>
      </c>
      <c r="B201" t="s">
        <v>2744</v>
      </c>
      <c r="C201" t="s">
        <v>2961</v>
      </c>
      <c r="D201" s="105" t="s">
        <v>4234</v>
      </c>
      <c r="E201" t="s">
        <v>544</v>
      </c>
      <c r="F201" t="s">
        <v>226</v>
      </c>
      <c r="G201" t="s">
        <v>127</v>
      </c>
      <c r="H201" s="55">
        <v>10.65</v>
      </c>
      <c r="I201" t="s">
        <v>669</v>
      </c>
      <c r="J201" t="s">
        <v>98</v>
      </c>
      <c r="K201" s="56">
        <v>4.7800000000000002E-2</v>
      </c>
      <c r="L201" s="56">
        <v>4.24E-2</v>
      </c>
      <c r="M201" s="55">
        <v>50409.99</v>
      </c>
      <c r="N201" s="55">
        <v>99.75</v>
      </c>
      <c r="O201" s="55">
        <v>50.283965025000001</v>
      </c>
      <c r="P201" s="56">
        <v>4.0000000000000002E-4</v>
      </c>
      <c r="Q201" s="56">
        <v>0</v>
      </c>
    </row>
    <row r="202" spans="1:17">
      <c r="A202" t="s">
        <v>4175</v>
      </c>
      <c r="B202" t="s">
        <v>2744</v>
      </c>
      <c r="C202" t="s">
        <v>2889</v>
      </c>
      <c r="D202" s="105" t="s">
        <v>4234</v>
      </c>
      <c r="E202" t="s">
        <v>286</v>
      </c>
      <c r="F202" t="s">
        <v>2890</v>
      </c>
      <c r="G202" t="s">
        <v>1981</v>
      </c>
      <c r="H202" s="55">
        <v>1.76</v>
      </c>
      <c r="I202" t="s">
        <v>332</v>
      </c>
      <c r="J202" t="s">
        <v>98</v>
      </c>
      <c r="K202" s="56">
        <v>7.6799999999999993E-2</v>
      </c>
      <c r="L202" s="56">
        <v>8.09E-2</v>
      </c>
      <c r="M202" s="55">
        <v>1416867.36</v>
      </c>
      <c r="N202" s="55">
        <v>99.97</v>
      </c>
      <c r="O202" s="55">
        <v>1416.4422997920001</v>
      </c>
      <c r="P202" s="56">
        <v>0.01</v>
      </c>
      <c r="Q202" s="56">
        <v>1E-3</v>
      </c>
    </row>
    <row r="203" spans="1:17">
      <c r="A203" t="s">
        <v>4175</v>
      </c>
      <c r="B203" t="s">
        <v>2744</v>
      </c>
      <c r="C203" t="s">
        <v>2885</v>
      </c>
      <c r="D203" s="105" t="s">
        <v>4234</v>
      </c>
      <c r="E203" t="s">
        <v>286</v>
      </c>
      <c r="F203" t="s">
        <v>2886</v>
      </c>
      <c r="G203" t="s">
        <v>1981</v>
      </c>
      <c r="H203" s="55">
        <v>1.77</v>
      </c>
      <c r="I203" t="s">
        <v>332</v>
      </c>
      <c r="J203" t="s">
        <v>98</v>
      </c>
      <c r="K203" s="56">
        <v>7.6799999999999993E-2</v>
      </c>
      <c r="L203" s="56">
        <v>7.6799999999999993E-2</v>
      </c>
      <c r="M203" s="55">
        <v>3662.12</v>
      </c>
      <c r="N203" s="55">
        <v>100.64</v>
      </c>
      <c r="O203" s="55">
        <v>3.6855575680000001</v>
      </c>
      <c r="P203" s="56">
        <v>0</v>
      </c>
      <c r="Q203" s="56">
        <v>0</v>
      </c>
    </row>
    <row r="204" spans="1:17">
      <c r="A204" t="s">
        <v>4175</v>
      </c>
      <c r="B204" t="s">
        <v>2744</v>
      </c>
      <c r="C204" t="s">
        <v>2887</v>
      </c>
      <c r="D204" s="105" t="s">
        <v>4234</v>
      </c>
      <c r="E204" t="s">
        <v>286</v>
      </c>
      <c r="F204" t="s">
        <v>2888</v>
      </c>
      <c r="G204" t="s">
        <v>1981</v>
      </c>
      <c r="H204" s="55">
        <v>1.77</v>
      </c>
      <c r="I204" t="s">
        <v>332</v>
      </c>
      <c r="J204" t="s">
        <v>98</v>
      </c>
      <c r="K204" s="56">
        <v>7.6799999999999993E-2</v>
      </c>
      <c r="L204" s="56">
        <v>7.3099999999999998E-2</v>
      </c>
      <c r="M204" s="55">
        <v>181113.01</v>
      </c>
      <c r="N204" s="55">
        <v>101.26</v>
      </c>
      <c r="O204" s="55">
        <v>183.395033926</v>
      </c>
      <c r="P204" s="56">
        <v>1.2999999999999999E-3</v>
      </c>
      <c r="Q204" s="56">
        <v>1E-4</v>
      </c>
    </row>
    <row r="205" spans="1:17">
      <c r="A205" t="s">
        <v>4148</v>
      </c>
      <c r="B205" t="s">
        <v>2744</v>
      </c>
      <c r="C205" t="s">
        <v>2956</v>
      </c>
      <c r="D205" s="105" t="s">
        <v>4234</v>
      </c>
      <c r="E205" t="s">
        <v>286</v>
      </c>
      <c r="F205" t="s">
        <v>205</v>
      </c>
      <c r="G205" t="s">
        <v>1981</v>
      </c>
      <c r="H205" s="55">
        <v>4.9400000000000004</v>
      </c>
      <c r="I205" t="s">
        <v>332</v>
      </c>
      <c r="J205" t="s">
        <v>98</v>
      </c>
      <c r="K205" s="56">
        <v>0.06</v>
      </c>
      <c r="L205" s="56">
        <v>1.9099999999999999E-2</v>
      </c>
      <c r="M205" s="55">
        <v>826404.03</v>
      </c>
      <c r="N205" s="55">
        <v>141.91999999999999</v>
      </c>
      <c r="O205" s="55">
        <v>1172.832599376</v>
      </c>
      <c r="P205" s="56">
        <v>8.3000000000000001E-3</v>
      </c>
      <c r="Q205" s="56">
        <v>8.0000000000000004E-4</v>
      </c>
    </row>
    <row r="206" spans="1:17">
      <c r="A206" t="s">
        <v>4148</v>
      </c>
      <c r="B206" t="s">
        <v>2744</v>
      </c>
      <c r="C206" t="s">
        <v>2955</v>
      </c>
      <c r="D206" s="105" t="s">
        <v>4234</v>
      </c>
      <c r="E206" t="s">
        <v>286</v>
      </c>
      <c r="F206" t="s">
        <v>205</v>
      </c>
      <c r="G206" t="s">
        <v>1981</v>
      </c>
      <c r="H206" s="55">
        <v>4.57</v>
      </c>
      <c r="I206" t="s">
        <v>332</v>
      </c>
      <c r="J206" t="s">
        <v>98</v>
      </c>
      <c r="K206" s="56">
        <v>4.2000000000000003E-2</v>
      </c>
      <c r="L206" s="56">
        <v>2.9899999999999999E-2</v>
      </c>
      <c r="M206" s="55">
        <v>57356.91</v>
      </c>
      <c r="N206" s="55">
        <v>118.95</v>
      </c>
      <c r="O206" s="55">
        <v>68.226044444999999</v>
      </c>
      <c r="P206" s="56">
        <v>5.0000000000000001E-4</v>
      </c>
      <c r="Q206" s="56">
        <v>0</v>
      </c>
    </row>
    <row r="207" spans="1:17">
      <c r="A207" t="s">
        <v>4176</v>
      </c>
      <c r="B207" t="s">
        <v>2744</v>
      </c>
      <c r="C207" t="s">
        <v>2962</v>
      </c>
      <c r="D207" s="105" t="s">
        <v>4234</v>
      </c>
      <c r="E207" t="s">
        <v>544</v>
      </c>
      <c r="F207" t="s">
        <v>2846</v>
      </c>
      <c r="G207" t="s">
        <v>127</v>
      </c>
      <c r="H207" s="55">
        <v>2.92</v>
      </c>
      <c r="I207" t="s">
        <v>103</v>
      </c>
      <c r="J207" t="s">
        <v>98</v>
      </c>
      <c r="K207" s="56">
        <v>2.3599999999999999E-2</v>
      </c>
      <c r="L207" s="56">
        <v>2.7799999999999998E-2</v>
      </c>
      <c r="M207" s="55">
        <v>449303.88</v>
      </c>
      <c r="N207" s="55">
        <v>110.13</v>
      </c>
      <c r="O207" s="55">
        <v>494.81836304400002</v>
      </c>
      <c r="P207" s="56">
        <v>3.5000000000000001E-3</v>
      </c>
      <c r="Q207" s="56">
        <v>2.9999999999999997E-4</v>
      </c>
    </row>
    <row r="208" spans="1:17">
      <c r="A208" t="s">
        <v>4177</v>
      </c>
      <c r="B208" t="s">
        <v>2744</v>
      </c>
      <c r="C208" t="s">
        <v>2911</v>
      </c>
      <c r="D208" s="105" t="s">
        <v>4234</v>
      </c>
      <c r="E208" t="s">
        <v>286</v>
      </c>
      <c r="F208" t="s">
        <v>2912</v>
      </c>
      <c r="G208" t="s">
        <v>1981</v>
      </c>
      <c r="H208" s="55">
        <v>0.19</v>
      </c>
      <c r="I208" t="s">
        <v>110</v>
      </c>
      <c r="J208" t="s">
        <v>98</v>
      </c>
      <c r="K208" s="56">
        <v>3.1800000000000002E-2</v>
      </c>
      <c r="L208" s="56">
        <v>6.5699999999999995E-2</v>
      </c>
      <c r="M208" s="55">
        <v>74412.41</v>
      </c>
      <c r="N208" s="55">
        <v>99.54</v>
      </c>
      <c r="O208" s="55">
        <v>74.070112914000006</v>
      </c>
      <c r="P208" s="56">
        <v>5.0000000000000001E-4</v>
      </c>
      <c r="Q208" s="56">
        <v>1E-4</v>
      </c>
    </row>
    <row r="209" spans="1:17">
      <c r="A209" t="s">
        <v>4177</v>
      </c>
      <c r="B209" t="s">
        <v>2744</v>
      </c>
      <c r="C209" t="s">
        <v>2914</v>
      </c>
      <c r="D209" s="105" t="s">
        <v>4234</v>
      </c>
      <c r="E209" t="s">
        <v>286</v>
      </c>
      <c r="F209" t="s">
        <v>2915</v>
      </c>
      <c r="G209" t="s">
        <v>1981</v>
      </c>
      <c r="H209" s="55">
        <v>1.2</v>
      </c>
      <c r="I209" t="s">
        <v>110</v>
      </c>
      <c r="J209" t="s">
        <v>98</v>
      </c>
      <c r="K209" s="56">
        <v>3.3700000000000001E-2</v>
      </c>
      <c r="L209" s="56">
        <v>6.0299999999999999E-2</v>
      </c>
      <c r="M209" s="55">
        <v>56958.37</v>
      </c>
      <c r="N209" s="55">
        <v>97.17</v>
      </c>
      <c r="O209" s="55">
        <v>55.346448129000002</v>
      </c>
      <c r="P209" s="56">
        <v>4.0000000000000002E-4</v>
      </c>
      <c r="Q209" s="56">
        <v>0</v>
      </c>
    </row>
    <row r="210" spans="1:17">
      <c r="A210" t="s">
        <v>4177</v>
      </c>
      <c r="B210" t="s">
        <v>2744</v>
      </c>
      <c r="C210" t="s">
        <v>2913</v>
      </c>
      <c r="D210" s="105" t="s">
        <v>4234</v>
      </c>
      <c r="E210" t="s">
        <v>286</v>
      </c>
      <c r="F210" t="s">
        <v>2912</v>
      </c>
      <c r="G210" t="s">
        <v>1981</v>
      </c>
      <c r="H210" s="55">
        <v>0.19</v>
      </c>
      <c r="I210" t="s">
        <v>110</v>
      </c>
      <c r="J210" t="s">
        <v>98</v>
      </c>
      <c r="K210" s="56">
        <v>6.8500000000000005E-2</v>
      </c>
      <c r="L210" s="56">
        <v>6.3100000000000003E-2</v>
      </c>
      <c r="M210" s="55">
        <v>72923.649999999994</v>
      </c>
      <c r="N210" s="55">
        <v>100.43</v>
      </c>
      <c r="O210" s="55">
        <v>73.237221695000002</v>
      </c>
      <c r="P210" s="56">
        <v>5.0000000000000001E-4</v>
      </c>
      <c r="Q210" s="56">
        <v>1E-4</v>
      </c>
    </row>
    <row r="211" spans="1:17">
      <c r="A211" t="s">
        <v>4177</v>
      </c>
      <c r="B211" t="s">
        <v>2744</v>
      </c>
      <c r="C211" t="s">
        <v>2910</v>
      </c>
      <c r="D211" s="105" t="s">
        <v>4234</v>
      </c>
      <c r="E211" t="s">
        <v>286</v>
      </c>
      <c r="F211" t="s">
        <v>516</v>
      </c>
      <c r="G211" t="s">
        <v>1981</v>
      </c>
      <c r="H211" s="55">
        <v>1.21</v>
      </c>
      <c r="I211" t="s">
        <v>110</v>
      </c>
      <c r="J211" t="s">
        <v>98</v>
      </c>
      <c r="K211" s="56">
        <v>2.3E-2</v>
      </c>
      <c r="L211" s="56">
        <v>3.2500000000000001E-2</v>
      </c>
      <c r="M211" s="55">
        <v>42388.63</v>
      </c>
      <c r="N211" s="55">
        <v>112.08</v>
      </c>
      <c r="O211" s="55">
        <v>47.509176504000003</v>
      </c>
      <c r="P211" s="56">
        <v>2.9999999999999997E-4</v>
      </c>
      <c r="Q211" s="56">
        <v>0</v>
      </c>
    </row>
    <row r="212" spans="1:17">
      <c r="A212" t="s">
        <v>4177</v>
      </c>
      <c r="B212" t="s">
        <v>2744</v>
      </c>
      <c r="C212" t="s">
        <v>2916</v>
      </c>
      <c r="D212" s="105" t="s">
        <v>4234</v>
      </c>
      <c r="E212" t="s">
        <v>286</v>
      </c>
      <c r="F212" t="s">
        <v>205</v>
      </c>
      <c r="G212" t="s">
        <v>1981</v>
      </c>
      <c r="H212" s="55">
        <v>1.43</v>
      </c>
      <c r="I212" t="s">
        <v>110</v>
      </c>
      <c r="J212" t="s">
        <v>98</v>
      </c>
      <c r="K212" s="56">
        <v>3.8399999999999997E-2</v>
      </c>
      <c r="L212" s="56">
        <v>5.96E-2</v>
      </c>
      <c r="M212" s="55">
        <v>36615.160000000003</v>
      </c>
      <c r="N212" s="55">
        <v>97.39</v>
      </c>
      <c r="O212" s="55">
        <v>35.659504323999997</v>
      </c>
      <c r="P212" s="56">
        <v>2.9999999999999997E-4</v>
      </c>
      <c r="Q212" s="56">
        <v>0</v>
      </c>
    </row>
    <row r="213" spans="1:17">
      <c r="A213" t="s">
        <v>4177</v>
      </c>
      <c r="B213" t="s">
        <v>2744</v>
      </c>
      <c r="C213" t="s">
        <v>2917</v>
      </c>
      <c r="D213" s="105" t="s">
        <v>4234</v>
      </c>
      <c r="E213" t="s">
        <v>286</v>
      </c>
      <c r="F213" t="s">
        <v>205</v>
      </c>
      <c r="G213" t="s">
        <v>1981</v>
      </c>
      <c r="H213" s="55">
        <v>1.43</v>
      </c>
      <c r="I213" t="s">
        <v>110</v>
      </c>
      <c r="J213" t="s">
        <v>98</v>
      </c>
      <c r="K213" s="56">
        <v>3.85E-2</v>
      </c>
      <c r="L213" s="56">
        <v>5.9499999999999997E-2</v>
      </c>
      <c r="M213" s="55">
        <v>12247.01</v>
      </c>
      <c r="N213" s="55">
        <v>97.41</v>
      </c>
      <c r="O213" s="55">
        <v>11.929812440999999</v>
      </c>
      <c r="P213" s="56">
        <v>1E-4</v>
      </c>
      <c r="Q213" s="56">
        <v>0</v>
      </c>
    </row>
    <row r="214" spans="1:17">
      <c r="A214" t="s">
        <v>4178</v>
      </c>
      <c r="B214" t="s">
        <v>2702</v>
      </c>
      <c r="C214" t="s">
        <v>2905</v>
      </c>
      <c r="D214" s="105" t="s">
        <v>4234</v>
      </c>
      <c r="E214" t="s">
        <v>539</v>
      </c>
      <c r="F214" t="s">
        <v>2846</v>
      </c>
      <c r="G214" t="s">
        <v>176</v>
      </c>
      <c r="H214" s="55">
        <v>0</v>
      </c>
      <c r="I214" t="s">
        <v>728</v>
      </c>
      <c r="J214" t="s">
        <v>98</v>
      </c>
      <c r="K214" s="56">
        <v>3.6999999999999998E-2</v>
      </c>
      <c r="L214" s="56">
        <v>5.3400000000000003E-2</v>
      </c>
      <c r="M214" s="55">
        <v>91384.54</v>
      </c>
      <c r="N214" s="55">
        <v>113.34</v>
      </c>
      <c r="O214" s="55">
        <v>103.575237636</v>
      </c>
      <c r="P214" s="56">
        <v>6.9999999999999999E-4</v>
      </c>
      <c r="Q214" s="56">
        <v>1E-4</v>
      </c>
    </row>
    <row r="215" spans="1:17">
      <c r="A215" t="s">
        <v>4178</v>
      </c>
      <c r="B215" t="s">
        <v>2702</v>
      </c>
      <c r="C215" t="s">
        <v>2909</v>
      </c>
      <c r="D215" s="105" t="s">
        <v>4234</v>
      </c>
      <c r="E215" t="s">
        <v>539</v>
      </c>
      <c r="F215" t="s">
        <v>2846</v>
      </c>
      <c r="G215" t="s">
        <v>176</v>
      </c>
      <c r="H215" s="55">
        <v>0.48</v>
      </c>
      <c r="I215" t="s">
        <v>728</v>
      </c>
      <c r="J215" t="s">
        <v>98</v>
      </c>
      <c r="K215" s="56">
        <v>3.6999999999999998E-2</v>
      </c>
      <c r="L215" s="56">
        <v>0.10489999999999999</v>
      </c>
      <c r="M215" s="55">
        <v>91384.54</v>
      </c>
      <c r="N215" s="55">
        <v>110.03</v>
      </c>
      <c r="O215" s="55">
        <v>100.550409362</v>
      </c>
      <c r="P215" s="56">
        <v>6.9999999999999999E-4</v>
      </c>
      <c r="Q215" s="56">
        <v>1E-4</v>
      </c>
    </row>
    <row r="216" spans="1:17">
      <c r="A216" t="s">
        <v>4178</v>
      </c>
      <c r="B216" t="s">
        <v>2702</v>
      </c>
      <c r="C216" t="s">
        <v>2906</v>
      </c>
      <c r="D216" s="105" t="s">
        <v>4234</v>
      </c>
      <c r="E216" t="s">
        <v>539</v>
      </c>
      <c r="F216" t="s">
        <v>2907</v>
      </c>
      <c r="G216" t="s">
        <v>176</v>
      </c>
      <c r="H216" s="55">
        <v>1.48</v>
      </c>
      <c r="I216" t="s">
        <v>728</v>
      </c>
      <c r="J216" t="s">
        <v>98</v>
      </c>
      <c r="K216" s="56">
        <v>3.8800000000000001E-2</v>
      </c>
      <c r="L216" s="56">
        <v>5.0299999999999997E-2</v>
      </c>
      <c r="M216" s="55">
        <v>298083.15999999997</v>
      </c>
      <c r="N216" s="55">
        <v>100.09</v>
      </c>
      <c r="O216" s="55">
        <v>298.35143484399998</v>
      </c>
      <c r="P216" s="56">
        <v>2.0999999999999999E-3</v>
      </c>
      <c r="Q216" s="56">
        <v>2.0000000000000001E-4</v>
      </c>
    </row>
    <row r="217" spans="1:17">
      <c r="A217" t="s">
        <v>4178</v>
      </c>
      <c r="B217" t="s">
        <v>2702</v>
      </c>
      <c r="C217" t="s">
        <v>2908</v>
      </c>
      <c r="D217" s="105" t="s">
        <v>4234</v>
      </c>
      <c r="E217" t="s">
        <v>539</v>
      </c>
      <c r="F217" t="s">
        <v>2907</v>
      </c>
      <c r="G217" t="s">
        <v>176</v>
      </c>
      <c r="H217" s="55">
        <v>1.43</v>
      </c>
      <c r="I217" t="s">
        <v>728</v>
      </c>
      <c r="J217" t="s">
        <v>98</v>
      </c>
      <c r="K217" s="56">
        <v>7.0499999999999993E-2</v>
      </c>
      <c r="L217" s="56">
        <v>7.17E-2</v>
      </c>
      <c r="M217" s="55">
        <v>298083.15999999997</v>
      </c>
      <c r="N217" s="55">
        <v>103.07</v>
      </c>
      <c r="O217" s="55">
        <v>307.23431301199997</v>
      </c>
      <c r="P217" s="56">
        <v>2.2000000000000001E-3</v>
      </c>
      <c r="Q217" s="56">
        <v>2.0000000000000001E-4</v>
      </c>
    </row>
    <row r="218" spans="1:17">
      <c r="A218" t="s">
        <v>4179</v>
      </c>
      <c r="B218" t="s">
        <v>2702</v>
      </c>
      <c r="C218" t="s">
        <v>2964</v>
      </c>
      <c r="D218" s="105" t="s">
        <v>4234</v>
      </c>
      <c r="E218" t="s">
        <v>544</v>
      </c>
      <c r="F218" t="s">
        <v>2965</v>
      </c>
      <c r="G218" t="s">
        <v>127</v>
      </c>
      <c r="H218" s="55">
        <v>5.19</v>
      </c>
      <c r="I218" t="s">
        <v>669</v>
      </c>
      <c r="J218" t="s">
        <v>98</v>
      </c>
      <c r="K218" s="56">
        <v>0.04</v>
      </c>
      <c r="L218" s="56">
        <v>3.4099999999999998E-2</v>
      </c>
      <c r="M218" s="55">
        <v>464482.9</v>
      </c>
      <c r="N218" s="55">
        <v>115.56</v>
      </c>
      <c r="O218" s="55">
        <v>536.75643923999996</v>
      </c>
      <c r="P218" s="56">
        <v>3.8E-3</v>
      </c>
      <c r="Q218" s="56">
        <v>4.0000000000000002E-4</v>
      </c>
    </row>
    <row r="219" spans="1:17">
      <c r="A219" t="s">
        <v>4179</v>
      </c>
      <c r="B219" t="s">
        <v>2702</v>
      </c>
      <c r="C219" t="s">
        <v>2963</v>
      </c>
      <c r="D219" s="105" t="s">
        <v>4234</v>
      </c>
      <c r="E219" t="s">
        <v>544</v>
      </c>
      <c r="F219" t="s">
        <v>380</v>
      </c>
      <c r="G219" t="s">
        <v>127</v>
      </c>
      <c r="H219" s="55">
        <v>5.18</v>
      </c>
      <c r="I219" t="s">
        <v>669</v>
      </c>
      <c r="J219" t="s">
        <v>98</v>
      </c>
      <c r="K219" s="56">
        <v>0.04</v>
      </c>
      <c r="L219" s="56">
        <v>3.4700000000000002E-2</v>
      </c>
      <c r="M219" s="55">
        <v>28270.560000000001</v>
      </c>
      <c r="N219" s="55">
        <v>113.93</v>
      </c>
      <c r="O219" s="55">
        <v>32.208649008000002</v>
      </c>
      <c r="P219" s="56">
        <v>2.0000000000000001E-4</v>
      </c>
      <c r="Q219" s="56">
        <v>0</v>
      </c>
    </row>
    <row r="220" spans="1:17">
      <c r="A220" t="s">
        <v>4180</v>
      </c>
      <c r="B220" t="s">
        <v>2702</v>
      </c>
      <c r="C220" t="s">
        <v>2975</v>
      </c>
      <c r="D220" s="105" t="s">
        <v>4234</v>
      </c>
      <c r="E220" t="s">
        <v>544</v>
      </c>
      <c r="F220" t="s">
        <v>380</v>
      </c>
      <c r="G220" t="s">
        <v>127</v>
      </c>
      <c r="H220" s="55">
        <v>4.37</v>
      </c>
      <c r="I220" t="s">
        <v>669</v>
      </c>
      <c r="J220" t="s">
        <v>98</v>
      </c>
      <c r="K220" s="56">
        <v>2.5399999999999999E-2</v>
      </c>
      <c r="L220" s="56">
        <v>2.12E-2</v>
      </c>
      <c r="M220" s="55">
        <v>280421.23</v>
      </c>
      <c r="N220" s="55">
        <v>115.92</v>
      </c>
      <c r="O220" s="55">
        <v>325.06428981599998</v>
      </c>
      <c r="P220" s="56">
        <v>2.3E-3</v>
      </c>
      <c r="Q220" s="56">
        <v>2.0000000000000001E-4</v>
      </c>
    </row>
    <row r="221" spans="1:17">
      <c r="A221" t="s">
        <v>4181</v>
      </c>
      <c r="B221" t="s">
        <v>2744</v>
      </c>
      <c r="C221" t="s">
        <v>2969</v>
      </c>
      <c r="D221" s="105" t="s">
        <v>4234</v>
      </c>
      <c r="E221" t="s">
        <v>544</v>
      </c>
      <c r="F221" t="s">
        <v>215</v>
      </c>
      <c r="G221" t="s">
        <v>127</v>
      </c>
      <c r="H221" s="55">
        <v>6.19</v>
      </c>
      <c r="I221" t="s">
        <v>669</v>
      </c>
      <c r="J221" t="s">
        <v>98</v>
      </c>
      <c r="K221" s="56">
        <v>8.0500000000000002E-2</v>
      </c>
      <c r="L221" s="56">
        <v>7.3700000000000002E-2</v>
      </c>
      <c r="M221" s="55">
        <v>292572.67</v>
      </c>
      <c r="N221" s="55">
        <v>107.27</v>
      </c>
      <c r="O221" s="55">
        <v>313.84270310900001</v>
      </c>
      <c r="P221" s="56">
        <v>2.2000000000000001E-3</v>
      </c>
      <c r="Q221" s="56">
        <v>2.0000000000000001E-4</v>
      </c>
    </row>
    <row r="222" spans="1:17">
      <c r="A222" t="s">
        <v>4181</v>
      </c>
      <c r="B222" t="s">
        <v>2744</v>
      </c>
      <c r="C222" t="s">
        <v>2970</v>
      </c>
      <c r="D222" s="105" t="s">
        <v>4234</v>
      </c>
      <c r="E222" t="s">
        <v>544</v>
      </c>
      <c r="F222" t="s">
        <v>215</v>
      </c>
      <c r="G222" t="s">
        <v>127</v>
      </c>
      <c r="H222" s="55">
        <v>6.19</v>
      </c>
      <c r="I222" t="s">
        <v>669</v>
      </c>
      <c r="J222" t="s">
        <v>98</v>
      </c>
      <c r="K222" s="56">
        <v>8.0500000000000002E-2</v>
      </c>
      <c r="L222" s="56">
        <v>7.3700000000000002E-2</v>
      </c>
      <c r="M222" s="55">
        <v>268378.59000000003</v>
      </c>
      <c r="N222" s="55">
        <v>107.27</v>
      </c>
      <c r="O222" s="55">
        <v>287.88971349299999</v>
      </c>
      <c r="P222" s="56">
        <v>2E-3</v>
      </c>
      <c r="Q222" s="56">
        <v>2.0000000000000001E-4</v>
      </c>
    </row>
    <row r="223" spans="1:17">
      <c r="A223" t="s">
        <v>4181</v>
      </c>
      <c r="B223" t="s">
        <v>2744</v>
      </c>
      <c r="C223" t="s">
        <v>2971</v>
      </c>
      <c r="D223" s="105" t="s">
        <v>4234</v>
      </c>
      <c r="E223" t="s">
        <v>544</v>
      </c>
      <c r="F223" t="s">
        <v>215</v>
      </c>
      <c r="G223" t="s">
        <v>127</v>
      </c>
      <c r="H223" s="55">
        <v>6.19</v>
      </c>
      <c r="I223" t="s">
        <v>669</v>
      </c>
      <c r="J223" t="s">
        <v>98</v>
      </c>
      <c r="K223" s="56">
        <v>8.0500000000000002E-2</v>
      </c>
      <c r="L223" s="56">
        <v>7.3700000000000002E-2</v>
      </c>
      <c r="M223" s="55">
        <v>187509.37</v>
      </c>
      <c r="N223" s="55">
        <v>107.27</v>
      </c>
      <c r="O223" s="55">
        <v>201.141301199</v>
      </c>
      <c r="P223" s="56">
        <v>1.4E-3</v>
      </c>
      <c r="Q223" s="56">
        <v>1E-4</v>
      </c>
    </row>
    <row r="224" spans="1:17">
      <c r="A224" t="s">
        <v>4181</v>
      </c>
      <c r="B224" t="s">
        <v>2744</v>
      </c>
      <c r="C224" t="s">
        <v>2966</v>
      </c>
      <c r="D224" s="105" t="s">
        <v>4234</v>
      </c>
      <c r="E224" t="s">
        <v>544</v>
      </c>
      <c r="F224" t="s">
        <v>215</v>
      </c>
      <c r="G224" t="s">
        <v>127</v>
      </c>
      <c r="H224" s="55">
        <v>6.19</v>
      </c>
      <c r="I224" t="s">
        <v>669</v>
      </c>
      <c r="J224" t="s">
        <v>98</v>
      </c>
      <c r="K224" s="56">
        <v>8.0500000000000002E-2</v>
      </c>
      <c r="L224" s="56">
        <v>7.3700000000000002E-2</v>
      </c>
      <c r="M224" s="55">
        <v>69556.19</v>
      </c>
      <c r="N224" s="55">
        <v>107.27</v>
      </c>
      <c r="O224" s="55">
        <v>74.612925012999995</v>
      </c>
      <c r="P224" s="56">
        <v>5.0000000000000001E-4</v>
      </c>
      <c r="Q224" s="56">
        <v>1E-4</v>
      </c>
    </row>
    <row r="225" spans="1:17">
      <c r="A225" t="s">
        <v>4181</v>
      </c>
      <c r="B225" t="s">
        <v>2744</v>
      </c>
      <c r="C225" t="s">
        <v>2972</v>
      </c>
      <c r="D225" s="105" t="s">
        <v>4234</v>
      </c>
      <c r="E225" t="s">
        <v>544</v>
      </c>
      <c r="F225" t="s">
        <v>215</v>
      </c>
      <c r="G225" t="s">
        <v>127</v>
      </c>
      <c r="H225" s="55">
        <v>6.19</v>
      </c>
      <c r="I225" t="s">
        <v>669</v>
      </c>
      <c r="J225" t="s">
        <v>98</v>
      </c>
      <c r="K225" s="56">
        <v>8.0500000000000002E-2</v>
      </c>
      <c r="L225" s="56">
        <v>7.3700000000000002E-2</v>
      </c>
      <c r="M225" s="55">
        <v>222111.97</v>
      </c>
      <c r="N225" s="55">
        <v>107.27</v>
      </c>
      <c r="O225" s="55">
        <v>238.25951021899999</v>
      </c>
      <c r="P225" s="56">
        <v>1.6999999999999999E-3</v>
      </c>
      <c r="Q225" s="56">
        <v>2.0000000000000001E-4</v>
      </c>
    </row>
    <row r="226" spans="1:17">
      <c r="A226" t="s">
        <v>4181</v>
      </c>
      <c r="B226" t="s">
        <v>2744</v>
      </c>
      <c r="C226" t="s">
        <v>2973</v>
      </c>
      <c r="D226" s="105" t="s">
        <v>4234</v>
      </c>
      <c r="E226" t="s">
        <v>544</v>
      </c>
      <c r="F226" t="s">
        <v>215</v>
      </c>
      <c r="G226" t="s">
        <v>127</v>
      </c>
      <c r="H226" s="55">
        <v>6.19</v>
      </c>
      <c r="I226" t="s">
        <v>669</v>
      </c>
      <c r="J226" t="s">
        <v>98</v>
      </c>
      <c r="K226" s="56">
        <v>8.0500000000000002E-2</v>
      </c>
      <c r="L226" s="56">
        <v>7.3700000000000002E-2</v>
      </c>
      <c r="M226" s="55">
        <v>137821.74</v>
      </c>
      <c r="N226" s="55">
        <v>107.27</v>
      </c>
      <c r="O226" s="55">
        <v>147.84138049800001</v>
      </c>
      <c r="P226" s="56">
        <v>1E-3</v>
      </c>
      <c r="Q226" s="56">
        <v>1E-4</v>
      </c>
    </row>
    <row r="227" spans="1:17">
      <c r="A227" t="s">
        <v>4181</v>
      </c>
      <c r="B227" t="s">
        <v>2744</v>
      </c>
      <c r="C227" t="s">
        <v>2974</v>
      </c>
      <c r="D227" s="105" t="s">
        <v>4234</v>
      </c>
      <c r="E227" t="s">
        <v>544</v>
      </c>
      <c r="F227" t="s">
        <v>215</v>
      </c>
      <c r="G227" t="s">
        <v>127</v>
      </c>
      <c r="H227" s="55">
        <v>6.19</v>
      </c>
      <c r="I227" t="s">
        <v>669</v>
      </c>
      <c r="J227" t="s">
        <v>98</v>
      </c>
      <c r="K227" s="56">
        <v>8.0500000000000002E-2</v>
      </c>
      <c r="L227" s="56">
        <v>7.3700000000000002E-2</v>
      </c>
      <c r="M227" s="55">
        <v>375808.54</v>
      </c>
      <c r="N227" s="55">
        <v>107.27</v>
      </c>
      <c r="O227" s="55">
        <v>403.12982085800002</v>
      </c>
      <c r="P227" s="56">
        <v>2.8E-3</v>
      </c>
      <c r="Q227" s="56">
        <v>2.9999999999999997E-4</v>
      </c>
    </row>
    <row r="228" spans="1:17">
      <c r="A228" t="s">
        <v>4181</v>
      </c>
      <c r="B228" t="s">
        <v>2744</v>
      </c>
      <c r="C228" t="s">
        <v>2967</v>
      </c>
      <c r="D228" s="105" t="s">
        <v>4234</v>
      </c>
      <c r="E228" t="s">
        <v>544</v>
      </c>
      <c r="F228" t="s">
        <v>2968</v>
      </c>
      <c r="G228" t="s">
        <v>127</v>
      </c>
      <c r="H228" s="55">
        <v>7.51</v>
      </c>
      <c r="I228" t="s">
        <v>669</v>
      </c>
      <c r="J228" t="s">
        <v>98</v>
      </c>
      <c r="K228" s="56">
        <v>0.03</v>
      </c>
      <c r="L228" s="56">
        <v>4.2799999999999998E-2</v>
      </c>
      <c r="M228" s="55">
        <v>269977.2</v>
      </c>
      <c r="N228" s="55">
        <v>102.2</v>
      </c>
      <c r="O228" s="55">
        <v>275.91669839999997</v>
      </c>
      <c r="P228" s="56">
        <v>1.9E-3</v>
      </c>
      <c r="Q228" s="56">
        <v>2.0000000000000001E-4</v>
      </c>
    </row>
    <row r="229" spans="1:17">
      <c r="A229" t="s">
        <v>4182</v>
      </c>
      <c r="B229" t="s">
        <v>2744</v>
      </c>
      <c r="C229" t="s">
        <v>2979</v>
      </c>
      <c r="D229" s="105" t="s">
        <v>4234</v>
      </c>
      <c r="E229" t="s">
        <v>539</v>
      </c>
      <c r="F229" t="s">
        <v>406</v>
      </c>
      <c r="G229" t="s">
        <v>176</v>
      </c>
      <c r="H229" s="55">
        <v>3.38</v>
      </c>
      <c r="I229" t="s">
        <v>313</v>
      </c>
      <c r="J229" t="s">
        <v>98</v>
      </c>
      <c r="K229" s="56">
        <v>2.3300000000000001E-2</v>
      </c>
      <c r="L229" s="56">
        <v>3.0800000000000001E-2</v>
      </c>
      <c r="M229" s="55">
        <v>341352.65</v>
      </c>
      <c r="N229" s="55">
        <v>110.49</v>
      </c>
      <c r="O229" s="55">
        <v>377.16054298500001</v>
      </c>
      <c r="P229" s="56">
        <v>2.7000000000000001E-3</v>
      </c>
      <c r="Q229" s="56">
        <v>2.9999999999999997E-4</v>
      </c>
    </row>
    <row r="230" spans="1:17">
      <c r="A230" t="s">
        <v>4183</v>
      </c>
      <c r="B230" t="s">
        <v>2744</v>
      </c>
      <c r="C230" t="s">
        <v>2918</v>
      </c>
      <c r="D230" s="105" t="s">
        <v>4234</v>
      </c>
      <c r="E230" t="s">
        <v>544</v>
      </c>
      <c r="F230" t="s">
        <v>380</v>
      </c>
      <c r="G230" t="s">
        <v>127</v>
      </c>
      <c r="H230" s="55">
        <v>5.17</v>
      </c>
      <c r="I230" t="s">
        <v>669</v>
      </c>
      <c r="J230" t="s">
        <v>98</v>
      </c>
      <c r="K230" s="56">
        <v>2.9000000000000001E-2</v>
      </c>
      <c r="L230" s="56">
        <v>2.4299999999999999E-2</v>
      </c>
      <c r="M230" s="55">
        <v>739991.43</v>
      </c>
      <c r="N230" s="55">
        <v>116.59</v>
      </c>
      <c r="O230" s="55">
        <v>862.75600823699995</v>
      </c>
      <c r="P230" s="56">
        <v>6.1000000000000004E-3</v>
      </c>
      <c r="Q230" s="56">
        <v>5.9999999999999995E-4</v>
      </c>
    </row>
    <row r="231" spans="1:17">
      <c r="A231" t="s">
        <v>4184</v>
      </c>
      <c r="B231" t="s">
        <v>2702</v>
      </c>
      <c r="C231" t="s">
        <v>2985</v>
      </c>
      <c r="D231" s="105" t="s">
        <v>4234</v>
      </c>
      <c r="E231" t="s">
        <v>286</v>
      </c>
      <c r="F231" t="s">
        <v>2986</v>
      </c>
      <c r="G231" t="s">
        <v>1981</v>
      </c>
      <c r="H231" s="55">
        <v>0.03</v>
      </c>
      <c r="I231" t="s">
        <v>110</v>
      </c>
      <c r="J231" t="s">
        <v>98</v>
      </c>
      <c r="K231" s="56">
        <v>2.0799999999999999E-2</v>
      </c>
      <c r="L231" s="56">
        <v>6.0900000000000003E-2</v>
      </c>
      <c r="M231" s="55">
        <v>45293.97</v>
      </c>
      <c r="N231" s="55">
        <v>100.33</v>
      </c>
      <c r="O231" s="55">
        <v>45.443440101</v>
      </c>
      <c r="P231" s="56">
        <v>2.9999999999999997E-4</v>
      </c>
      <c r="Q231" s="56">
        <v>0</v>
      </c>
    </row>
    <row r="232" spans="1:17">
      <c r="A232" t="s">
        <v>4185</v>
      </c>
      <c r="B232" t="s">
        <v>2702</v>
      </c>
      <c r="C232" t="s">
        <v>3028</v>
      </c>
      <c r="D232" s="105" t="s">
        <v>4234</v>
      </c>
      <c r="E232" t="s">
        <v>860</v>
      </c>
      <c r="F232" t="s">
        <v>3029</v>
      </c>
      <c r="G232" t="s">
        <v>1981</v>
      </c>
      <c r="H232" s="55">
        <v>4.8899999999999997</v>
      </c>
      <c r="I232" t="s">
        <v>332</v>
      </c>
      <c r="J232" t="s">
        <v>98</v>
      </c>
      <c r="K232" s="56">
        <v>7.85E-2</v>
      </c>
      <c r="L232" s="56">
        <v>7.9500000000000001E-2</v>
      </c>
      <c r="M232" s="55">
        <v>1265243.45</v>
      </c>
      <c r="N232" s="55">
        <v>100.43</v>
      </c>
      <c r="O232" s="55">
        <v>1270.683996835</v>
      </c>
      <c r="P232" s="56">
        <v>8.9999999999999993E-3</v>
      </c>
      <c r="Q232" s="56">
        <v>8.9999999999999998E-4</v>
      </c>
    </row>
    <row r="233" spans="1:17">
      <c r="A233" t="s">
        <v>4186</v>
      </c>
      <c r="B233" t="s">
        <v>2702</v>
      </c>
      <c r="C233" t="s">
        <v>3010</v>
      </c>
      <c r="D233" s="105" t="s">
        <v>4234</v>
      </c>
      <c r="E233" t="s">
        <v>610</v>
      </c>
      <c r="F233" t="s">
        <v>268</v>
      </c>
      <c r="G233" t="s">
        <v>127</v>
      </c>
      <c r="H233" s="55">
        <v>4.03</v>
      </c>
      <c r="I233" t="s">
        <v>113</v>
      </c>
      <c r="J233" t="s">
        <v>98</v>
      </c>
      <c r="K233" s="56">
        <v>4.8899999999999999E-2</v>
      </c>
      <c r="L233" s="56">
        <v>5.3699999999999998E-2</v>
      </c>
      <c r="M233" s="55">
        <v>835725.44</v>
      </c>
      <c r="N233" s="55">
        <v>99.52</v>
      </c>
      <c r="O233" s="55">
        <v>831.71395788799998</v>
      </c>
      <c r="P233" s="56">
        <v>5.8999999999999999E-3</v>
      </c>
      <c r="Q233" s="56">
        <v>5.9999999999999995E-4</v>
      </c>
    </row>
    <row r="234" spans="1:17">
      <c r="A234" t="s">
        <v>4186</v>
      </c>
      <c r="B234" t="s">
        <v>2702</v>
      </c>
      <c r="C234" t="s">
        <v>3022</v>
      </c>
      <c r="D234" s="105" t="s">
        <v>4234</v>
      </c>
      <c r="E234" t="s">
        <v>610</v>
      </c>
      <c r="F234" t="s">
        <v>3023</v>
      </c>
      <c r="G234" t="s">
        <v>127</v>
      </c>
      <c r="H234" s="55">
        <v>3.99</v>
      </c>
      <c r="I234" t="s">
        <v>113</v>
      </c>
      <c r="J234" t="s">
        <v>98</v>
      </c>
      <c r="K234" s="56">
        <v>4.5100000000000001E-2</v>
      </c>
      <c r="L234" s="56">
        <v>6.3500000000000001E-2</v>
      </c>
      <c r="M234" s="55">
        <v>1035733.72</v>
      </c>
      <c r="N234" s="55">
        <v>94.34</v>
      </c>
      <c r="O234" s="55">
        <v>977.111191448</v>
      </c>
      <c r="P234" s="56">
        <v>6.8999999999999999E-3</v>
      </c>
      <c r="Q234" s="56">
        <v>6.9999999999999999E-4</v>
      </c>
    </row>
    <row r="235" spans="1:17">
      <c r="A235" t="s">
        <v>4186</v>
      </c>
      <c r="B235" t="s">
        <v>2702</v>
      </c>
      <c r="C235" t="s">
        <v>3024</v>
      </c>
      <c r="D235" s="105" t="s">
        <v>4234</v>
      </c>
      <c r="E235" t="s">
        <v>610</v>
      </c>
      <c r="F235" t="s">
        <v>3025</v>
      </c>
      <c r="G235" t="s">
        <v>127</v>
      </c>
      <c r="H235" s="55">
        <v>3.84</v>
      </c>
      <c r="I235" t="s">
        <v>113</v>
      </c>
      <c r="J235" t="s">
        <v>98</v>
      </c>
      <c r="K235" s="56">
        <v>4.5499999999999999E-2</v>
      </c>
      <c r="L235" s="56">
        <v>9.06E-2</v>
      </c>
      <c r="M235" s="55">
        <v>951274.45</v>
      </c>
      <c r="N235" s="55">
        <v>85.62</v>
      </c>
      <c r="O235" s="55">
        <v>814.48118409000006</v>
      </c>
      <c r="P235" s="56">
        <v>5.7999999999999996E-3</v>
      </c>
      <c r="Q235" s="56">
        <v>5.9999999999999995E-4</v>
      </c>
    </row>
    <row r="236" spans="1:17">
      <c r="A236" t="s">
        <v>4186</v>
      </c>
      <c r="B236" t="s">
        <v>2702</v>
      </c>
      <c r="C236" t="s">
        <v>3013</v>
      </c>
      <c r="D236" s="105" t="s">
        <v>4234</v>
      </c>
      <c r="E236" t="s">
        <v>610</v>
      </c>
      <c r="F236" t="s">
        <v>3014</v>
      </c>
      <c r="G236" t="s">
        <v>127</v>
      </c>
      <c r="H236" s="55">
        <v>4.25</v>
      </c>
      <c r="I236" t="s">
        <v>113</v>
      </c>
      <c r="J236" t="s">
        <v>98</v>
      </c>
      <c r="K236" s="56">
        <v>4.2799999999999998E-2</v>
      </c>
      <c r="L236" s="56">
        <v>7.1300000000000002E-2</v>
      </c>
      <c r="M236" s="55">
        <v>775283.48</v>
      </c>
      <c r="N236" s="55">
        <v>90.07</v>
      </c>
      <c r="O236" s="55">
        <v>698.29783043600003</v>
      </c>
      <c r="P236" s="56">
        <v>4.8999999999999998E-3</v>
      </c>
      <c r="Q236" s="56">
        <v>5.0000000000000001E-4</v>
      </c>
    </row>
    <row r="237" spans="1:17">
      <c r="A237" t="s">
        <v>4186</v>
      </c>
      <c r="B237" t="s">
        <v>2702</v>
      </c>
      <c r="C237" t="s">
        <v>3015</v>
      </c>
      <c r="D237" s="105" t="s">
        <v>4234</v>
      </c>
      <c r="E237" t="s">
        <v>610</v>
      </c>
      <c r="F237" t="s">
        <v>3016</v>
      </c>
      <c r="G237" t="s">
        <v>127</v>
      </c>
      <c r="H237" s="55">
        <v>4.21</v>
      </c>
      <c r="I237" t="s">
        <v>113</v>
      </c>
      <c r="J237" t="s">
        <v>98</v>
      </c>
      <c r="K237" s="56">
        <v>5.28E-2</v>
      </c>
      <c r="L237" s="56">
        <v>6.5699999999999995E-2</v>
      </c>
      <c r="M237" s="55">
        <v>1244420.57</v>
      </c>
      <c r="N237" s="55">
        <v>96.4</v>
      </c>
      <c r="O237" s="55">
        <v>1199.62142948</v>
      </c>
      <c r="P237" s="56">
        <v>8.5000000000000006E-3</v>
      </c>
      <c r="Q237" s="56">
        <v>8.0000000000000004E-4</v>
      </c>
    </row>
    <row r="238" spans="1:17">
      <c r="A238" t="s">
        <v>4186</v>
      </c>
      <c r="B238" t="s">
        <v>2702</v>
      </c>
      <c r="C238" t="s">
        <v>3017</v>
      </c>
      <c r="D238" s="105" t="s">
        <v>4234</v>
      </c>
      <c r="E238" t="s">
        <v>610</v>
      </c>
      <c r="F238" t="s">
        <v>3018</v>
      </c>
      <c r="G238" t="s">
        <v>127</v>
      </c>
      <c r="H238" s="55">
        <v>4.12</v>
      </c>
      <c r="I238" t="s">
        <v>113</v>
      </c>
      <c r="J238" t="s">
        <v>98</v>
      </c>
      <c r="K238" s="56">
        <v>5.6000000000000001E-2</v>
      </c>
      <c r="L238" s="56">
        <v>7.8299999999999995E-2</v>
      </c>
      <c r="M238" s="55">
        <v>1540113.56</v>
      </c>
      <c r="N238" s="55">
        <v>93.15</v>
      </c>
      <c r="O238" s="55">
        <v>1434.6157811400001</v>
      </c>
      <c r="P238" s="56">
        <v>1.01E-2</v>
      </c>
      <c r="Q238" s="56">
        <v>1E-3</v>
      </c>
    </row>
    <row r="239" spans="1:17">
      <c r="A239" t="s">
        <v>4186</v>
      </c>
      <c r="B239" t="s">
        <v>2702</v>
      </c>
      <c r="C239" t="s">
        <v>3026</v>
      </c>
      <c r="D239" s="105" t="s">
        <v>4234</v>
      </c>
      <c r="E239" t="s">
        <v>610</v>
      </c>
      <c r="F239" t="s">
        <v>3027</v>
      </c>
      <c r="G239" t="s">
        <v>127</v>
      </c>
      <c r="H239" s="55">
        <v>3.66</v>
      </c>
      <c r="I239" t="s">
        <v>113</v>
      </c>
      <c r="J239" t="s">
        <v>98</v>
      </c>
      <c r="K239" s="56">
        <v>7.2700000000000001E-2</v>
      </c>
      <c r="L239" s="56">
        <v>9.7100000000000006E-2</v>
      </c>
      <c r="M239" s="55">
        <v>843554.88</v>
      </c>
      <c r="N239" s="55">
        <v>93.99</v>
      </c>
      <c r="O239" s="55">
        <v>792.85723171200004</v>
      </c>
      <c r="P239" s="56">
        <v>5.5999999999999999E-3</v>
      </c>
      <c r="Q239" s="56">
        <v>5.9999999999999995E-4</v>
      </c>
    </row>
    <row r="240" spans="1:17">
      <c r="A240" t="s">
        <v>4186</v>
      </c>
      <c r="B240" t="s">
        <v>2702</v>
      </c>
      <c r="C240" t="s">
        <v>3019</v>
      </c>
      <c r="D240" s="105" t="s">
        <v>4234</v>
      </c>
      <c r="E240" t="s">
        <v>610</v>
      </c>
      <c r="F240" t="s">
        <v>229</v>
      </c>
      <c r="G240" t="s">
        <v>127</v>
      </c>
      <c r="H240" s="55">
        <v>4.1500000000000004</v>
      </c>
      <c r="I240" t="s">
        <v>113</v>
      </c>
      <c r="J240" t="s">
        <v>98</v>
      </c>
      <c r="K240" s="56">
        <v>6.2E-2</v>
      </c>
      <c r="L240" s="56">
        <v>6.1800000000000001E-2</v>
      </c>
      <c r="M240" s="55">
        <v>1508776.1</v>
      </c>
      <c r="N240" s="55">
        <v>101.95</v>
      </c>
      <c r="O240" s="55">
        <v>1538.1972339500001</v>
      </c>
      <c r="P240" s="56">
        <v>1.09E-2</v>
      </c>
      <c r="Q240" s="56">
        <v>1.1000000000000001E-3</v>
      </c>
    </row>
    <row r="241" spans="1:17">
      <c r="A241" t="s">
        <v>4186</v>
      </c>
      <c r="B241" t="s">
        <v>2702</v>
      </c>
      <c r="C241" t="s">
        <v>3020</v>
      </c>
      <c r="D241" s="105" t="s">
        <v>4234</v>
      </c>
      <c r="E241" t="s">
        <v>610</v>
      </c>
      <c r="F241" t="s">
        <v>3021</v>
      </c>
      <c r="G241" t="s">
        <v>127</v>
      </c>
      <c r="H241" s="55">
        <v>4.1399999999999997</v>
      </c>
      <c r="I241" t="s">
        <v>113</v>
      </c>
      <c r="J241" t="s">
        <v>98</v>
      </c>
      <c r="K241" s="56">
        <v>6.3399999999999998E-2</v>
      </c>
      <c r="L241" s="56">
        <v>6.2E-2</v>
      </c>
      <c r="M241" s="55">
        <v>1638404.07</v>
      </c>
      <c r="N241" s="55">
        <v>102.47</v>
      </c>
      <c r="O241" s="55">
        <v>1678.8726505290001</v>
      </c>
      <c r="P241" s="56">
        <v>1.1900000000000001E-2</v>
      </c>
      <c r="Q241" s="56">
        <v>1.1999999999999999E-3</v>
      </c>
    </row>
    <row r="242" spans="1:17">
      <c r="A242" t="s">
        <v>4186</v>
      </c>
      <c r="B242" t="s">
        <v>2744</v>
      </c>
      <c r="C242" t="s">
        <v>3011</v>
      </c>
      <c r="D242" s="105" t="s">
        <v>4234</v>
      </c>
      <c r="E242" t="s">
        <v>610</v>
      </c>
      <c r="F242" t="s">
        <v>3012</v>
      </c>
      <c r="G242" t="s">
        <v>127</v>
      </c>
      <c r="H242" s="55">
        <v>5.82</v>
      </c>
      <c r="I242" t="s">
        <v>113</v>
      </c>
      <c r="J242" t="s">
        <v>98</v>
      </c>
      <c r="K242" s="56">
        <v>7.3599999999999999E-2</v>
      </c>
      <c r="L242" s="56">
        <v>6.6000000000000003E-2</v>
      </c>
      <c r="M242" s="55">
        <v>655700.79</v>
      </c>
      <c r="N242" s="55">
        <v>106.9</v>
      </c>
      <c r="O242" s="55">
        <v>700.94414451</v>
      </c>
      <c r="P242" s="56">
        <v>5.0000000000000001E-3</v>
      </c>
      <c r="Q242" s="56">
        <v>5.0000000000000001E-4</v>
      </c>
    </row>
    <row r="243" spans="1:17">
      <c r="A243" t="s">
        <v>4157</v>
      </c>
      <c r="B243" t="s">
        <v>2744</v>
      </c>
      <c r="C243" t="s">
        <v>3039</v>
      </c>
      <c r="D243" s="105" t="s">
        <v>4234</v>
      </c>
      <c r="E243" t="s">
        <v>610</v>
      </c>
      <c r="F243" t="s">
        <v>3040</v>
      </c>
      <c r="G243" t="s">
        <v>127</v>
      </c>
      <c r="H243" s="55">
        <v>1.73</v>
      </c>
      <c r="I243" t="s">
        <v>110</v>
      </c>
      <c r="J243" t="s">
        <v>98</v>
      </c>
      <c r="K243" s="56">
        <v>6.7500000000000004E-2</v>
      </c>
      <c r="L243" s="56">
        <v>7.1800000000000003E-2</v>
      </c>
      <c r="M243" s="55">
        <v>645859.68999999994</v>
      </c>
      <c r="N243" s="55">
        <v>99.67</v>
      </c>
      <c r="O243" s="55">
        <v>643.72835302299995</v>
      </c>
      <c r="P243" s="56">
        <v>4.4999999999999997E-3</v>
      </c>
      <c r="Q243" s="56">
        <v>4.0000000000000002E-4</v>
      </c>
    </row>
    <row r="244" spans="1:17">
      <c r="A244" t="s">
        <v>4157</v>
      </c>
      <c r="B244" t="s">
        <v>2744</v>
      </c>
      <c r="C244" t="s">
        <v>3038</v>
      </c>
      <c r="D244" s="105" t="s">
        <v>4234</v>
      </c>
      <c r="E244" t="s">
        <v>610</v>
      </c>
      <c r="F244" t="s">
        <v>587</v>
      </c>
      <c r="G244" t="s">
        <v>127</v>
      </c>
      <c r="H244" s="55">
        <v>1.73</v>
      </c>
      <c r="I244" t="s">
        <v>110</v>
      </c>
      <c r="J244" t="s">
        <v>98</v>
      </c>
      <c r="K244" s="56">
        <v>6.7500000000000004E-2</v>
      </c>
      <c r="L244" s="56">
        <v>7.17E-2</v>
      </c>
      <c r="M244" s="55">
        <v>206864.15</v>
      </c>
      <c r="N244" s="55">
        <v>99.67</v>
      </c>
      <c r="O244" s="55">
        <v>206.18149830499999</v>
      </c>
      <c r="P244" s="56">
        <v>1.5E-3</v>
      </c>
      <c r="Q244" s="56">
        <v>1E-4</v>
      </c>
    </row>
    <row r="245" spans="1:17">
      <c r="A245" t="s">
        <v>4157</v>
      </c>
      <c r="B245" t="s">
        <v>2744</v>
      </c>
      <c r="C245" t="s">
        <v>3041</v>
      </c>
      <c r="D245" s="105" t="s">
        <v>4234</v>
      </c>
      <c r="E245" t="s">
        <v>610</v>
      </c>
      <c r="F245" t="s">
        <v>436</v>
      </c>
      <c r="G245" t="s">
        <v>127</v>
      </c>
      <c r="H245" s="55">
        <v>1.73</v>
      </c>
      <c r="I245" t="s">
        <v>110</v>
      </c>
      <c r="J245" t="s">
        <v>98</v>
      </c>
      <c r="K245" s="56">
        <v>6.7500000000000004E-2</v>
      </c>
      <c r="L245" s="56">
        <v>7.17E-2</v>
      </c>
      <c r="M245" s="55">
        <v>297262.19</v>
      </c>
      <c r="N245" s="55">
        <v>99.67</v>
      </c>
      <c r="O245" s="55">
        <v>296.28122477300002</v>
      </c>
      <c r="P245" s="56">
        <v>2.0999999999999999E-3</v>
      </c>
      <c r="Q245" s="56">
        <v>2.0000000000000001E-4</v>
      </c>
    </row>
    <row r="246" spans="1:17">
      <c r="A246" t="s">
        <v>4157</v>
      </c>
      <c r="B246" t="s">
        <v>2744</v>
      </c>
      <c r="C246" t="s">
        <v>3042</v>
      </c>
      <c r="D246" s="105" t="s">
        <v>4234</v>
      </c>
      <c r="E246" t="s">
        <v>610</v>
      </c>
      <c r="F246" t="s">
        <v>348</v>
      </c>
      <c r="G246" t="s">
        <v>127</v>
      </c>
      <c r="H246" s="55">
        <v>1.73</v>
      </c>
      <c r="I246" t="s">
        <v>110</v>
      </c>
      <c r="J246" t="s">
        <v>98</v>
      </c>
      <c r="K246" s="56">
        <v>6.7500000000000004E-2</v>
      </c>
      <c r="L246" s="56">
        <v>7.17E-2</v>
      </c>
      <c r="M246" s="55">
        <v>300943.46999999997</v>
      </c>
      <c r="N246" s="55">
        <v>99.67</v>
      </c>
      <c r="O246" s="55">
        <v>299.95035654899999</v>
      </c>
      <c r="P246" s="56">
        <v>2.0999999999999999E-3</v>
      </c>
      <c r="Q246" s="56">
        <v>2.0000000000000001E-4</v>
      </c>
    </row>
    <row r="247" spans="1:17">
      <c r="A247" t="s">
        <v>4157</v>
      </c>
      <c r="B247" t="s">
        <v>2744</v>
      </c>
      <c r="C247" t="s">
        <v>3043</v>
      </c>
      <c r="D247" s="105" t="s">
        <v>4234</v>
      </c>
      <c r="E247" t="s">
        <v>610</v>
      </c>
      <c r="F247" t="s">
        <v>598</v>
      </c>
      <c r="G247" t="s">
        <v>127</v>
      </c>
      <c r="H247" s="55">
        <v>1.73</v>
      </c>
      <c r="I247" t="s">
        <v>110</v>
      </c>
      <c r="J247" t="s">
        <v>98</v>
      </c>
      <c r="K247" s="56">
        <v>6.7500000000000004E-2</v>
      </c>
      <c r="L247" s="56">
        <v>7.17E-2</v>
      </c>
      <c r="M247" s="55">
        <v>176527.43</v>
      </c>
      <c r="N247" s="55">
        <v>99.67</v>
      </c>
      <c r="O247" s="55">
        <v>175.94488948099999</v>
      </c>
      <c r="P247" s="56">
        <v>1.1999999999999999E-3</v>
      </c>
      <c r="Q247" s="56">
        <v>1E-4</v>
      </c>
    </row>
    <row r="248" spans="1:17">
      <c r="A248" t="s">
        <v>4157</v>
      </c>
      <c r="B248" t="s">
        <v>2744</v>
      </c>
      <c r="C248" t="s">
        <v>3036</v>
      </c>
      <c r="D248" s="105" t="s">
        <v>4234</v>
      </c>
      <c r="E248" t="s">
        <v>610</v>
      </c>
      <c r="F248" t="s">
        <v>324</v>
      </c>
      <c r="G248" t="s">
        <v>127</v>
      </c>
      <c r="H248" s="55">
        <v>1.73</v>
      </c>
      <c r="I248" t="s">
        <v>110</v>
      </c>
      <c r="J248" t="s">
        <v>98</v>
      </c>
      <c r="K248" s="56">
        <v>6.7500000000000004E-2</v>
      </c>
      <c r="L248" s="56">
        <v>7.17E-2</v>
      </c>
      <c r="M248" s="55">
        <v>435544.03</v>
      </c>
      <c r="N248" s="55">
        <v>99.67</v>
      </c>
      <c r="O248" s="55">
        <v>434.10673470099999</v>
      </c>
      <c r="P248" s="56">
        <v>3.0999999999999999E-3</v>
      </c>
      <c r="Q248" s="56">
        <v>2.9999999999999997E-4</v>
      </c>
    </row>
    <row r="249" spans="1:17">
      <c r="A249" t="s">
        <v>4157</v>
      </c>
      <c r="B249" t="s">
        <v>2744</v>
      </c>
      <c r="C249" t="s">
        <v>3044</v>
      </c>
      <c r="D249" s="105" t="s">
        <v>4234</v>
      </c>
      <c r="E249" t="s">
        <v>610</v>
      </c>
      <c r="F249" t="s">
        <v>494</v>
      </c>
      <c r="G249" t="s">
        <v>127</v>
      </c>
      <c r="H249" s="55">
        <v>1.73</v>
      </c>
      <c r="I249" t="s">
        <v>110</v>
      </c>
      <c r="J249" t="s">
        <v>98</v>
      </c>
      <c r="K249" s="56">
        <v>6.7500000000000004E-2</v>
      </c>
      <c r="L249" s="56">
        <v>7.17E-2</v>
      </c>
      <c r="M249" s="55">
        <v>281496.38</v>
      </c>
      <c r="N249" s="55">
        <v>99.67</v>
      </c>
      <c r="O249" s="55">
        <v>280.56744194599997</v>
      </c>
      <c r="P249" s="56">
        <v>2E-3</v>
      </c>
      <c r="Q249" s="56">
        <v>2.0000000000000001E-4</v>
      </c>
    </row>
    <row r="250" spans="1:17">
      <c r="A250" t="s">
        <v>4157</v>
      </c>
      <c r="B250" t="s">
        <v>2744</v>
      </c>
      <c r="C250" t="s">
        <v>3045</v>
      </c>
      <c r="D250" s="105" t="s">
        <v>4234</v>
      </c>
      <c r="E250" t="s">
        <v>610</v>
      </c>
      <c r="F250" t="s">
        <v>281</v>
      </c>
      <c r="G250" t="s">
        <v>127</v>
      </c>
      <c r="H250" s="55">
        <v>1.73</v>
      </c>
      <c r="I250" t="s">
        <v>110</v>
      </c>
      <c r="J250" t="s">
        <v>98</v>
      </c>
      <c r="K250" s="56">
        <v>6.7500000000000004E-2</v>
      </c>
      <c r="L250" s="56">
        <v>7.17E-2</v>
      </c>
      <c r="M250" s="55">
        <v>152056.73000000001</v>
      </c>
      <c r="N250" s="55">
        <v>99.67</v>
      </c>
      <c r="O250" s="55">
        <v>151.554942791</v>
      </c>
      <c r="P250" s="56">
        <v>1.1000000000000001E-3</v>
      </c>
      <c r="Q250" s="56">
        <v>1E-4</v>
      </c>
    </row>
    <row r="251" spans="1:17">
      <c r="A251" t="s">
        <v>4157</v>
      </c>
      <c r="B251" t="s">
        <v>2744</v>
      </c>
      <c r="C251" t="s">
        <v>3046</v>
      </c>
      <c r="D251" s="105" t="s">
        <v>4234</v>
      </c>
      <c r="E251" t="s">
        <v>610</v>
      </c>
      <c r="F251" t="s">
        <v>278</v>
      </c>
      <c r="G251" t="s">
        <v>127</v>
      </c>
      <c r="H251" s="55">
        <v>1.73</v>
      </c>
      <c r="I251" t="s">
        <v>110</v>
      </c>
      <c r="J251" t="s">
        <v>98</v>
      </c>
      <c r="K251" s="56">
        <v>6.7500000000000004E-2</v>
      </c>
      <c r="L251" s="56">
        <v>7.17E-2</v>
      </c>
      <c r="M251" s="55">
        <v>210857.35</v>
      </c>
      <c r="N251" s="55">
        <v>99.67</v>
      </c>
      <c r="O251" s="55">
        <v>210.16152074499999</v>
      </c>
      <c r="P251" s="56">
        <v>1.5E-3</v>
      </c>
      <c r="Q251" s="56">
        <v>1E-4</v>
      </c>
    </row>
    <row r="252" spans="1:17">
      <c r="A252" t="s">
        <v>4157</v>
      </c>
      <c r="B252" t="s">
        <v>2744</v>
      </c>
      <c r="C252" t="s">
        <v>3047</v>
      </c>
      <c r="D252" s="105" t="s">
        <v>4234</v>
      </c>
      <c r="E252" t="s">
        <v>610</v>
      </c>
      <c r="F252" t="s">
        <v>521</v>
      </c>
      <c r="G252" t="s">
        <v>127</v>
      </c>
      <c r="H252" s="55">
        <v>1.73</v>
      </c>
      <c r="I252" t="s">
        <v>110</v>
      </c>
      <c r="J252" t="s">
        <v>98</v>
      </c>
      <c r="K252" s="56">
        <v>6.7500000000000004E-2</v>
      </c>
      <c r="L252" s="56">
        <v>7.17E-2</v>
      </c>
      <c r="M252" s="55">
        <v>394768.66</v>
      </c>
      <c r="N252" s="55">
        <v>99.67</v>
      </c>
      <c r="O252" s="55">
        <v>393.465923422</v>
      </c>
      <c r="P252" s="56">
        <v>2.8E-3</v>
      </c>
      <c r="Q252" s="56">
        <v>2.9999999999999997E-4</v>
      </c>
    </row>
    <row r="253" spans="1:17">
      <c r="A253" t="s">
        <v>4157</v>
      </c>
      <c r="B253" t="s">
        <v>2744</v>
      </c>
      <c r="C253" t="s">
        <v>3048</v>
      </c>
      <c r="D253" s="105" t="s">
        <v>4234</v>
      </c>
      <c r="E253" t="s">
        <v>610</v>
      </c>
      <c r="F253" t="s">
        <v>457</v>
      </c>
      <c r="G253" t="s">
        <v>127</v>
      </c>
      <c r="H253" s="55">
        <v>1.73</v>
      </c>
      <c r="I253" t="s">
        <v>110</v>
      </c>
      <c r="J253" t="s">
        <v>98</v>
      </c>
      <c r="K253" s="56">
        <v>6.7500000000000004E-2</v>
      </c>
      <c r="L253" s="56">
        <v>7.17E-2</v>
      </c>
      <c r="M253" s="55">
        <v>286896.40000000002</v>
      </c>
      <c r="N253" s="55">
        <v>99.67</v>
      </c>
      <c r="O253" s="55">
        <v>285.94964188</v>
      </c>
      <c r="P253" s="56">
        <v>2E-3</v>
      </c>
      <c r="Q253" s="56">
        <v>2.0000000000000001E-4</v>
      </c>
    </row>
    <row r="254" spans="1:17">
      <c r="A254" t="s">
        <v>4157</v>
      </c>
      <c r="B254" t="s">
        <v>2744</v>
      </c>
      <c r="C254" t="s">
        <v>3049</v>
      </c>
      <c r="D254" s="105" t="s">
        <v>4234</v>
      </c>
      <c r="E254" t="s">
        <v>610</v>
      </c>
      <c r="F254" t="s">
        <v>223</v>
      </c>
      <c r="G254" t="s">
        <v>127</v>
      </c>
      <c r="H254" s="55">
        <v>1.73</v>
      </c>
      <c r="I254" t="s">
        <v>110</v>
      </c>
      <c r="J254" t="s">
        <v>98</v>
      </c>
      <c r="K254" s="56">
        <v>6.7500000000000004E-2</v>
      </c>
      <c r="L254" s="56">
        <v>7.17E-2</v>
      </c>
      <c r="M254" s="55">
        <v>201342.44</v>
      </c>
      <c r="N254" s="55">
        <v>99.67</v>
      </c>
      <c r="O254" s="55">
        <v>200.67800994800001</v>
      </c>
      <c r="P254" s="56">
        <v>1.4E-3</v>
      </c>
      <c r="Q254" s="56">
        <v>1E-4</v>
      </c>
    </row>
    <row r="255" spans="1:17">
      <c r="A255" t="s">
        <v>4157</v>
      </c>
      <c r="B255" t="s">
        <v>2744</v>
      </c>
      <c r="C255" t="s">
        <v>3050</v>
      </c>
      <c r="D255" s="105" t="s">
        <v>4234</v>
      </c>
      <c r="E255" t="s">
        <v>610</v>
      </c>
      <c r="F255" t="s">
        <v>238</v>
      </c>
      <c r="G255" t="s">
        <v>127</v>
      </c>
      <c r="H255" s="55">
        <v>1.73</v>
      </c>
      <c r="I255" t="s">
        <v>110</v>
      </c>
      <c r="J255" t="s">
        <v>98</v>
      </c>
      <c r="K255" s="56">
        <v>6.7500000000000004E-2</v>
      </c>
      <c r="L255" s="56">
        <v>7.17E-2</v>
      </c>
      <c r="M255" s="55">
        <v>305011.36</v>
      </c>
      <c r="N255" s="55">
        <v>99.67</v>
      </c>
      <c r="O255" s="55">
        <v>304.00482251199998</v>
      </c>
      <c r="P255" s="56">
        <v>2.0999999999999999E-3</v>
      </c>
      <c r="Q255" s="56">
        <v>2.0000000000000001E-4</v>
      </c>
    </row>
    <row r="256" spans="1:17">
      <c r="A256" t="s">
        <v>4157</v>
      </c>
      <c r="B256" t="s">
        <v>2744</v>
      </c>
      <c r="C256" t="s">
        <v>3051</v>
      </c>
      <c r="D256" s="105" t="s">
        <v>4234</v>
      </c>
      <c r="E256" t="s">
        <v>610</v>
      </c>
      <c r="F256" t="s">
        <v>241</v>
      </c>
      <c r="G256" t="s">
        <v>127</v>
      </c>
      <c r="H256" s="55">
        <v>1.73</v>
      </c>
      <c r="I256" t="s">
        <v>110</v>
      </c>
      <c r="J256" t="s">
        <v>98</v>
      </c>
      <c r="K256" s="56">
        <v>6.7500000000000004E-2</v>
      </c>
      <c r="L256" s="56">
        <v>7.17E-2</v>
      </c>
      <c r="M256" s="55">
        <v>228102.57</v>
      </c>
      <c r="N256" s="55">
        <v>99.67</v>
      </c>
      <c r="O256" s="55">
        <v>227.34983151899999</v>
      </c>
      <c r="P256" s="56">
        <v>1.6000000000000001E-3</v>
      </c>
      <c r="Q256" s="56">
        <v>2.0000000000000001E-4</v>
      </c>
    </row>
    <row r="257" spans="1:17">
      <c r="A257" t="s">
        <v>4157</v>
      </c>
      <c r="B257" t="s">
        <v>2744</v>
      </c>
      <c r="C257" t="s">
        <v>3032</v>
      </c>
      <c r="D257" s="105" t="s">
        <v>4234</v>
      </c>
      <c r="E257" t="s">
        <v>610</v>
      </c>
      <c r="F257" t="s">
        <v>767</v>
      </c>
      <c r="G257" t="s">
        <v>127</v>
      </c>
      <c r="H257" s="55">
        <v>1.82</v>
      </c>
      <c r="I257" t="s">
        <v>110</v>
      </c>
      <c r="J257" t="s">
        <v>98</v>
      </c>
      <c r="K257" s="56">
        <v>6.9500000000000006E-2</v>
      </c>
      <c r="L257" s="56">
        <v>7.1400000000000005E-2</v>
      </c>
      <c r="M257" s="55">
        <v>293274.44</v>
      </c>
      <c r="N257" s="55">
        <v>100.05</v>
      </c>
      <c r="O257" s="55">
        <v>293.42107721999997</v>
      </c>
      <c r="P257" s="56">
        <v>2.0999999999999999E-3</v>
      </c>
      <c r="Q257" s="56">
        <v>2.0000000000000001E-4</v>
      </c>
    </row>
    <row r="258" spans="1:17">
      <c r="A258" t="s">
        <v>4157</v>
      </c>
      <c r="B258" t="s">
        <v>2744</v>
      </c>
      <c r="C258" t="s">
        <v>3033</v>
      </c>
      <c r="D258" s="105" t="s">
        <v>4234</v>
      </c>
      <c r="E258" t="s">
        <v>610</v>
      </c>
      <c r="F258" t="s">
        <v>235</v>
      </c>
      <c r="G258" t="s">
        <v>127</v>
      </c>
      <c r="H258" s="55">
        <v>1.82</v>
      </c>
      <c r="I258" t="s">
        <v>110</v>
      </c>
      <c r="J258" t="s">
        <v>98</v>
      </c>
      <c r="K258" s="56">
        <v>6.9500000000000006E-2</v>
      </c>
      <c r="L258" s="56">
        <v>7.1400000000000005E-2</v>
      </c>
      <c r="M258" s="55">
        <v>154625.17000000001</v>
      </c>
      <c r="N258" s="55">
        <v>100.06</v>
      </c>
      <c r="O258" s="55">
        <v>154.71794510199999</v>
      </c>
      <c r="P258" s="56">
        <v>1.1000000000000001E-3</v>
      </c>
      <c r="Q258" s="56">
        <v>1E-4</v>
      </c>
    </row>
    <row r="259" spans="1:17">
      <c r="A259" t="s">
        <v>4157</v>
      </c>
      <c r="B259" t="s">
        <v>2744</v>
      </c>
      <c r="C259" t="s">
        <v>3034</v>
      </c>
      <c r="D259" s="105" t="s">
        <v>4234</v>
      </c>
      <c r="E259" t="s">
        <v>610</v>
      </c>
      <c r="F259" t="s">
        <v>687</v>
      </c>
      <c r="G259" t="s">
        <v>127</v>
      </c>
      <c r="H259" s="55">
        <v>1.82</v>
      </c>
      <c r="I259" t="s">
        <v>110</v>
      </c>
      <c r="J259" t="s">
        <v>98</v>
      </c>
      <c r="K259" s="56">
        <v>6.9500000000000006E-2</v>
      </c>
      <c r="L259" s="56">
        <v>6.3500000000000001E-2</v>
      </c>
      <c r="M259" s="55">
        <v>301281.89</v>
      </c>
      <c r="N259" s="55">
        <v>101.41</v>
      </c>
      <c r="O259" s="55">
        <v>305.52996464900002</v>
      </c>
      <c r="P259" s="56">
        <v>2.2000000000000001E-3</v>
      </c>
      <c r="Q259" s="56">
        <v>2.0000000000000001E-4</v>
      </c>
    </row>
    <row r="260" spans="1:17">
      <c r="A260" t="s">
        <v>4157</v>
      </c>
      <c r="B260" t="s">
        <v>2744</v>
      </c>
      <c r="C260" t="s">
        <v>3035</v>
      </c>
      <c r="D260" s="105" t="s">
        <v>4234</v>
      </c>
      <c r="E260" t="s">
        <v>610</v>
      </c>
      <c r="F260" t="s">
        <v>290</v>
      </c>
      <c r="G260" t="s">
        <v>127</v>
      </c>
      <c r="H260" s="55">
        <v>1.82</v>
      </c>
      <c r="I260" t="s">
        <v>110</v>
      </c>
      <c r="J260" t="s">
        <v>98</v>
      </c>
      <c r="K260" s="56">
        <v>6.9500000000000006E-2</v>
      </c>
      <c r="L260" s="56">
        <v>6.8099999999999994E-2</v>
      </c>
      <c r="M260" s="55">
        <v>189783.57</v>
      </c>
      <c r="N260" s="55">
        <v>100.62</v>
      </c>
      <c r="O260" s="55">
        <v>190.960228134</v>
      </c>
      <c r="P260" s="56">
        <v>1.2999999999999999E-3</v>
      </c>
      <c r="Q260" s="56">
        <v>1E-4</v>
      </c>
    </row>
    <row r="261" spans="1:17">
      <c r="A261" t="s">
        <v>4157</v>
      </c>
      <c r="B261" t="s">
        <v>2744</v>
      </c>
      <c r="C261" t="s">
        <v>3031</v>
      </c>
      <c r="D261" s="105" t="s">
        <v>4234</v>
      </c>
      <c r="E261" t="s">
        <v>610</v>
      </c>
      <c r="F261" t="s">
        <v>226</v>
      </c>
      <c r="G261" t="s">
        <v>127</v>
      </c>
      <c r="H261" s="55">
        <v>1.73</v>
      </c>
      <c r="I261" t="s">
        <v>110</v>
      </c>
      <c r="J261" t="s">
        <v>98</v>
      </c>
      <c r="K261" s="56">
        <v>6.7500000000000004E-2</v>
      </c>
      <c r="L261" s="56">
        <v>7.17E-2</v>
      </c>
      <c r="M261" s="55">
        <v>173542.61</v>
      </c>
      <c r="N261" s="55">
        <v>99.67</v>
      </c>
      <c r="O261" s="55">
        <v>172.969919387</v>
      </c>
      <c r="P261" s="56">
        <v>1.1999999999999999E-3</v>
      </c>
      <c r="Q261" s="56">
        <v>1E-4</v>
      </c>
    </row>
    <row r="262" spans="1:17">
      <c r="A262" t="s">
        <v>4187</v>
      </c>
      <c r="B262" t="s">
        <v>2702</v>
      </c>
      <c r="C262" t="s">
        <v>3037</v>
      </c>
      <c r="D262" s="105" t="s">
        <v>4234</v>
      </c>
      <c r="E262" t="s">
        <v>626</v>
      </c>
      <c r="F262" t="s">
        <v>232</v>
      </c>
      <c r="G262" t="s">
        <v>176</v>
      </c>
      <c r="H262" s="55">
        <v>3.8</v>
      </c>
      <c r="I262" t="s">
        <v>543</v>
      </c>
      <c r="J262" t="s">
        <v>98</v>
      </c>
      <c r="K262" s="56">
        <v>3.3599999999999998E-2</v>
      </c>
      <c r="L262" s="56">
        <v>2.98E-2</v>
      </c>
      <c r="M262" s="55">
        <v>549389.84</v>
      </c>
      <c r="N262" s="55">
        <v>103.78</v>
      </c>
      <c r="O262" s="55">
        <v>570.15677595199998</v>
      </c>
      <c r="P262" s="56">
        <v>4.0000000000000001E-3</v>
      </c>
      <c r="Q262" s="56">
        <v>4.0000000000000002E-4</v>
      </c>
    </row>
    <row r="263" spans="1:17">
      <c r="A263" t="s">
        <v>4188</v>
      </c>
      <c r="B263" t="s">
        <v>2744</v>
      </c>
      <c r="C263" t="s">
        <v>3030</v>
      </c>
      <c r="D263" s="105" t="s">
        <v>4234</v>
      </c>
      <c r="E263" t="s">
        <v>860</v>
      </c>
      <c r="F263" t="s">
        <v>205</v>
      </c>
      <c r="G263" t="s">
        <v>1981</v>
      </c>
      <c r="H263" s="55">
        <v>2.29</v>
      </c>
      <c r="I263" t="s">
        <v>110</v>
      </c>
      <c r="J263" t="s">
        <v>98</v>
      </c>
      <c r="K263" s="56">
        <v>2.1600000000000001E-2</v>
      </c>
      <c r="L263" s="56">
        <v>2.3699999999999999E-2</v>
      </c>
      <c r="M263" s="55">
        <v>229913.65</v>
      </c>
      <c r="N263" s="55">
        <v>112.3</v>
      </c>
      <c r="O263" s="55">
        <v>258.19302894999998</v>
      </c>
      <c r="P263" s="56">
        <v>1.8E-3</v>
      </c>
      <c r="Q263" s="56">
        <v>2.0000000000000001E-4</v>
      </c>
    </row>
    <row r="264" spans="1:17">
      <c r="A264" s="62" t="s">
        <v>4189</v>
      </c>
      <c r="B264" t="s">
        <v>2744</v>
      </c>
      <c r="C264" t="s">
        <v>3052</v>
      </c>
      <c r="D264" s="105" t="s">
        <v>4234</v>
      </c>
      <c r="E264" t="s">
        <v>644</v>
      </c>
      <c r="F264" t="s">
        <v>2846</v>
      </c>
      <c r="G264" t="s">
        <v>127</v>
      </c>
      <c r="H264" s="55">
        <v>9.36</v>
      </c>
      <c r="I264" t="s">
        <v>110</v>
      </c>
      <c r="J264" t="s">
        <v>98</v>
      </c>
      <c r="K264" s="56">
        <v>6.7000000000000004E-2</v>
      </c>
      <c r="L264" s="56">
        <v>3.4099999999999998E-2</v>
      </c>
      <c r="M264" s="55">
        <v>339234.8</v>
      </c>
      <c r="N264" s="55">
        <v>151.47999999999999</v>
      </c>
      <c r="O264" s="55">
        <v>513.87287504000005</v>
      </c>
      <c r="P264" s="56">
        <v>3.5999999999999999E-3</v>
      </c>
      <c r="Q264" s="56">
        <v>4.0000000000000002E-4</v>
      </c>
    </row>
    <row r="265" spans="1:17">
      <c r="A265" t="s">
        <v>4190</v>
      </c>
      <c r="B265" t="s">
        <v>2702</v>
      </c>
      <c r="C265" t="s">
        <v>3059</v>
      </c>
      <c r="D265" s="105" t="s">
        <v>4234</v>
      </c>
      <c r="E265" t="s">
        <v>644</v>
      </c>
      <c r="F265" t="s">
        <v>3060</v>
      </c>
      <c r="G265" t="s">
        <v>127</v>
      </c>
      <c r="H265" s="55">
        <v>3.37</v>
      </c>
      <c r="I265" t="s">
        <v>332</v>
      </c>
      <c r="J265" t="s">
        <v>98</v>
      </c>
      <c r="K265" s="56">
        <v>4.4299999999999999E-2</v>
      </c>
      <c r="L265" s="56">
        <v>4.19E-2</v>
      </c>
      <c r="M265" s="55">
        <v>420419.1</v>
      </c>
      <c r="N265" s="55">
        <v>102.62</v>
      </c>
      <c r="O265" s="55">
        <v>431.43408041999999</v>
      </c>
      <c r="P265" s="56">
        <v>3.0000000000000001E-3</v>
      </c>
      <c r="Q265" s="56">
        <v>2.9999999999999997E-4</v>
      </c>
    </row>
    <row r="266" spans="1:17">
      <c r="A266" t="s">
        <v>4191</v>
      </c>
      <c r="B266" t="s">
        <v>2702</v>
      </c>
      <c r="C266" t="s">
        <v>3058</v>
      </c>
      <c r="D266" s="105" t="s">
        <v>4234</v>
      </c>
      <c r="E266" t="s">
        <v>644</v>
      </c>
      <c r="F266" t="s">
        <v>241</v>
      </c>
      <c r="G266" t="s">
        <v>127</v>
      </c>
      <c r="H266" s="55">
        <v>2.2999999999999998</v>
      </c>
      <c r="I266" t="s">
        <v>332</v>
      </c>
      <c r="J266" t="s">
        <v>98</v>
      </c>
      <c r="K266" s="56">
        <v>5.2200000000000003E-2</v>
      </c>
      <c r="L266" s="56">
        <v>5.79E-2</v>
      </c>
      <c r="M266" s="55">
        <v>280279.40000000002</v>
      </c>
      <c r="N266" s="55">
        <v>99.81</v>
      </c>
      <c r="O266" s="55">
        <v>279.74686914</v>
      </c>
      <c r="P266" s="56">
        <v>2E-3</v>
      </c>
      <c r="Q266" s="56">
        <v>2.0000000000000001E-4</v>
      </c>
    </row>
    <row r="267" spans="1:17">
      <c r="A267" t="s">
        <v>4161</v>
      </c>
      <c r="B267" t="s">
        <v>2744</v>
      </c>
      <c r="C267" t="s">
        <v>3055</v>
      </c>
      <c r="D267" s="105" t="s">
        <v>4234</v>
      </c>
      <c r="E267" t="s">
        <v>644</v>
      </c>
      <c r="F267" t="s">
        <v>281</v>
      </c>
      <c r="G267" t="s">
        <v>127</v>
      </c>
      <c r="H267" s="55">
        <v>5.32</v>
      </c>
      <c r="I267" t="s">
        <v>669</v>
      </c>
      <c r="J267" t="s">
        <v>98</v>
      </c>
      <c r="K267" s="56">
        <v>3.49E-2</v>
      </c>
      <c r="L267" s="56">
        <v>4.4699999999999997E-2</v>
      </c>
      <c r="M267" s="55">
        <v>35964.559999999998</v>
      </c>
      <c r="N267" s="55">
        <v>99.98</v>
      </c>
      <c r="O267" s="55">
        <v>35.957367087999998</v>
      </c>
      <c r="P267" s="56">
        <v>2.9999999999999997E-4</v>
      </c>
      <c r="Q267" s="56">
        <v>0</v>
      </c>
    </row>
    <row r="268" spans="1:17">
      <c r="A268" t="s">
        <v>4161</v>
      </c>
      <c r="B268" t="s">
        <v>2744</v>
      </c>
      <c r="C268" t="s">
        <v>3056</v>
      </c>
      <c r="D268" s="105" t="s">
        <v>4234</v>
      </c>
      <c r="E268" t="s">
        <v>644</v>
      </c>
      <c r="F268" t="s">
        <v>281</v>
      </c>
      <c r="G268" t="s">
        <v>127</v>
      </c>
      <c r="H268" s="55">
        <v>5.36</v>
      </c>
      <c r="I268" t="s">
        <v>669</v>
      </c>
      <c r="J268" t="s">
        <v>98</v>
      </c>
      <c r="K268" s="56">
        <v>3.49E-2</v>
      </c>
      <c r="L268" s="56">
        <v>4.4699999999999997E-2</v>
      </c>
      <c r="M268" s="55">
        <v>43760.41</v>
      </c>
      <c r="N268" s="55">
        <v>99.97</v>
      </c>
      <c r="O268" s="55">
        <v>43.747281876999999</v>
      </c>
      <c r="P268" s="56">
        <v>2.9999999999999997E-4</v>
      </c>
      <c r="Q268" s="56">
        <v>0</v>
      </c>
    </row>
    <row r="269" spans="1:17">
      <c r="A269" t="s">
        <v>4161</v>
      </c>
      <c r="B269" t="s">
        <v>2744</v>
      </c>
      <c r="C269" t="s">
        <v>3057</v>
      </c>
      <c r="D269" s="105" t="s">
        <v>4234</v>
      </c>
      <c r="E269" t="s">
        <v>644</v>
      </c>
      <c r="F269" t="s">
        <v>281</v>
      </c>
      <c r="G269" t="s">
        <v>127</v>
      </c>
      <c r="H269" s="55">
        <v>5.52</v>
      </c>
      <c r="I269" t="s">
        <v>669</v>
      </c>
      <c r="J269" t="s">
        <v>98</v>
      </c>
      <c r="K269" s="56">
        <v>3.49E-2</v>
      </c>
      <c r="L269" s="56">
        <v>4.4499999999999998E-2</v>
      </c>
      <c r="M269" s="55">
        <v>26028.14</v>
      </c>
      <c r="N269" s="55">
        <v>99.9</v>
      </c>
      <c r="O269" s="55">
        <v>26.002111859999999</v>
      </c>
      <c r="P269" s="56">
        <v>2.0000000000000001E-4</v>
      </c>
      <c r="Q269" s="56">
        <v>0</v>
      </c>
    </row>
    <row r="270" spans="1:17">
      <c r="A270" t="s">
        <v>4161</v>
      </c>
      <c r="B270" t="s">
        <v>2744</v>
      </c>
      <c r="C270" t="s">
        <v>3053</v>
      </c>
      <c r="D270" s="105" t="s">
        <v>4234</v>
      </c>
      <c r="E270" t="s">
        <v>644</v>
      </c>
      <c r="F270" t="s">
        <v>281</v>
      </c>
      <c r="G270" t="s">
        <v>127</v>
      </c>
      <c r="H270" s="55">
        <v>5.4</v>
      </c>
      <c r="I270" t="s">
        <v>669</v>
      </c>
      <c r="J270" t="s">
        <v>98</v>
      </c>
      <c r="K270" s="56">
        <v>3.49E-2</v>
      </c>
      <c r="L270" s="56">
        <v>4.4699999999999997E-2</v>
      </c>
      <c r="M270" s="55">
        <v>34731.83</v>
      </c>
      <c r="N270" s="55">
        <v>99.93</v>
      </c>
      <c r="O270" s="55">
        <v>34.707517719000002</v>
      </c>
      <c r="P270" s="56">
        <v>2.0000000000000001E-4</v>
      </c>
      <c r="Q270" s="56">
        <v>0</v>
      </c>
    </row>
    <row r="271" spans="1:17">
      <c r="A271" t="s">
        <v>4161</v>
      </c>
      <c r="B271" t="s">
        <v>2744</v>
      </c>
      <c r="C271" t="s">
        <v>3054</v>
      </c>
      <c r="D271" s="105" t="s">
        <v>4234</v>
      </c>
      <c r="E271" t="s">
        <v>644</v>
      </c>
      <c r="F271" t="s">
        <v>281</v>
      </c>
      <c r="G271" t="s">
        <v>127</v>
      </c>
      <c r="H271" s="55">
        <v>5.43</v>
      </c>
      <c r="I271" t="s">
        <v>669</v>
      </c>
      <c r="J271" t="s">
        <v>98</v>
      </c>
      <c r="K271" s="56">
        <v>3.49E-2</v>
      </c>
      <c r="L271" s="56">
        <v>4.4600000000000001E-2</v>
      </c>
      <c r="M271" s="55">
        <v>28756.26</v>
      </c>
      <c r="N271" s="55">
        <v>99.94</v>
      </c>
      <c r="O271" s="55">
        <v>28.739006243999999</v>
      </c>
      <c r="P271" s="56">
        <v>2.0000000000000001E-4</v>
      </c>
      <c r="Q271" s="56">
        <v>0</v>
      </c>
    </row>
    <row r="272" spans="1:17">
      <c r="A272" t="s">
        <v>4158</v>
      </c>
      <c r="B272" t="s">
        <v>2744</v>
      </c>
      <c r="C272" t="s">
        <v>2868</v>
      </c>
      <c r="D272" s="105" t="s">
        <v>4234</v>
      </c>
      <c r="E272" t="s">
        <v>3501</v>
      </c>
      <c r="F272" t="s">
        <v>2869</v>
      </c>
      <c r="G272" s="105" t="s">
        <v>4234</v>
      </c>
      <c r="H272" s="55">
        <v>1.42</v>
      </c>
      <c r="I272" t="s">
        <v>332</v>
      </c>
      <c r="J272" t="s">
        <v>98</v>
      </c>
      <c r="K272" s="56">
        <v>7.5700000000000003E-2</v>
      </c>
      <c r="L272" s="56">
        <v>7.8399999999999997E-2</v>
      </c>
      <c r="M272" s="55">
        <v>4673209.78</v>
      </c>
      <c r="N272" s="55">
        <v>101.68</v>
      </c>
      <c r="O272" s="55">
        <v>4751.7197043039996</v>
      </c>
      <c r="P272" s="56">
        <v>3.3599999999999998E-2</v>
      </c>
      <c r="Q272" s="56">
        <v>3.3E-3</v>
      </c>
    </row>
    <row r="273" spans="1:17">
      <c r="A273" t="s">
        <v>4144</v>
      </c>
      <c r="B273" t="s">
        <v>2702</v>
      </c>
      <c r="C273" t="s">
        <v>3070</v>
      </c>
      <c r="D273" s="105" t="s">
        <v>4234</v>
      </c>
      <c r="E273" t="s">
        <v>3501</v>
      </c>
      <c r="F273" t="s">
        <v>2360</v>
      </c>
      <c r="G273" s="105" t="s">
        <v>4234</v>
      </c>
      <c r="H273" s="55">
        <v>0.01</v>
      </c>
      <c r="I273" t="s">
        <v>728</v>
      </c>
      <c r="J273" t="s">
        <v>98</v>
      </c>
      <c r="K273" s="56">
        <v>0</v>
      </c>
      <c r="L273" s="56">
        <v>1E-4</v>
      </c>
      <c r="M273" s="55">
        <v>-2534.27</v>
      </c>
      <c r="N273" s="55">
        <v>166.88372100000001</v>
      </c>
      <c r="O273" s="55">
        <v>-4.2292840761867003</v>
      </c>
      <c r="P273" s="56">
        <v>0</v>
      </c>
      <c r="Q273" s="56">
        <v>0</v>
      </c>
    </row>
    <row r="274" spans="1:17">
      <c r="A274" t="s">
        <v>4145</v>
      </c>
      <c r="B274" t="s">
        <v>2702</v>
      </c>
      <c r="C274" t="s">
        <v>3081</v>
      </c>
      <c r="D274" s="105" t="s">
        <v>4234</v>
      </c>
      <c r="E274" t="s">
        <v>3501</v>
      </c>
      <c r="F274" t="s">
        <v>226</v>
      </c>
      <c r="G274" s="105" t="s">
        <v>4234</v>
      </c>
      <c r="H274" s="55">
        <v>3</v>
      </c>
      <c r="I274" t="s">
        <v>591</v>
      </c>
      <c r="J274" t="s">
        <v>98</v>
      </c>
      <c r="K274" s="56">
        <v>6.5000000000000002E-2</v>
      </c>
      <c r="L274" s="56">
        <v>6.5000000000000002E-2</v>
      </c>
      <c r="M274" s="55">
        <v>1850572.62</v>
      </c>
      <c r="N274" s="55">
        <v>107.70966199999977</v>
      </c>
      <c r="O274" s="55">
        <v>1993.24551406654</v>
      </c>
      <c r="P274" s="56">
        <v>1.41E-2</v>
      </c>
      <c r="Q274" s="56">
        <v>1.4E-3</v>
      </c>
    </row>
    <row r="275" spans="1:17">
      <c r="A275" t="s">
        <v>4192</v>
      </c>
      <c r="B275" t="s">
        <v>2744</v>
      </c>
      <c r="C275" t="s">
        <v>3071</v>
      </c>
      <c r="D275" s="105" t="s">
        <v>4234</v>
      </c>
      <c r="E275" t="s">
        <v>3501</v>
      </c>
      <c r="F275" t="s">
        <v>3072</v>
      </c>
      <c r="G275" s="105" t="s">
        <v>4234</v>
      </c>
      <c r="H275" s="55">
        <v>4.6900000000000004</v>
      </c>
      <c r="I275" t="s">
        <v>332</v>
      </c>
      <c r="J275" t="s">
        <v>98</v>
      </c>
      <c r="K275" s="56">
        <v>0.05</v>
      </c>
      <c r="L275" s="56">
        <v>6.9900000000000004E-2</v>
      </c>
      <c r="M275" s="55">
        <v>419841.09</v>
      </c>
      <c r="N275" s="55">
        <v>95.84</v>
      </c>
      <c r="O275" s="55">
        <v>402.37570065599999</v>
      </c>
      <c r="P275" s="56">
        <v>2.8E-3</v>
      </c>
      <c r="Q275" s="56">
        <v>2.9999999999999997E-4</v>
      </c>
    </row>
    <row r="276" spans="1:17">
      <c r="A276" t="s">
        <v>4192</v>
      </c>
      <c r="B276" t="s">
        <v>2744</v>
      </c>
      <c r="C276" t="s">
        <v>3073</v>
      </c>
      <c r="D276" s="105" t="s">
        <v>4234</v>
      </c>
      <c r="E276" t="s">
        <v>3501</v>
      </c>
      <c r="F276" t="s">
        <v>3074</v>
      </c>
      <c r="G276" s="105" t="s">
        <v>4234</v>
      </c>
      <c r="H276" s="55">
        <v>4.6900000000000004</v>
      </c>
      <c r="I276" t="s">
        <v>332</v>
      </c>
      <c r="J276" t="s">
        <v>98</v>
      </c>
      <c r="K276" s="56">
        <v>0.05</v>
      </c>
      <c r="L276" s="56">
        <v>6.7100000000000007E-2</v>
      </c>
      <c r="M276" s="55">
        <v>304384.26</v>
      </c>
      <c r="N276" s="55">
        <v>96.56</v>
      </c>
      <c r="O276" s="55">
        <v>293.91344145599999</v>
      </c>
      <c r="P276" s="56">
        <v>2.0999999999999999E-3</v>
      </c>
      <c r="Q276" s="56">
        <v>2.0000000000000001E-4</v>
      </c>
    </row>
    <row r="277" spans="1:17">
      <c r="A277" t="s">
        <v>4192</v>
      </c>
      <c r="B277" t="s">
        <v>2744</v>
      </c>
      <c r="C277" t="s">
        <v>3075</v>
      </c>
      <c r="D277" s="105" t="s">
        <v>4234</v>
      </c>
      <c r="E277" t="s">
        <v>3501</v>
      </c>
      <c r="F277" t="s">
        <v>3076</v>
      </c>
      <c r="G277" s="105" t="s">
        <v>4234</v>
      </c>
      <c r="H277" s="55">
        <v>4.6900000000000004</v>
      </c>
      <c r="I277" t="s">
        <v>332</v>
      </c>
      <c r="J277" t="s">
        <v>98</v>
      </c>
      <c r="K277" s="56">
        <v>0.05</v>
      </c>
      <c r="L277" s="56">
        <v>4.1799999999999997E-2</v>
      </c>
      <c r="M277" s="55">
        <v>145157.92000000001</v>
      </c>
      <c r="N277" s="55">
        <v>107.78</v>
      </c>
      <c r="O277" s="55">
        <v>156.451206176</v>
      </c>
      <c r="P277" s="56">
        <v>1.1000000000000001E-3</v>
      </c>
      <c r="Q277" s="56">
        <v>1E-4</v>
      </c>
    </row>
    <row r="278" spans="1:17">
      <c r="A278" t="s">
        <v>4192</v>
      </c>
      <c r="B278" t="s">
        <v>2744</v>
      </c>
      <c r="C278" t="s">
        <v>3077</v>
      </c>
      <c r="D278" s="105" t="s">
        <v>4234</v>
      </c>
      <c r="E278" t="s">
        <v>3501</v>
      </c>
      <c r="F278" t="s">
        <v>3078</v>
      </c>
      <c r="G278" s="105" t="s">
        <v>4234</v>
      </c>
      <c r="H278" s="55">
        <v>4.6900000000000004</v>
      </c>
      <c r="I278" t="s">
        <v>332</v>
      </c>
      <c r="J278" t="s">
        <v>98</v>
      </c>
      <c r="K278" s="56">
        <v>0.05</v>
      </c>
      <c r="L278" s="56">
        <v>5.2499999999999998E-2</v>
      </c>
      <c r="M278" s="55">
        <v>131079.25</v>
      </c>
      <c r="N278" s="55">
        <v>101.37</v>
      </c>
      <c r="O278" s="55">
        <v>132.875035725</v>
      </c>
      <c r="P278" s="56">
        <v>8.9999999999999998E-4</v>
      </c>
      <c r="Q278" s="56">
        <v>1E-4</v>
      </c>
    </row>
    <row r="279" spans="1:17">
      <c r="A279" t="s">
        <v>4192</v>
      </c>
      <c r="B279" t="s">
        <v>2744</v>
      </c>
      <c r="C279" t="s">
        <v>3079</v>
      </c>
      <c r="D279" s="105" t="s">
        <v>4234</v>
      </c>
      <c r="E279" t="s">
        <v>3501</v>
      </c>
      <c r="F279" t="s">
        <v>3080</v>
      </c>
      <c r="G279" s="105" t="s">
        <v>4234</v>
      </c>
      <c r="H279" s="55">
        <v>4.6900000000000004</v>
      </c>
      <c r="I279" t="s">
        <v>332</v>
      </c>
      <c r="J279" t="s">
        <v>98</v>
      </c>
      <c r="K279" s="56">
        <v>0.05</v>
      </c>
      <c r="L279" s="56">
        <v>4.9200000000000001E-2</v>
      </c>
      <c r="M279" s="55">
        <v>156631.10999999999</v>
      </c>
      <c r="N279" s="55">
        <v>101.61</v>
      </c>
      <c r="O279" s="55">
        <v>159.152870871</v>
      </c>
      <c r="P279" s="56">
        <v>1.1000000000000001E-3</v>
      </c>
      <c r="Q279" s="56">
        <v>1E-4</v>
      </c>
    </row>
    <row r="280" spans="1:17">
      <c r="A280" t="s">
        <v>4193</v>
      </c>
      <c r="B280" t="s">
        <v>2744</v>
      </c>
      <c r="C280" t="s">
        <v>3099</v>
      </c>
      <c r="D280" s="105" t="s">
        <v>4234</v>
      </c>
      <c r="E280" t="s">
        <v>3501</v>
      </c>
      <c r="F280" t="s">
        <v>348</v>
      </c>
      <c r="G280" s="105" t="s">
        <v>4234</v>
      </c>
      <c r="H280" s="55">
        <v>5.54</v>
      </c>
      <c r="I280" t="s">
        <v>669</v>
      </c>
      <c r="J280" t="s">
        <v>98</v>
      </c>
      <c r="K280" s="56">
        <v>4.4999999999999998E-2</v>
      </c>
      <c r="L280" s="56">
        <v>9.0700000000000003E-2</v>
      </c>
      <c r="M280" s="55">
        <v>104362.14</v>
      </c>
      <c r="N280" s="55">
        <v>87.22</v>
      </c>
      <c r="O280" s="55">
        <v>91.024658508000002</v>
      </c>
      <c r="P280" s="56">
        <v>5.9999999999999995E-4</v>
      </c>
      <c r="Q280" s="56">
        <v>1E-4</v>
      </c>
    </row>
    <row r="281" spans="1:17">
      <c r="A281" t="s">
        <v>4193</v>
      </c>
      <c r="B281" t="s">
        <v>2744</v>
      </c>
      <c r="C281" t="s">
        <v>3086</v>
      </c>
      <c r="D281" s="105" t="s">
        <v>4234</v>
      </c>
      <c r="E281" t="s">
        <v>3501</v>
      </c>
      <c r="F281" t="s">
        <v>348</v>
      </c>
      <c r="G281" s="105" t="s">
        <v>4234</v>
      </c>
      <c r="H281" s="55">
        <v>5.54</v>
      </c>
      <c r="I281" t="s">
        <v>669</v>
      </c>
      <c r="J281" t="s">
        <v>98</v>
      </c>
      <c r="K281" s="56">
        <v>4.4999999999999998E-2</v>
      </c>
      <c r="L281" s="56">
        <v>9.0700000000000003E-2</v>
      </c>
      <c r="M281" s="55">
        <v>70550.02</v>
      </c>
      <c r="N281" s="55">
        <v>87.75</v>
      </c>
      <c r="O281" s="55">
        <v>61.907642549999998</v>
      </c>
      <c r="P281" s="56">
        <v>4.0000000000000002E-4</v>
      </c>
      <c r="Q281" s="56">
        <v>0</v>
      </c>
    </row>
    <row r="282" spans="1:17">
      <c r="A282" t="s">
        <v>4193</v>
      </c>
      <c r="B282" t="s">
        <v>2744</v>
      </c>
      <c r="C282" t="s">
        <v>3087</v>
      </c>
      <c r="D282" s="105" t="s">
        <v>4234</v>
      </c>
      <c r="E282" t="s">
        <v>3501</v>
      </c>
      <c r="F282" t="s">
        <v>348</v>
      </c>
      <c r="G282" s="105" t="s">
        <v>4234</v>
      </c>
      <c r="H282" s="55">
        <v>5.54</v>
      </c>
      <c r="I282" t="s">
        <v>669</v>
      </c>
      <c r="J282" t="s">
        <v>98</v>
      </c>
      <c r="K282" s="56">
        <v>4.4999999999999998E-2</v>
      </c>
      <c r="L282" s="56">
        <v>9.0700000000000003E-2</v>
      </c>
      <c r="M282" s="55">
        <v>64921.99</v>
      </c>
      <c r="N282" s="55">
        <v>87.57</v>
      </c>
      <c r="O282" s="55">
        <v>56.852186643000003</v>
      </c>
      <c r="P282" s="56">
        <v>4.0000000000000002E-4</v>
      </c>
      <c r="Q282" s="56">
        <v>0</v>
      </c>
    </row>
    <row r="283" spans="1:17">
      <c r="A283" t="s">
        <v>4193</v>
      </c>
      <c r="B283" t="s">
        <v>2744</v>
      </c>
      <c r="C283" t="s">
        <v>3088</v>
      </c>
      <c r="D283" s="105" t="s">
        <v>4234</v>
      </c>
      <c r="E283" t="s">
        <v>3501</v>
      </c>
      <c r="F283" t="s">
        <v>348</v>
      </c>
      <c r="G283" s="105" t="s">
        <v>4234</v>
      </c>
      <c r="H283" s="55">
        <v>5.54</v>
      </c>
      <c r="I283" t="s">
        <v>669</v>
      </c>
      <c r="J283" t="s">
        <v>98</v>
      </c>
      <c r="K283" s="56">
        <v>4.4999999999999998E-2</v>
      </c>
      <c r="L283" s="56">
        <v>9.0700000000000003E-2</v>
      </c>
      <c r="M283" s="55">
        <v>77106.899999999994</v>
      </c>
      <c r="N283" s="55">
        <v>88.46</v>
      </c>
      <c r="O283" s="55">
        <v>68.208763739999995</v>
      </c>
      <c r="P283" s="56">
        <v>5.0000000000000001E-4</v>
      </c>
      <c r="Q283" s="56">
        <v>0</v>
      </c>
    </row>
    <row r="284" spans="1:17">
      <c r="A284" t="s">
        <v>4193</v>
      </c>
      <c r="B284" t="s">
        <v>2744</v>
      </c>
      <c r="C284" t="s">
        <v>3083</v>
      </c>
      <c r="D284" s="105" t="s">
        <v>4234</v>
      </c>
      <c r="E284" t="s">
        <v>3501</v>
      </c>
      <c r="F284" t="s">
        <v>348</v>
      </c>
      <c r="G284" s="105" t="s">
        <v>4234</v>
      </c>
      <c r="H284" s="55">
        <v>5.54</v>
      </c>
      <c r="I284" t="s">
        <v>669</v>
      </c>
      <c r="J284" t="s">
        <v>98</v>
      </c>
      <c r="K284" s="56">
        <v>4.4999999999999998E-2</v>
      </c>
      <c r="L284" s="56">
        <v>9.0700000000000003E-2</v>
      </c>
      <c r="M284" s="55">
        <v>74982.210000000006</v>
      </c>
      <c r="N284" s="55">
        <v>87.75</v>
      </c>
      <c r="O284" s="55">
        <v>65.796889274999998</v>
      </c>
      <c r="P284" s="56">
        <v>5.0000000000000001E-4</v>
      </c>
      <c r="Q284" s="56">
        <v>0</v>
      </c>
    </row>
    <row r="285" spans="1:17">
      <c r="A285" t="s">
        <v>4193</v>
      </c>
      <c r="B285" t="s">
        <v>2744</v>
      </c>
      <c r="C285" t="s">
        <v>3089</v>
      </c>
      <c r="D285" s="105" t="s">
        <v>4234</v>
      </c>
      <c r="E285" t="s">
        <v>3501</v>
      </c>
      <c r="F285" t="s">
        <v>348</v>
      </c>
      <c r="G285" s="105" t="s">
        <v>4234</v>
      </c>
      <c r="H285" s="55">
        <v>5.56</v>
      </c>
      <c r="I285" t="s">
        <v>669</v>
      </c>
      <c r="J285" t="s">
        <v>98</v>
      </c>
      <c r="K285" s="56">
        <v>4.4999999999999998E-2</v>
      </c>
      <c r="L285" s="56">
        <v>8.9399999999999993E-2</v>
      </c>
      <c r="M285" s="55">
        <v>54236.09</v>
      </c>
      <c r="N285" s="55">
        <v>88.86</v>
      </c>
      <c r="O285" s="55">
        <v>48.194189573999999</v>
      </c>
      <c r="P285" s="56">
        <v>2.9999999999999997E-4</v>
      </c>
      <c r="Q285" s="56">
        <v>0</v>
      </c>
    </row>
    <row r="286" spans="1:17">
      <c r="A286" t="s">
        <v>4193</v>
      </c>
      <c r="B286" t="s">
        <v>2744</v>
      </c>
      <c r="C286" t="s">
        <v>3098</v>
      </c>
      <c r="D286" s="105" t="s">
        <v>4234</v>
      </c>
      <c r="E286" t="s">
        <v>3501</v>
      </c>
      <c r="F286" t="s">
        <v>348</v>
      </c>
      <c r="G286" s="105" t="s">
        <v>4234</v>
      </c>
      <c r="H286" s="55">
        <v>5.54</v>
      </c>
      <c r="I286" t="s">
        <v>669</v>
      </c>
      <c r="J286" t="s">
        <v>98</v>
      </c>
      <c r="K286" s="56">
        <v>4.4999999999999998E-2</v>
      </c>
      <c r="L286" s="56">
        <v>9.0700000000000003E-2</v>
      </c>
      <c r="M286" s="55">
        <v>70923.13</v>
      </c>
      <c r="N286" s="55">
        <v>87.66</v>
      </c>
      <c r="O286" s="55">
        <v>62.171215758000002</v>
      </c>
      <c r="P286" s="56">
        <v>4.0000000000000002E-4</v>
      </c>
      <c r="Q286" s="56">
        <v>0</v>
      </c>
    </row>
    <row r="287" spans="1:17">
      <c r="A287" t="s">
        <v>4193</v>
      </c>
      <c r="B287" t="s">
        <v>2744</v>
      </c>
      <c r="C287" t="s">
        <v>3084</v>
      </c>
      <c r="D287" s="105" t="s">
        <v>4234</v>
      </c>
      <c r="E287" t="s">
        <v>3501</v>
      </c>
      <c r="F287" t="s">
        <v>348</v>
      </c>
      <c r="G287" s="105" t="s">
        <v>4234</v>
      </c>
      <c r="H287" s="55">
        <v>5.54</v>
      </c>
      <c r="I287" t="s">
        <v>669</v>
      </c>
      <c r="J287" t="s">
        <v>98</v>
      </c>
      <c r="K287" s="56">
        <v>4.4999999999999998E-2</v>
      </c>
      <c r="L287" s="56">
        <v>9.0700000000000003E-2</v>
      </c>
      <c r="M287" s="55">
        <v>29060.53</v>
      </c>
      <c r="N287" s="55">
        <v>87.66</v>
      </c>
      <c r="O287" s="55">
        <v>25.474460598</v>
      </c>
      <c r="P287" s="56">
        <v>2.0000000000000001E-4</v>
      </c>
      <c r="Q287" s="56">
        <v>0</v>
      </c>
    </row>
    <row r="288" spans="1:17">
      <c r="A288" t="s">
        <v>4193</v>
      </c>
      <c r="B288" t="s">
        <v>2744</v>
      </c>
      <c r="C288" t="s">
        <v>3096</v>
      </c>
      <c r="D288" s="105" t="s">
        <v>4234</v>
      </c>
      <c r="E288" t="s">
        <v>3501</v>
      </c>
      <c r="F288" t="s">
        <v>348</v>
      </c>
      <c r="G288" s="105" t="s">
        <v>4234</v>
      </c>
      <c r="H288" s="55">
        <v>5.54</v>
      </c>
      <c r="I288" t="s">
        <v>669</v>
      </c>
      <c r="J288" t="s">
        <v>98</v>
      </c>
      <c r="K288" s="56">
        <v>4.4999999999999998E-2</v>
      </c>
      <c r="L288" s="56">
        <v>9.0700000000000003E-2</v>
      </c>
      <c r="M288" s="55">
        <v>21986</v>
      </c>
      <c r="N288" s="55">
        <v>87.84</v>
      </c>
      <c r="O288" s="55">
        <v>19.3125024</v>
      </c>
      <c r="P288" s="56">
        <v>1E-4</v>
      </c>
      <c r="Q288" s="56">
        <v>0</v>
      </c>
    </row>
    <row r="289" spans="1:17">
      <c r="A289" t="s">
        <v>4193</v>
      </c>
      <c r="B289" t="s">
        <v>2744</v>
      </c>
      <c r="C289" t="s">
        <v>3095</v>
      </c>
      <c r="D289" s="105" t="s">
        <v>4234</v>
      </c>
      <c r="E289" t="s">
        <v>3501</v>
      </c>
      <c r="F289" t="s">
        <v>348</v>
      </c>
      <c r="G289" s="105" t="s">
        <v>4234</v>
      </c>
      <c r="H289" s="55">
        <v>5.54</v>
      </c>
      <c r="I289" t="s">
        <v>669</v>
      </c>
      <c r="J289" t="s">
        <v>98</v>
      </c>
      <c r="K289" s="56">
        <v>4.4999999999999998E-2</v>
      </c>
      <c r="L289" s="56">
        <v>9.0700000000000003E-2</v>
      </c>
      <c r="M289" s="55">
        <v>140902.79999999999</v>
      </c>
      <c r="N289" s="55">
        <v>88.37</v>
      </c>
      <c r="O289" s="55">
        <v>124.51580436</v>
      </c>
      <c r="P289" s="56">
        <v>8.9999999999999998E-4</v>
      </c>
      <c r="Q289" s="56">
        <v>1E-4</v>
      </c>
    </row>
    <row r="290" spans="1:17">
      <c r="A290" t="s">
        <v>4193</v>
      </c>
      <c r="B290" t="s">
        <v>2744</v>
      </c>
      <c r="C290" t="s">
        <v>3097</v>
      </c>
      <c r="D290" s="105" t="s">
        <v>4234</v>
      </c>
      <c r="E290" t="s">
        <v>3501</v>
      </c>
      <c r="F290" t="s">
        <v>348</v>
      </c>
      <c r="G290" s="105" t="s">
        <v>4234</v>
      </c>
      <c r="H290" s="55">
        <v>5.54</v>
      </c>
      <c r="I290" t="s">
        <v>669</v>
      </c>
      <c r="J290" t="s">
        <v>98</v>
      </c>
      <c r="K290" s="56">
        <v>4.4999999999999998E-2</v>
      </c>
      <c r="L290" s="56">
        <v>9.0700000000000003E-2</v>
      </c>
      <c r="M290" s="55">
        <v>26500.21</v>
      </c>
      <c r="N290" s="55">
        <v>87.92</v>
      </c>
      <c r="O290" s="55">
        <v>23.298984632</v>
      </c>
      <c r="P290" s="56">
        <v>2.0000000000000001E-4</v>
      </c>
      <c r="Q290" s="56">
        <v>0</v>
      </c>
    </row>
    <row r="291" spans="1:17">
      <c r="A291" t="s">
        <v>4193</v>
      </c>
      <c r="B291" t="s">
        <v>2744</v>
      </c>
      <c r="C291" t="s">
        <v>3090</v>
      </c>
      <c r="D291" s="105" t="s">
        <v>4234</v>
      </c>
      <c r="E291" t="s">
        <v>3501</v>
      </c>
      <c r="F291" t="s">
        <v>348</v>
      </c>
      <c r="G291" s="105" t="s">
        <v>4234</v>
      </c>
      <c r="H291" s="55">
        <v>5.54</v>
      </c>
      <c r="I291" t="s">
        <v>669</v>
      </c>
      <c r="J291" t="s">
        <v>98</v>
      </c>
      <c r="K291" s="56">
        <v>4.4999999999999998E-2</v>
      </c>
      <c r="L291" s="56">
        <v>9.0700000000000003E-2</v>
      </c>
      <c r="M291" s="55">
        <v>33393.599999999999</v>
      </c>
      <c r="N291" s="55">
        <v>88.28</v>
      </c>
      <c r="O291" s="55">
        <v>29.479870080000001</v>
      </c>
      <c r="P291" s="56">
        <v>2.0000000000000001E-4</v>
      </c>
      <c r="Q291" s="56">
        <v>0</v>
      </c>
    </row>
    <row r="292" spans="1:17">
      <c r="A292" t="s">
        <v>4193</v>
      </c>
      <c r="B292" t="s">
        <v>2744</v>
      </c>
      <c r="C292" t="s">
        <v>3091</v>
      </c>
      <c r="D292" s="105" t="s">
        <v>4234</v>
      </c>
      <c r="E292" t="s">
        <v>3501</v>
      </c>
      <c r="F292" t="s">
        <v>348</v>
      </c>
      <c r="G292" s="105" t="s">
        <v>4234</v>
      </c>
      <c r="H292" s="55">
        <v>5.54</v>
      </c>
      <c r="I292" t="s">
        <v>669</v>
      </c>
      <c r="J292" t="s">
        <v>98</v>
      </c>
      <c r="K292" s="56">
        <v>4.4999999999999998E-2</v>
      </c>
      <c r="L292" s="56">
        <v>9.0700000000000003E-2</v>
      </c>
      <c r="M292" s="55">
        <v>10346.49</v>
      </c>
      <c r="N292" s="55">
        <v>87.67</v>
      </c>
      <c r="O292" s="55">
        <v>9.0707677830000009</v>
      </c>
      <c r="P292" s="56">
        <v>1E-4</v>
      </c>
      <c r="Q292" s="56">
        <v>0</v>
      </c>
    </row>
    <row r="293" spans="1:17">
      <c r="A293" t="s">
        <v>4193</v>
      </c>
      <c r="B293" t="s">
        <v>2744</v>
      </c>
      <c r="C293" t="s">
        <v>3092</v>
      </c>
      <c r="D293" s="105" t="s">
        <v>4234</v>
      </c>
      <c r="E293" t="s">
        <v>3501</v>
      </c>
      <c r="F293" t="s">
        <v>348</v>
      </c>
      <c r="G293" s="105" t="s">
        <v>4234</v>
      </c>
      <c r="H293" s="55">
        <v>5.43</v>
      </c>
      <c r="I293" t="s">
        <v>669</v>
      </c>
      <c r="J293" t="s">
        <v>98</v>
      </c>
      <c r="K293" s="56">
        <v>4.4999999999999998E-2</v>
      </c>
      <c r="L293" s="56">
        <v>9.1499999999999998E-2</v>
      </c>
      <c r="M293" s="55">
        <v>7730.75</v>
      </c>
      <c r="N293" s="55">
        <v>88.28</v>
      </c>
      <c r="O293" s="55">
        <v>6.8247061000000002</v>
      </c>
      <c r="P293" s="56">
        <v>0</v>
      </c>
      <c r="Q293" s="56">
        <v>0</v>
      </c>
    </row>
    <row r="294" spans="1:17">
      <c r="A294" t="s">
        <v>4193</v>
      </c>
      <c r="B294" t="s">
        <v>2744</v>
      </c>
      <c r="C294" t="s">
        <v>3093</v>
      </c>
      <c r="D294" s="105" t="s">
        <v>4234</v>
      </c>
      <c r="E294" t="s">
        <v>3501</v>
      </c>
      <c r="F294" t="s">
        <v>348</v>
      </c>
      <c r="G294" s="105" t="s">
        <v>4234</v>
      </c>
      <c r="H294" s="55">
        <v>5.58</v>
      </c>
      <c r="I294" t="s">
        <v>669</v>
      </c>
      <c r="J294" t="s">
        <v>98</v>
      </c>
      <c r="K294" s="56">
        <v>4.4999999999999998E-2</v>
      </c>
      <c r="L294" s="56">
        <v>8.7800000000000003E-2</v>
      </c>
      <c r="M294" s="55">
        <v>19394.57</v>
      </c>
      <c r="N294" s="55">
        <v>88.28</v>
      </c>
      <c r="O294" s="55">
        <v>17.121526396</v>
      </c>
      <c r="P294" s="56">
        <v>1E-4</v>
      </c>
      <c r="Q294" s="56">
        <v>0</v>
      </c>
    </row>
    <row r="295" spans="1:17">
      <c r="A295" t="s">
        <v>4193</v>
      </c>
      <c r="B295" t="s">
        <v>2744</v>
      </c>
      <c r="C295" t="s">
        <v>3094</v>
      </c>
      <c r="D295" s="105" t="s">
        <v>4234</v>
      </c>
      <c r="E295" t="s">
        <v>3501</v>
      </c>
      <c r="F295" t="s">
        <v>348</v>
      </c>
      <c r="G295" s="105" t="s">
        <v>4234</v>
      </c>
      <c r="H295" s="55">
        <v>5.54</v>
      </c>
      <c r="I295" t="s">
        <v>669</v>
      </c>
      <c r="J295" t="s">
        <v>98</v>
      </c>
      <c r="K295" s="56">
        <v>4.4999999999999998E-2</v>
      </c>
      <c r="L295" s="56">
        <v>9.0700000000000003E-2</v>
      </c>
      <c r="M295" s="55">
        <v>20003.310000000001</v>
      </c>
      <c r="N295" s="55">
        <v>86.97</v>
      </c>
      <c r="O295" s="55">
        <v>17.396878706999999</v>
      </c>
      <c r="P295" s="56">
        <v>1E-4</v>
      </c>
      <c r="Q295" s="56">
        <v>0</v>
      </c>
    </row>
    <row r="296" spans="1:17">
      <c r="A296" t="s">
        <v>4193</v>
      </c>
      <c r="B296" t="s">
        <v>2744</v>
      </c>
      <c r="C296" t="s">
        <v>3082</v>
      </c>
      <c r="D296" s="105" t="s">
        <v>4234</v>
      </c>
      <c r="E296" t="s">
        <v>3501</v>
      </c>
      <c r="F296" t="s">
        <v>348</v>
      </c>
      <c r="G296" s="105" t="s">
        <v>4234</v>
      </c>
      <c r="H296" s="55">
        <v>5.54</v>
      </c>
      <c r="I296" t="s">
        <v>669</v>
      </c>
      <c r="J296" t="s">
        <v>98</v>
      </c>
      <c r="K296" s="56">
        <v>4.4999999999999998E-2</v>
      </c>
      <c r="L296" s="56">
        <v>9.0700000000000003E-2</v>
      </c>
      <c r="M296" s="55">
        <v>20474.8</v>
      </c>
      <c r="N296" s="55">
        <v>86.88</v>
      </c>
      <c r="O296" s="55">
        <v>17.78850624</v>
      </c>
      <c r="P296" s="56">
        <v>1E-4</v>
      </c>
      <c r="Q296" s="56">
        <v>0</v>
      </c>
    </row>
    <row r="297" spans="1:17">
      <c r="A297" t="s">
        <v>4193</v>
      </c>
      <c r="B297" t="s">
        <v>2744</v>
      </c>
      <c r="C297" t="s">
        <v>3085</v>
      </c>
      <c r="D297" s="105" t="s">
        <v>4234</v>
      </c>
      <c r="E297" t="s">
        <v>3501</v>
      </c>
      <c r="F297" t="s">
        <v>348</v>
      </c>
      <c r="G297" s="105" t="s">
        <v>4234</v>
      </c>
      <c r="H297" s="55">
        <v>5.54</v>
      </c>
      <c r="I297" t="s">
        <v>669</v>
      </c>
      <c r="J297" t="s">
        <v>98</v>
      </c>
      <c r="K297" s="56">
        <v>4.4999999999999998E-2</v>
      </c>
      <c r="L297" s="56">
        <v>9.0700000000000003E-2</v>
      </c>
      <c r="M297" s="55">
        <v>37490.589999999997</v>
      </c>
      <c r="N297" s="55">
        <v>87.13</v>
      </c>
      <c r="O297" s="55">
        <v>32.665551067000003</v>
      </c>
      <c r="P297" s="56">
        <v>2.0000000000000001E-4</v>
      </c>
      <c r="Q297" s="56">
        <v>0</v>
      </c>
    </row>
    <row r="298" spans="1:17">
      <c r="A298" s="74" t="s">
        <v>3100</v>
      </c>
      <c r="B298" s="106" t="s">
        <v>4234</v>
      </c>
      <c r="C298" s="106" t="s">
        <v>4234</v>
      </c>
      <c r="D298" s="107" t="s">
        <v>4234</v>
      </c>
      <c r="E298" s="107" t="s">
        <v>4234</v>
      </c>
      <c r="F298" s="107" t="s">
        <v>4234</v>
      </c>
      <c r="G298" s="107" t="s">
        <v>4234</v>
      </c>
      <c r="H298" s="75">
        <v>0</v>
      </c>
      <c r="I298" s="107" t="s">
        <v>4234</v>
      </c>
      <c r="J298" s="107" t="s">
        <v>4234</v>
      </c>
      <c r="K298" s="107" t="s">
        <v>4234</v>
      </c>
      <c r="L298" s="76">
        <v>0</v>
      </c>
      <c r="M298" s="75">
        <v>0</v>
      </c>
      <c r="N298" s="107" t="s">
        <v>4234</v>
      </c>
      <c r="O298" s="75">
        <v>0</v>
      </c>
      <c r="P298" s="76">
        <v>0</v>
      </c>
      <c r="Q298" s="76">
        <v>0</v>
      </c>
    </row>
    <row r="299" spans="1:17">
      <c r="A299" t="s">
        <v>178</v>
      </c>
      <c r="B299" s="106" t="s">
        <v>4234</v>
      </c>
      <c r="C299" t="s">
        <v>178</v>
      </c>
      <c r="D299" s="107" t="s">
        <v>4234</v>
      </c>
      <c r="E299" t="s">
        <v>178</v>
      </c>
      <c r="F299" s="107" t="s">
        <v>4234</v>
      </c>
      <c r="G299" s="107" t="s">
        <v>4234</v>
      </c>
      <c r="H299" s="55">
        <v>0</v>
      </c>
      <c r="I299" t="s">
        <v>178</v>
      </c>
      <c r="J299" t="s">
        <v>178</v>
      </c>
      <c r="K299" s="56">
        <v>0</v>
      </c>
      <c r="L299" s="56">
        <v>0</v>
      </c>
      <c r="M299" s="55">
        <v>0</v>
      </c>
      <c r="N299" s="55">
        <v>0</v>
      </c>
      <c r="O299" s="55">
        <v>0</v>
      </c>
      <c r="P299" s="56">
        <v>0</v>
      </c>
      <c r="Q299" s="56">
        <v>0</v>
      </c>
    </row>
    <row r="300" spans="1:17">
      <c r="A300" s="74" t="s">
        <v>3101</v>
      </c>
      <c r="B300" s="106" t="s">
        <v>4234</v>
      </c>
      <c r="C300" s="106" t="s">
        <v>4234</v>
      </c>
      <c r="D300" s="107" t="s">
        <v>4234</v>
      </c>
      <c r="E300" s="107" t="s">
        <v>4234</v>
      </c>
      <c r="F300" s="107" t="s">
        <v>4234</v>
      </c>
      <c r="G300" s="107" t="s">
        <v>4234</v>
      </c>
      <c r="H300" s="75">
        <v>0</v>
      </c>
      <c r="I300" s="107" t="s">
        <v>4234</v>
      </c>
      <c r="J300" s="107" t="s">
        <v>4234</v>
      </c>
      <c r="K300" s="107" t="s">
        <v>4234</v>
      </c>
      <c r="L300" s="76">
        <v>0</v>
      </c>
      <c r="M300" s="75">
        <v>0</v>
      </c>
      <c r="N300" s="107" t="s">
        <v>4234</v>
      </c>
      <c r="O300" s="75">
        <v>0</v>
      </c>
      <c r="P300" s="76">
        <v>0</v>
      </c>
      <c r="Q300" s="76">
        <v>0</v>
      </c>
    </row>
    <row r="301" spans="1:17">
      <c r="A301" s="74" t="s">
        <v>3102</v>
      </c>
      <c r="B301" s="106" t="s">
        <v>4234</v>
      </c>
      <c r="C301" s="106" t="s">
        <v>4234</v>
      </c>
      <c r="D301" s="107" t="s">
        <v>4234</v>
      </c>
      <c r="E301" s="107" t="s">
        <v>4234</v>
      </c>
      <c r="F301" s="107" t="s">
        <v>4234</v>
      </c>
      <c r="G301" s="107" t="s">
        <v>4234</v>
      </c>
      <c r="H301" s="75">
        <v>0</v>
      </c>
      <c r="I301" s="107" t="s">
        <v>4234</v>
      </c>
      <c r="J301" s="107" t="s">
        <v>4234</v>
      </c>
      <c r="K301" s="107" t="s">
        <v>4234</v>
      </c>
      <c r="L301" s="76">
        <v>0</v>
      </c>
      <c r="M301" s="75">
        <v>0</v>
      </c>
      <c r="N301" s="107" t="s">
        <v>4234</v>
      </c>
      <c r="O301" s="75">
        <v>0</v>
      </c>
      <c r="P301" s="76">
        <v>0</v>
      </c>
      <c r="Q301" s="76">
        <v>0</v>
      </c>
    </row>
    <row r="302" spans="1:17">
      <c r="A302" t="s">
        <v>178</v>
      </c>
      <c r="B302" s="106" t="s">
        <v>4234</v>
      </c>
      <c r="C302" t="s">
        <v>178</v>
      </c>
      <c r="D302" s="107" t="s">
        <v>4234</v>
      </c>
      <c r="E302" t="s">
        <v>178</v>
      </c>
      <c r="F302" s="107" t="s">
        <v>4234</v>
      </c>
      <c r="G302" s="107" t="s">
        <v>4234</v>
      </c>
      <c r="H302" s="55">
        <v>0</v>
      </c>
      <c r="I302" t="s">
        <v>178</v>
      </c>
      <c r="J302" t="s">
        <v>178</v>
      </c>
      <c r="K302" s="56">
        <v>0</v>
      </c>
      <c r="L302" s="56">
        <v>0</v>
      </c>
      <c r="M302" s="55">
        <v>0</v>
      </c>
      <c r="N302" s="55">
        <v>0</v>
      </c>
      <c r="O302" s="55">
        <v>0</v>
      </c>
      <c r="P302" s="56">
        <v>0</v>
      </c>
      <c r="Q302" s="56">
        <v>0</v>
      </c>
    </row>
    <row r="303" spans="1:17">
      <c r="A303" s="74" t="s">
        <v>3103</v>
      </c>
      <c r="B303" s="106" t="s">
        <v>4234</v>
      </c>
      <c r="C303" s="106" t="s">
        <v>4234</v>
      </c>
      <c r="D303" s="107" t="s">
        <v>4234</v>
      </c>
      <c r="E303" s="107" t="s">
        <v>4234</v>
      </c>
      <c r="F303" s="107" t="s">
        <v>4234</v>
      </c>
      <c r="G303" s="107" t="s">
        <v>4234</v>
      </c>
      <c r="H303" s="75">
        <v>0</v>
      </c>
      <c r="I303" s="107" t="s">
        <v>4234</v>
      </c>
      <c r="J303" s="107" t="s">
        <v>4234</v>
      </c>
      <c r="K303" s="107" t="s">
        <v>4234</v>
      </c>
      <c r="L303" s="76">
        <v>0</v>
      </c>
      <c r="M303" s="75">
        <v>0</v>
      </c>
      <c r="N303" s="107" t="s">
        <v>4234</v>
      </c>
      <c r="O303" s="75">
        <v>0</v>
      </c>
      <c r="P303" s="76">
        <v>0</v>
      </c>
      <c r="Q303" s="76">
        <v>0</v>
      </c>
    </row>
    <row r="304" spans="1:17">
      <c r="A304" t="s">
        <v>178</v>
      </c>
      <c r="B304" s="106" t="s">
        <v>4234</v>
      </c>
      <c r="C304" t="s">
        <v>178</v>
      </c>
      <c r="D304" s="107" t="s">
        <v>4234</v>
      </c>
      <c r="E304" t="s">
        <v>178</v>
      </c>
      <c r="F304" s="107" t="s">
        <v>4234</v>
      </c>
      <c r="G304" s="107" t="s">
        <v>4234</v>
      </c>
      <c r="H304" s="55">
        <v>0</v>
      </c>
      <c r="I304" t="s">
        <v>178</v>
      </c>
      <c r="J304" t="s">
        <v>178</v>
      </c>
      <c r="K304" s="56">
        <v>0</v>
      </c>
      <c r="L304" s="56">
        <v>0</v>
      </c>
      <c r="M304" s="55">
        <v>0</v>
      </c>
      <c r="N304" s="55">
        <v>0</v>
      </c>
      <c r="O304" s="55">
        <v>0</v>
      </c>
      <c r="P304" s="56">
        <v>0</v>
      </c>
      <c r="Q304" s="56">
        <v>0</v>
      </c>
    </row>
    <row r="305" spans="1:17">
      <c r="A305" s="74" t="s">
        <v>3104</v>
      </c>
      <c r="B305" s="106" t="s">
        <v>4234</v>
      </c>
      <c r="C305" s="106" t="s">
        <v>4234</v>
      </c>
      <c r="D305" s="107" t="s">
        <v>4234</v>
      </c>
      <c r="E305" s="107" t="s">
        <v>4234</v>
      </c>
      <c r="F305" s="107" t="s">
        <v>4234</v>
      </c>
      <c r="G305" s="107" t="s">
        <v>4234</v>
      </c>
      <c r="H305" s="75">
        <v>0</v>
      </c>
      <c r="I305" s="107" t="s">
        <v>4234</v>
      </c>
      <c r="J305" s="107" t="s">
        <v>4234</v>
      </c>
      <c r="K305" s="107" t="s">
        <v>4234</v>
      </c>
      <c r="L305" s="76">
        <v>0</v>
      </c>
      <c r="M305" s="75">
        <v>0</v>
      </c>
      <c r="N305" s="107" t="s">
        <v>4234</v>
      </c>
      <c r="O305" s="75">
        <v>0</v>
      </c>
      <c r="P305" s="76">
        <v>0</v>
      </c>
      <c r="Q305" s="76">
        <v>0</v>
      </c>
    </row>
    <row r="306" spans="1:17">
      <c r="A306" t="s">
        <v>178</v>
      </c>
      <c r="B306" s="106" t="s">
        <v>4234</v>
      </c>
      <c r="C306" t="s">
        <v>178</v>
      </c>
      <c r="D306" s="107" t="s">
        <v>4234</v>
      </c>
      <c r="E306" t="s">
        <v>178</v>
      </c>
      <c r="F306" s="107" t="s">
        <v>4234</v>
      </c>
      <c r="G306" s="107" t="s">
        <v>4234</v>
      </c>
      <c r="H306" s="55">
        <v>0</v>
      </c>
      <c r="I306" t="s">
        <v>178</v>
      </c>
      <c r="J306" t="s">
        <v>178</v>
      </c>
      <c r="K306" s="56">
        <v>0</v>
      </c>
      <c r="L306" s="56">
        <v>0</v>
      </c>
      <c r="M306" s="55">
        <v>0</v>
      </c>
      <c r="N306" s="55">
        <v>0</v>
      </c>
      <c r="O306" s="55">
        <v>0</v>
      </c>
      <c r="P306" s="56">
        <v>0</v>
      </c>
      <c r="Q306" s="56">
        <v>0</v>
      </c>
    </row>
    <row r="307" spans="1:17">
      <c r="A307" s="74" t="s">
        <v>3105</v>
      </c>
      <c r="B307" s="106" t="s">
        <v>4234</v>
      </c>
      <c r="C307" s="106" t="s">
        <v>4234</v>
      </c>
      <c r="D307" s="107" t="s">
        <v>4234</v>
      </c>
      <c r="E307" s="107" t="s">
        <v>4234</v>
      </c>
      <c r="F307" s="107" t="s">
        <v>4234</v>
      </c>
      <c r="G307" s="107" t="s">
        <v>4234</v>
      </c>
      <c r="H307" s="75">
        <v>0</v>
      </c>
      <c r="I307" s="107" t="s">
        <v>4234</v>
      </c>
      <c r="J307" s="107" t="s">
        <v>4234</v>
      </c>
      <c r="K307" s="107" t="s">
        <v>4234</v>
      </c>
      <c r="L307" s="76">
        <v>0</v>
      </c>
      <c r="M307" s="75">
        <v>0</v>
      </c>
      <c r="N307" s="107" t="s">
        <v>4234</v>
      </c>
      <c r="O307" s="75">
        <v>0</v>
      </c>
      <c r="P307" s="76">
        <v>0</v>
      </c>
      <c r="Q307" s="76">
        <v>0</v>
      </c>
    </row>
    <row r="308" spans="1:17">
      <c r="A308" t="s">
        <v>178</v>
      </c>
      <c r="B308" s="106" t="s">
        <v>4234</v>
      </c>
      <c r="C308" t="s">
        <v>178</v>
      </c>
      <c r="D308" s="107" t="s">
        <v>4234</v>
      </c>
      <c r="E308" t="s">
        <v>178</v>
      </c>
      <c r="F308" s="107" t="s">
        <v>4234</v>
      </c>
      <c r="G308" s="107" t="s">
        <v>4234</v>
      </c>
      <c r="H308" s="55">
        <v>0</v>
      </c>
      <c r="I308" t="s">
        <v>178</v>
      </c>
      <c r="J308" t="s">
        <v>178</v>
      </c>
      <c r="K308" s="56">
        <v>0</v>
      </c>
      <c r="L308" s="56">
        <v>0</v>
      </c>
      <c r="M308" s="55">
        <v>0</v>
      </c>
      <c r="N308" s="55">
        <v>0</v>
      </c>
      <c r="O308" s="55">
        <v>0</v>
      </c>
      <c r="P308" s="56">
        <v>0</v>
      </c>
      <c r="Q308" s="56">
        <v>0</v>
      </c>
    </row>
    <row r="309" spans="1:17">
      <c r="A309" s="74" t="s">
        <v>186</v>
      </c>
      <c r="B309" s="106" t="s">
        <v>4234</v>
      </c>
      <c r="C309" s="106" t="s">
        <v>4234</v>
      </c>
      <c r="D309" s="107" t="s">
        <v>4234</v>
      </c>
      <c r="E309" s="107" t="s">
        <v>4234</v>
      </c>
      <c r="F309" s="107" t="s">
        <v>4234</v>
      </c>
      <c r="G309" s="107" t="s">
        <v>4234</v>
      </c>
      <c r="H309" s="75">
        <v>2.09</v>
      </c>
      <c r="I309" s="107" t="s">
        <v>4234</v>
      </c>
      <c r="J309" s="107" t="s">
        <v>4234</v>
      </c>
      <c r="K309" s="107" t="s">
        <v>4234</v>
      </c>
      <c r="L309" s="76">
        <v>6.9199999999999998E-2</v>
      </c>
      <c r="M309" s="75">
        <v>20521042.890000001</v>
      </c>
      <c r="N309" s="107" t="s">
        <v>4234</v>
      </c>
      <c r="O309" s="75">
        <v>48426.663400096244</v>
      </c>
      <c r="P309" s="76">
        <v>0.34210000000000002</v>
      </c>
      <c r="Q309" s="76">
        <v>3.3700000000000001E-2</v>
      </c>
    </row>
    <row r="310" spans="1:17">
      <c r="A310" s="74" t="s">
        <v>3106</v>
      </c>
      <c r="B310" s="106" t="s">
        <v>4234</v>
      </c>
      <c r="C310" s="106" t="s">
        <v>4234</v>
      </c>
      <c r="D310" s="107" t="s">
        <v>4234</v>
      </c>
      <c r="E310" s="107" t="s">
        <v>4234</v>
      </c>
      <c r="F310" s="107" t="s">
        <v>4234</v>
      </c>
      <c r="G310" s="107" t="s">
        <v>4234</v>
      </c>
      <c r="H310" s="75">
        <v>0</v>
      </c>
      <c r="I310" s="107" t="s">
        <v>4234</v>
      </c>
      <c r="J310" s="107" t="s">
        <v>4234</v>
      </c>
      <c r="K310" s="107" t="s">
        <v>4234</v>
      </c>
      <c r="L310" s="76">
        <v>0</v>
      </c>
      <c r="M310" s="75">
        <v>0</v>
      </c>
      <c r="N310" s="107" t="s">
        <v>4234</v>
      </c>
      <c r="O310" s="75">
        <v>0</v>
      </c>
      <c r="P310" s="76">
        <v>0</v>
      </c>
      <c r="Q310" s="76">
        <v>0</v>
      </c>
    </row>
    <row r="311" spans="1:17">
      <c r="A311" t="s">
        <v>178</v>
      </c>
      <c r="B311" s="106" t="s">
        <v>4234</v>
      </c>
      <c r="C311" t="s">
        <v>178</v>
      </c>
      <c r="D311" s="107" t="s">
        <v>4234</v>
      </c>
      <c r="E311" t="s">
        <v>178</v>
      </c>
      <c r="F311" s="107" t="s">
        <v>4234</v>
      </c>
      <c r="G311" s="107" t="s">
        <v>4234</v>
      </c>
      <c r="H311" s="55">
        <v>0</v>
      </c>
      <c r="I311" t="s">
        <v>178</v>
      </c>
      <c r="J311" t="s">
        <v>178</v>
      </c>
      <c r="K311" s="56">
        <v>0</v>
      </c>
      <c r="L311" s="56">
        <v>0</v>
      </c>
      <c r="M311" s="55">
        <v>0</v>
      </c>
      <c r="N311" s="55">
        <v>0</v>
      </c>
      <c r="O311" s="55">
        <v>0</v>
      </c>
      <c r="P311" s="56">
        <v>0</v>
      </c>
      <c r="Q311" s="56">
        <v>0</v>
      </c>
    </row>
    <row r="312" spans="1:17">
      <c r="A312" s="74" t="s">
        <v>2742</v>
      </c>
      <c r="B312" s="106" t="s">
        <v>4234</v>
      </c>
      <c r="C312" s="106" t="s">
        <v>4234</v>
      </c>
      <c r="D312" s="107" t="s">
        <v>4234</v>
      </c>
      <c r="E312" s="107" t="s">
        <v>4234</v>
      </c>
      <c r="F312" s="107" t="s">
        <v>4234</v>
      </c>
      <c r="G312" s="107" t="s">
        <v>4234</v>
      </c>
      <c r="H312" s="75">
        <v>0</v>
      </c>
      <c r="I312" s="107" t="s">
        <v>4234</v>
      </c>
      <c r="J312" s="107" t="s">
        <v>4234</v>
      </c>
      <c r="K312" s="107" t="s">
        <v>4234</v>
      </c>
      <c r="L312" s="76">
        <v>0</v>
      </c>
      <c r="M312" s="75">
        <v>0</v>
      </c>
      <c r="N312" s="107" t="s">
        <v>4234</v>
      </c>
      <c r="O312" s="75">
        <v>0</v>
      </c>
      <c r="P312" s="76">
        <v>0</v>
      </c>
      <c r="Q312" s="76">
        <v>0</v>
      </c>
    </row>
    <row r="313" spans="1:17">
      <c r="A313" t="s">
        <v>178</v>
      </c>
      <c r="B313" s="106" t="s">
        <v>4234</v>
      </c>
      <c r="C313" t="s">
        <v>178</v>
      </c>
      <c r="D313" s="107" t="s">
        <v>4234</v>
      </c>
      <c r="E313" t="s">
        <v>178</v>
      </c>
      <c r="F313" s="107" t="s">
        <v>4234</v>
      </c>
      <c r="G313" s="107" t="s">
        <v>4234</v>
      </c>
      <c r="H313" s="55">
        <v>0</v>
      </c>
      <c r="I313" t="s">
        <v>178</v>
      </c>
      <c r="J313" t="s">
        <v>178</v>
      </c>
      <c r="K313" s="56">
        <v>0</v>
      </c>
      <c r="L313" s="56">
        <v>0</v>
      </c>
      <c r="M313" s="55">
        <v>0</v>
      </c>
      <c r="N313" s="55">
        <v>0</v>
      </c>
      <c r="O313" s="55">
        <v>0</v>
      </c>
      <c r="P313" s="56">
        <v>0</v>
      </c>
      <c r="Q313" s="56">
        <v>0</v>
      </c>
    </row>
    <row r="314" spans="1:17">
      <c r="A314" s="74" t="s">
        <v>2743</v>
      </c>
      <c r="B314" s="106" t="s">
        <v>4234</v>
      </c>
      <c r="C314" s="106" t="s">
        <v>4234</v>
      </c>
      <c r="D314" s="107" t="s">
        <v>4234</v>
      </c>
      <c r="E314" s="107" t="s">
        <v>4234</v>
      </c>
      <c r="F314" s="107" t="s">
        <v>4234</v>
      </c>
      <c r="G314" s="107" t="s">
        <v>4234</v>
      </c>
      <c r="H314" s="75">
        <v>2.09</v>
      </c>
      <c r="I314" s="107" t="s">
        <v>4234</v>
      </c>
      <c r="J314" s="107" t="s">
        <v>4234</v>
      </c>
      <c r="K314" s="107" t="s">
        <v>4234</v>
      </c>
      <c r="L314" s="76">
        <v>6.9199999999999998E-2</v>
      </c>
      <c r="M314" s="75">
        <v>20521042.890000001</v>
      </c>
      <c r="N314" s="107" t="s">
        <v>4234</v>
      </c>
      <c r="O314" s="75">
        <v>48426.663400096244</v>
      </c>
      <c r="P314" s="76">
        <v>0.34210000000000002</v>
      </c>
      <c r="Q314" s="76">
        <v>3.3700000000000001E-2</v>
      </c>
    </row>
    <row r="315" spans="1:17">
      <c r="A315" s="62" t="s">
        <v>4232</v>
      </c>
      <c r="B315" t="s">
        <v>2702</v>
      </c>
      <c r="C315" t="s">
        <v>3109</v>
      </c>
      <c r="D315" s="105" t="s">
        <v>4234</v>
      </c>
      <c r="E315" t="s">
        <v>461</v>
      </c>
      <c r="F315" t="s">
        <v>3110</v>
      </c>
      <c r="G315" t="s">
        <v>176</v>
      </c>
      <c r="H315" s="55">
        <v>3.33</v>
      </c>
      <c r="I315" t="s">
        <v>669</v>
      </c>
      <c r="J315" t="s">
        <v>100</v>
      </c>
      <c r="K315" s="56">
        <v>4.8000000000000001E-2</v>
      </c>
      <c r="L315" s="56">
        <v>6.0100000000000001E-2</v>
      </c>
      <c r="M315" s="55">
        <v>664127.5</v>
      </c>
      <c r="N315" s="55">
        <v>97.74</v>
      </c>
      <c r="O315" s="55">
        <v>2354.3517784995001</v>
      </c>
      <c r="P315" s="56">
        <v>1.66E-2</v>
      </c>
      <c r="Q315" s="56">
        <v>1.6000000000000001E-3</v>
      </c>
    </row>
    <row r="316" spans="1:17">
      <c r="A316" s="62" t="s">
        <v>4232</v>
      </c>
      <c r="B316" t="s">
        <v>2702</v>
      </c>
      <c r="C316" t="s">
        <v>3107</v>
      </c>
      <c r="D316" s="105" t="s">
        <v>4234</v>
      </c>
      <c r="E316" t="s">
        <v>461</v>
      </c>
      <c r="F316" t="s">
        <v>3108</v>
      </c>
      <c r="G316" t="s">
        <v>176</v>
      </c>
      <c r="H316" s="55">
        <v>3.33</v>
      </c>
      <c r="I316" t="s">
        <v>669</v>
      </c>
      <c r="J316" t="s">
        <v>100</v>
      </c>
      <c r="K316" s="56">
        <v>4.5999999999999999E-2</v>
      </c>
      <c r="L316" s="56">
        <v>6.4399999999999999E-2</v>
      </c>
      <c r="M316" s="55">
        <v>331218.46000000002</v>
      </c>
      <c r="N316" s="55">
        <v>95.719999999999672</v>
      </c>
      <c r="O316" s="55">
        <v>1149.9124580508201</v>
      </c>
      <c r="P316" s="56">
        <v>8.0999999999999996E-3</v>
      </c>
      <c r="Q316" s="56">
        <v>8.0000000000000004E-4</v>
      </c>
    </row>
    <row r="317" spans="1:17">
      <c r="A317" s="62" t="s">
        <v>4232</v>
      </c>
      <c r="B317" t="s">
        <v>2702</v>
      </c>
      <c r="C317" t="s">
        <v>3111</v>
      </c>
      <c r="D317" s="105" t="s">
        <v>4234</v>
      </c>
      <c r="E317" t="s">
        <v>461</v>
      </c>
      <c r="F317" t="s">
        <v>3112</v>
      </c>
      <c r="G317" t="s">
        <v>176</v>
      </c>
      <c r="H317" s="55">
        <v>3.26</v>
      </c>
      <c r="I317" t="s">
        <v>669</v>
      </c>
      <c r="J317" t="s">
        <v>100</v>
      </c>
      <c r="K317" s="56">
        <v>5.4399999999999997E-2</v>
      </c>
      <c r="L317" s="56">
        <v>7.5999999999999998E-2</v>
      </c>
      <c r="M317" s="55">
        <v>336574.78</v>
      </c>
      <c r="N317" s="55">
        <v>95.239999999999668</v>
      </c>
      <c r="O317" s="55">
        <v>1162.64870685194</v>
      </c>
      <c r="P317" s="56">
        <v>8.2000000000000007E-3</v>
      </c>
      <c r="Q317" s="56">
        <v>8.0000000000000004E-4</v>
      </c>
    </row>
    <row r="318" spans="1:17">
      <c r="A318" t="s">
        <v>4194</v>
      </c>
      <c r="B318" t="s">
        <v>2744</v>
      </c>
      <c r="C318" t="s">
        <v>3126</v>
      </c>
      <c r="D318" s="105" t="s">
        <v>4234</v>
      </c>
      <c r="E318" t="s">
        <v>2792</v>
      </c>
      <c r="F318" t="s">
        <v>3127</v>
      </c>
      <c r="G318" t="s">
        <v>1981</v>
      </c>
      <c r="H318" s="55">
        <v>0.23</v>
      </c>
      <c r="I318" t="s">
        <v>958</v>
      </c>
      <c r="J318" t="s">
        <v>100</v>
      </c>
      <c r="K318" s="56">
        <v>7.9699999999999993E-2</v>
      </c>
      <c r="L318" s="56">
        <v>8.8599999999999998E-2</v>
      </c>
      <c r="M318" s="55">
        <v>263238.40000000002</v>
      </c>
      <c r="N318" s="55">
        <v>100.14</v>
      </c>
      <c r="O318" s="55">
        <v>956.10234874751995</v>
      </c>
      <c r="P318" s="56">
        <v>6.7999999999999996E-3</v>
      </c>
      <c r="Q318" s="56">
        <v>6.9999999999999999E-4</v>
      </c>
    </row>
    <row r="319" spans="1:17">
      <c r="A319" t="s">
        <v>4194</v>
      </c>
      <c r="B319" t="s">
        <v>2744</v>
      </c>
      <c r="C319" t="s">
        <v>3128</v>
      </c>
      <c r="D319" s="105" t="s">
        <v>4234</v>
      </c>
      <c r="E319" t="s">
        <v>2792</v>
      </c>
      <c r="F319" t="s">
        <v>3129</v>
      </c>
      <c r="G319" t="s">
        <v>1981</v>
      </c>
      <c r="H319" s="55">
        <v>0.23</v>
      </c>
      <c r="I319" t="s">
        <v>958</v>
      </c>
      <c r="J319" t="s">
        <v>100</v>
      </c>
      <c r="K319" s="56">
        <v>7.9699999999999993E-2</v>
      </c>
      <c r="L319" s="56">
        <v>8.8599999999999998E-2</v>
      </c>
      <c r="M319" s="55">
        <v>734.19</v>
      </c>
      <c r="N319" s="55">
        <v>103.45198610958919</v>
      </c>
      <c r="O319" s="55">
        <v>2.7548303142388599</v>
      </c>
      <c r="P319" s="56">
        <v>0</v>
      </c>
      <c r="Q319" s="56">
        <v>0</v>
      </c>
    </row>
    <row r="320" spans="1:17">
      <c r="A320" t="s">
        <v>4194</v>
      </c>
      <c r="B320" t="s">
        <v>2744</v>
      </c>
      <c r="C320" t="s">
        <v>3130</v>
      </c>
      <c r="D320" s="105" t="s">
        <v>4234</v>
      </c>
      <c r="E320" t="s">
        <v>2792</v>
      </c>
      <c r="F320" t="s">
        <v>229</v>
      </c>
      <c r="G320" t="s">
        <v>1981</v>
      </c>
      <c r="H320" s="55">
        <v>0.23</v>
      </c>
      <c r="I320" t="s">
        <v>958</v>
      </c>
      <c r="J320" t="s">
        <v>100</v>
      </c>
      <c r="K320" s="56">
        <v>7.9699999999999993E-2</v>
      </c>
      <c r="L320" s="56">
        <v>8.8599999999999998E-2</v>
      </c>
      <c r="M320" s="55">
        <v>1002.65</v>
      </c>
      <c r="N320" s="55">
        <v>100.14</v>
      </c>
      <c r="O320" s="55">
        <v>3.6417028061700001</v>
      </c>
      <c r="P320" s="56">
        <v>0</v>
      </c>
      <c r="Q320" s="56">
        <v>0</v>
      </c>
    </row>
    <row r="321" spans="1:17">
      <c r="A321" t="s">
        <v>4194</v>
      </c>
      <c r="B321" t="s">
        <v>2744</v>
      </c>
      <c r="C321" t="s">
        <v>3131</v>
      </c>
      <c r="D321" s="105" t="s">
        <v>4234</v>
      </c>
      <c r="E321" t="s">
        <v>2792</v>
      </c>
      <c r="F321" t="s">
        <v>3132</v>
      </c>
      <c r="G321" t="s">
        <v>1981</v>
      </c>
      <c r="H321" s="55">
        <v>0.23</v>
      </c>
      <c r="I321" t="s">
        <v>958</v>
      </c>
      <c r="J321" t="s">
        <v>100</v>
      </c>
      <c r="K321" s="56">
        <v>7.9600000000000004E-2</v>
      </c>
      <c r="L321" s="56">
        <v>8.8599999999999998E-2</v>
      </c>
      <c r="M321" s="55">
        <v>520.64</v>
      </c>
      <c r="N321" s="55">
        <v>100.14</v>
      </c>
      <c r="O321" s="55">
        <v>1.8910049857919999</v>
      </c>
      <c r="P321" s="56">
        <v>0</v>
      </c>
      <c r="Q321" s="56">
        <v>0</v>
      </c>
    </row>
    <row r="322" spans="1:17">
      <c r="A322" t="s">
        <v>4194</v>
      </c>
      <c r="B322" t="s">
        <v>2744</v>
      </c>
      <c r="C322" t="s">
        <v>3133</v>
      </c>
      <c r="D322" s="105" t="s">
        <v>4234</v>
      </c>
      <c r="E322" t="s">
        <v>2792</v>
      </c>
      <c r="F322" t="s">
        <v>3134</v>
      </c>
      <c r="G322" t="s">
        <v>1981</v>
      </c>
      <c r="H322" s="55">
        <v>0.23</v>
      </c>
      <c r="I322" t="s">
        <v>958</v>
      </c>
      <c r="J322" t="s">
        <v>100</v>
      </c>
      <c r="K322" s="56">
        <v>7.9699999999999993E-2</v>
      </c>
      <c r="L322" s="56">
        <v>8.8599999999999998E-2</v>
      </c>
      <c r="M322" s="55">
        <v>1902.34</v>
      </c>
      <c r="N322" s="55">
        <v>100.14</v>
      </c>
      <c r="O322" s="55">
        <v>6.9094468820520003</v>
      </c>
      <c r="P322" s="56">
        <v>0</v>
      </c>
      <c r="Q322" s="56">
        <v>0</v>
      </c>
    </row>
    <row r="323" spans="1:17">
      <c r="A323" t="s">
        <v>4194</v>
      </c>
      <c r="B323" t="s">
        <v>2744</v>
      </c>
      <c r="C323" t="s">
        <v>3135</v>
      </c>
      <c r="D323" s="105" t="s">
        <v>4234</v>
      </c>
      <c r="E323" t="s">
        <v>2792</v>
      </c>
      <c r="F323" t="s">
        <v>238</v>
      </c>
      <c r="G323" t="s">
        <v>1981</v>
      </c>
      <c r="H323" s="55">
        <v>0.23</v>
      </c>
      <c r="I323" t="s">
        <v>958</v>
      </c>
      <c r="J323" t="s">
        <v>100</v>
      </c>
      <c r="K323" s="56">
        <v>7.9699999999999993E-2</v>
      </c>
      <c r="L323" s="56">
        <v>8.8599999999999998E-2</v>
      </c>
      <c r="M323" s="55">
        <v>1028.06</v>
      </c>
      <c r="N323" s="55">
        <v>100.14</v>
      </c>
      <c r="O323" s="55">
        <v>3.7339939030679998</v>
      </c>
      <c r="P323" s="56">
        <v>0</v>
      </c>
      <c r="Q323" s="56">
        <v>0</v>
      </c>
    </row>
    <row r="324" spans="1:17">
      <c r="A324" t="s">
        <v>4194</v>
      </c>
      <c r="B324" t="s">
        <v>2744</v>
      </c>
      <c r="C324" t="s">
        <v>3136</v>
      </c>
      <c r="D324" s="105" t="s">
        <v>4234</v>
      </c>
      <c r="E324" t="s">
        <v>2792</v>
      </c>
      <c r="F324" t="s">
        <v>241</v>
      </c>
      <c r="G324" t="s">
        <v>1981</v>
      </c>
      <c r="H324" s="55">
        <v>0.23</v>
      </c>
      <c r="I324" t="s">
        <v>958</v>
      </c>
      <c r="J324" t="s">
        <v>100</v>
      </c>
      <c r="K324" s="56">
        <v>7.9699999999999993E-2</v>
      </c>
      <c r="L324" s="56">
        <v>8.8599999999999998E-2</v>
      </c>
      <c r="M324" s="55">
        <v>802.83</v>
      </c>
      <c r="N324" s="55">
        <v>100.14</v>
      </c>
      <c r="O324" s="55">
        <v>2.9159410201739999</v>
      </c>
      <c r="P324" s="56">
        <v>0</v>
      </c>
      <c r="Q324" s="56">
        <v>0</v>
      </c>
    </row>
    <row r="325" spans="1:17">
      <c r="A325" t="s">
        <v>4194</v>
      </c>
      <c r="B325" t="s">
        <v>2744</v>
      </c>
      <c r="C325" t="s">
        <v>3137</v>
      </c>
      <c r="D325" s="105" t="s">
        <v>4234</v>
      </c>
      <c r="E325" t="s">
        <v>2792</v>
      </c>
      <c r="F325" t="s">
        <v>3138</v>
      </c>
      <c r="G325" t="s">
        <v>1981</v>
      </c>
      <c r="H325" s="55">
        <v>0.23</v>
      </c>
      <c r="I325" t="s">
        <v>958</v>
      </c>
      <c r="J325" t="s">
        <v>100</v>
      </c>
      <c r="K325" s="56">
        <v>7.9699999999999993E-2</v>
      </c>
      <c r="L325" s="56">
        <v>8.8599999999999998E-2</v>
      </c>
      <c r="M325" s="55">
        <v>1970.23</v>
      </c>
      <c r="N325" s="55">
        <v>100.14</v>
      </c>
      <c r="O325" s="55">
        <v>7.1560286438940004</v>
      </c>
      <c r="P325" s="56">
        <v>1E-4</v>
      </c>
      <c r="Q325" s="56">
        <v>0</v>
      </c>
    </row>
    <row r="326" spans="1:17">
      <c r="A326" t="s">
        <v>4194</v>
      </c>
      <c r="B326" t="s">
        <v>2744</v>
      </c>
      <c r="C326" t="s">
        <v>3139</v>
      </c>
      <c r="D326" s="105" t="s">
        <v>4234</v>
      </c>
      <c r="E326" t="s">
        <v>2792</v>
      </c>
      <c r="F326" t="s">
        <v>235</v>
      </c>
      <c r="G326" t="s">
        <v>1981</v>
      </c>
      <c r="H326" s="55">
        <v>0.23</v>
      </c>
      <c r="I326" t="s">
        <v>958</v>
      </c>
      <c r="J326" t="s">
        <v>100</v>
      </c>
      <c r="K326" s="56">
        <v>7.9699999999999993E-2</v>
      </c>
      <c r="L326" s="56">
        <v>8.8599999999999998E-2</v>
      </c>
      <c r="M326" s="55">
        <v>994.07</v>
      </c>
      <c r="N326" s="55">
        <v>100.14</v>
      </c>
      <c r="O326" s="55">
        <v>3.6105395786460002</v>
      </c>
      <c r="P326" s="56">
        <v>0</v>
      </c>
      <c r="Q326" s="56">
        <v>0</v>
      </c>
    </row>
    <row r="327" spans="1:17">
      <c r="A327" t="s">
        <v>4194</v>
      </c>
      <c r="B327" t="s">
        <v>2744</v>
      </c>
      <c r="C327" t="s">
        <v>3140</v>
      </c>
      <c r="D327" s="105" t="s">
        <v>4234</v>
      </c>
      <c r="E327" t="s">
        <v>2792</v>
      </c>
      <c r="F327" t="s">
        <v>3141</v>
      </c>
      <c r="G327" t="s">
        <v>1981</v>
      </c>
      <c r="H327" s="55">
        <v>0.23</v>
      </c>
      <c r="I327" t="s">
        <v>958</v>
      </c>
      <c r="J327" t="s">
        <v>100</v>
      </c>
      <c r="K327" s="56">
        <v>7.9699999999999993E-2</v>
      </c>
      <c r="L327" s="56">
        <v>8.8599999999999998E-2</v>
      </c>
      <c r="M327" s="55">
        <v>1011.34</v>
      </c>
      <c r="N327" s="55">
        <v>100.14</v>
      </c>
      <c r="O327" s="55">
        <v>3.6732655622519998</v>
      </c>
      <c r="P327" s="56">
        <v>0</v>
      </c>
      <c r="Q327" s="56">
        <v>0</v>
      </c>
    </row>
    <row r="328" spans="1:17">
      <c r="A328" t="s">
        <v>4194</v>
      </c>
      <c r="B328" t="s">
        <v>2744</v>
      </c>
      <c r="C328" t="s">
        <v>3142</v>
      </c>
      <c r="D328" s="105" t="s">
        <v>4234</v>
      </c>
      <c r="E328" t="s">
        <v>2792</v>
      </c>
      <c r="F328" t="s">
        <v>3143</v>
      </c>
      <c r="G328" t="s">
        <v>1981</v>
      </c>
      <c r="H328" s="55">
        <v>0.23</v>
      </c>
      <c r="I328" t="s">
        <v>958</v>
      </c>
      <c r="J328" t="s">
        <v>100</v>
      </c>
      <c r="K328" s="56">
        <v>7.9699999999999993E-2</v>
      </c>
      <c r="L328" s="56">
        <v>8.8599999999999998E-2</v>
      </c>
      <c r="M328" s="55">
        <v>752.28</v>
      </c>
      <c r="N328" s="55">
        <v>100.14</v>
      </c>
      <c r="O328" s="55">
        <v>2.7323394873839999</v>
      </c>
      <c r="P328" s="56">
        <v>0</v>
      </c>
      <c r="Q328" s="56">
        <v>0</v>
      </c>
    </row>
    <row r="329" spans="1:17">
      <c r="A329" t="s">
        <v>4195</v>
      </c>
      <c r="B329" t="s">
        <v>2744</v>
      </c>
      <c r="C329" t="s">
        <v>3121</v>
      </c>
      <c r="D329" s="105" t="s">
        <v>4234</v>
      </c>
      <c r="E329" t="s">
        <v>2792</v>
      </c>
      <c r="F329" t="s">
        <v>355</v>
      </c>
      <c r="G329" t="s">
        <v>1981</v>
      </c>
      <c r="H329" s="55">
        <v>0.6</v>
      </c>
      <c r="I329" t="s">
        <v>1581</v>
      </c>
      <c r="J329" t="s">
        <v>172</v>
      </c>
      <c r="K329" s="56">
        <v>7.7299999999999994E-2</v>
      </c>
      <c r="L329" s="56">
        <v>7.9899999999999999E-2</v>
      </c>
      <c r="M329" s="55">
        <v>2561268.14</v>
      </c>
      <c r="N329" s="55">
        <v>101.35</v>
      </c>
      <c r="O329" s="55">
        <v>923.86132799485097</v>
      </c>
      <c r="P329" s="56">
        <v>6.4999999999999997E-3</v>
      </c>
      <c r="Q329" s="56">
        <v>5.9999999999999995E-4</v>
      </c>
    </row>
    <row r="330" spans="1:17">
      <c r="A330" t="s">
        <v>4195</v>
      </c>
      <c r="B330" t="s">
        <v>2744</v>
      </c>
      <c r="C330" t="s">
        <v>3122</v>
      </c>
      <c r="D330" s="105" t="s">
        <v>4234</v>
      </c>
      <c r="E330" t="s">
        <v>2792</v>
      </c>
      <c r="F330" t="s">
        <v>3027</v>
      </c>
      <c r="G330" t="s">
        <v>1981</v>
      </c>
      <c r="H330" s="55">
        <v>0.6</v>
      </c>
      <c r="I330" t="s">
        <v>1581</v>
      </c>
      <c r="J330" t="s">
        <v>169</v>
      </c>
      <c r="K330" s="56">
        <v>7.1199999999999999E-2</v>
      </c>
      <c r="L330" s="56">
        <v>6.9599999999999995E-2</v>
      </c>
      <c r="M330" s="55">
        <v>70208.58</v>
      </c>
      <c r="N330" s="55">
        <v>101.43</v>
      </c>
      <c r="O330" s="55">
        <v>25.828796489113799</v>
      </c>
      <c r="P330" s="56">
        <v>2.0000000000000001E-4</v>
      </c>
      <c r="Q330" s="56">
        <v>0</v>
      </c>
    </row>
    <row r="331" spans="1:17">
      <c r="A331" t="s">
        <v>4195</v>
      </c>
      <c r="B331" t="s">
        <v>2744</v>
      </c>
      <c r="C331" t="s">
        <v>3123</v>
      </c>
      <c r="D331" s="105" t="s">
        <v>4234</v>
      </c>
      <c r="E331" t="s">
        <v>2792</v>
      </c>
      <c r="F331" t="s">
        <v>229</v>
      </c>
      <c r="G331" t="s">
        <v>1981</v>
      </c>
      <c r="H331" s="55">
        <v>0.6</v>
      </c>
      <c r="I331" t="s">
        <v>1581</v>
      </c>
      <c r="J331" t="s">
        <v>169</v>
      </c>
      <c r="K331" s="56">
        <v>7.1199999999999999E-2</v>
      </c>
      <c r="L331" s="56">
        <v>6.9599999999999995E-2</v>
      </c>
      <c r="M331" s="55">
        <v>27179.46</v>
      </c>
      <c r="N331" s="55">
        <v>101.43</v>
      </c>
      <c r="O331" s="55">
        <v>9.9989594010306</v>
      </c>
      <c r="P331" s="56">
        <v>1E-4</v>
      </c>
      <c r="Q331" s="56">
        <v>0</v>
      </c>
    </row>
    <row r="332" spans="1:17">
      <c r="A332" t="s">
        <v>4195</v>
      </c>
      <c r="B332" t="s">
        <v>2744</v>
      </c>
      <c r="C332" t="s">
        <v>3124</v>
      </c>
      <c r="D332" s="105" t="s">
        <v>4234</v>
      </c>
      <c r="E332" t="s">
        <v>2792</v>
      </c>
      <c r="F332" t="s">
        <v>238</v>
      </c>
      <c r="G332" t="s">
        <v>1981</v>
      </c>
      <c r="H332" s="55">
        <v>0.6</v>
      </c>
      <c r="I332" t="s">
        <v>1581</v>
      </c>
      <c r="J332" t="s">
        <v>169</v>
      </c>
      <c r="K332" s="56">
        <v>7.1199999999999999E-2</v>
      </c>
      <c r="L332" s="56">
        <v>6.9599999999999995E-2</v>
      </c>
      <c r="M332" s="55">
        <v>44596.01</v>
      </c>
      <c r="N332" s="55">
        <v>101.43</v>
      </c>
      <c r="O332" s="55">
        <v>16.406274938426101</v>
      </c>
      <c r="P332" s="56">
        <v>1E-4</v>
      </c>
      <c r="Q332" s="56">
        <v>0</v>
      </c>
    </row>
    <row r="333" spans="1:17">
      <c r="A333" t="s">
        <v>4196</v>
      </c>
      <c r="B333" t="s">
        <v>2744</v>
      </c>
      <c r="C333" t="s">
        <v>3113</v>
      </c>
      <c r="D333" s="105" t="s">
        <v>4234</v>
      </c>
      <c r="E333" t="s">
        <v>2792</v>
      </c>
      <c r="F333" t="s">
        <v>3114</v>
      </c>
      <c r="G333" t="s">
        <v>1981</v>
      </c>
      <c r="H333" s="55">
        <v>0.6</v>
      </c>
      <c r="I333" t="s">
        <v>1581</v>
      </c>
      <c r="J333" t="s">
        <v>172</v>
      </c>
      <c r="K333" s="56">
        <v>7.7299999999999994E-2</v>
      </c>
      <c r="L333" s="56">
        <v>8.1500000000000003E-2</v>
      </c>
      <c r="M333" s="55">
        <v>264924.40999999997</v>
      </c>
      <c r="N333" s="55">
        <v>101.26</v>
      </c>
      <c r="O333" s="55">
        <v>95.474608647739402</v>
      </c>
      <c r="P333" s="56">
        <v>6.9999999999999999E-4</v>
      </c>
      <c r="Q333" s="56">
        <v>1E-4</v>
      </c>
    </row>
    <row r="334" spans="1:17">
      <c r="A334" t="s">
        <v>4196</v>
      </c>
      <c r="B334" t="s">
        <v>2744</v>
      </c>
      <c r="C334" t="s">
        <v>3115</v>
      </c>
      <c r="D334" s="105" t="s">
        <v>4234</v>
      </c>
      <c r="E334" t="s">
        <v>2792</v>
      </c>
      <c r="F334" t="s">
        <v>767</v>
      </c>
      <c r="G334" t="s">
        <v>1981</v>
      </c>
      <c r="H334" s="55">
        <v>0.6</v>
      </c>
      <c r="I334" t="s">
        <v>1581</v>
      </c>
      <c r="J334" t="s">
        <v>172</v>
      </c>
      <c r="K334" s="56">
        <v>7.7299999999999994E-2</v>
      </c>
      <c r="L334" s="56">
        <v>8.1299999999999997E-2</v>
      </c>
      <c r="M334" s="55">
        <v>112092.68</v>
      </c>
      <c r="N334" s="55">
        <v>101.27</v>
      </c>
      <c r="O334" s="55">
        <v>40.400435879112401</v>
      </c>
      <c r="P334" s="56">
        <v>2.9999999999999997E-4</v>
      </c>
      <c r="Q334" s="56">
        <v>0</v>
      </c>
    </row>
    <row r="335" spans="1:17">
      <c r="A335" t="s">
        <v>4196</v>
      </c>
      <c r="B335" t="s">
        <v>2744</v>
      </c>
      <c r="C335" t="s">
        <v>3116</v>
      </c>
      <c r="D335" s="105" t="s">
        <v>4234</v>
      </c>
      <c r="E335" t="s">
        <v>2792</v>
      </c>
      <c r="F335" t="s">
        <v>3117</v>
      </c>
      <c r="G335" t="s">
        <v>1981</v>
      </c>
      <c r="H335" s="55">
        <v>0.61</v>
      </c>
      <c r="I335" t="s">
        <v>1581</v>
      </c>
      <c r="J335" t="s">
        <v>172</v>
      </c>
      <c r="K335" s="56">
        <v>7.7299999999999994E-2</v>
      </c>
      <c r="L335" s="56">
        <v>8.0699999999999994E-2</v>
      </c>
      <c r="M335" s="55">
        <v>77862.22</v>
      </c>
      <c r="N335" s="55">
        <v>101.26</v>
      </c>
      <c r="O335" s="55">
        <v>28.0603247656348</v>
      </c>
      <c r="P335" s="56">
        <v>2.0000000000000001E-4</v>
      </c>
      <c r="Q335" s="56">
        <v>0</v>
      </c>
    </row>
    <row r="336" spans="1:17">
      <c r="A336" t="s">
        <v>4196</v>
      </c>
      <c r="B336" t="s">
        <v>2744</v>
      </c>
      <c r="C336" t="s">
        <v>3118</v>
      </c>
      <c r="D336" s="105" t="s">
        <v>4234</v>
      </c>
      <c r="E336" t="s">
        <v>2792</v>
      </c>
      <c r="F336" t="s">
        <v>687</v>
      </c>
      <c r="G336" t="s">
        <v>1981</v>
      </c>
      <c r="H336" s="55">
        <v>0.6</v>
      </c>
      <c r="I336" t="s">
        <v>1581</v>
      </c>
      <c r="J336" t="s">
        <v>172</v>
      </c>
      <c r="K336" s="56">
        <v>7.7200000000000005E-2</v>
      </c>
      <c r="L336" s="56">
        <v>8.1500000000000003E-2</v>
      </c>
      <c r="M336" s="55">
        <v>46886.080000000002</v>
      </c>
      <c r="N336" s="55">
        <v>101.28</v>
      </c>
      <c r="O336" s="55">
        <v>16.900346347161602</v>
      </c>
      <c r="P336" s="56">
        <v>1E-4</v>
      </c>
      <c r="Q336" s="56">
        <v>0</v>
      </c>
    </row>
    <row r="337" spans="1:17">
      <c r="A337" t="s">
        <v>4196</v>
      </c>
      <c r="B337" t="s">
        <v>2744</v>
      </c>
      <c r="C337" t="s">
        <v>3119</v>
      </c>
      <c r="D337" s="105" t="s">
        <v>4234</v>
      </c>
      <c r="E337" t="s">
        <v>2792</v>
      </c>
      <c r="F337" t="s">
        <v>3120</v>
      </c>
      <c r="G337" t="s">
        <v>1981</v>
      </c>
      <c r="H337" s="55">
        <v>0.6</v>
      </c>
      <c r="I337" t="s">
        <v>1581</v>
      </c>
      <c r="J337" t="s">
        <v>172</v>
      </c>
      <c r="K337" s="56">
        <v>7.6700000000000004E-2</v>
      </c>
      <c r="L337" s="56">
        <v>8.2799999999999999E-2</v>
      </c>
      <c r="M337" s="55">
        <v>10486.09</v>
      </c>
      <c r="N337" s="55">
        <v>100.39</v>
      </c>
      <c r="O337" s="55">
        <v>3.7465542287809002</v>
      </c>
      <c r="P337" s="56">
        <v>0</v>
      </c>
      <c r="Q337" s="56">
        <v>0</v>
      </c>
    </row>
    <row r="338" spans="1:17">
      <c r="A338" t="s">
        <v>4196</v>
      </c>
      <c r="B338" t="s">
        <v>2744</v>
      </c>
      <c r="C338" t="s">
        <v>3125</v>
      </c>
      <c r="D338" s="105" t="s">
        <v>4234</v>
      </c>
      <c r="E338" t="s">
        <v>2792</v>
      </c>
      <c r="F338" t="s">
        <v>3120</v>
      </c>
      <c r="G338" t="s">
        <v>1981</v>
      </c>
      <c r="H338" s="55">
        <v>0.6</v>
      </c>
      <c r="I338" t="s">
        <v>1581</v>
      </c>
      <c r="J338" t="s">
        <v>169</v>
      </c>
      <c r="K338" s="56">
        <v>7.0099999999999996E-2</v>
      </c>
      <c r="L338" s="56">
        <v>7.0300000000000001E-2</v>
      </c>
      <c r="M338" s="55">
        <v>39835.089999999997</v>
      </c>
      <c r="N338" s="55">
        <v>100.65</v>
      </c>
      <c r="O338" s="55">
        <v>14.542100359429501</v>
      </c>
      <c r="P338" s="56">
        <v>1E-4</v>
      </c>
      <c r="Q338" s="56">
        <v>0</v>
      </c>
    </row>
    <row r="339" spans="1:17">
      <c r="A339" t="s">
        <v>4197</v>
      </c>
      <c r="B339" t="s">
        <v>2744</v>
      </c>
      <c r="C339" t="s">
        <v>3146</v>
      </c>
      <c r="D339" s="105" t="s">
        <v>4234</v>
      </c>
      <c r="E339" t="s">
        <v>286</v>
      </c>
      <c r="F339" t="s">
        <v>3147</v>
      </c>
      <c r="G339" t="s">
        <v>1981</v>
      </c>
      <c r="H339" s="55">
        <v>2.69</v>
      </c>
      <c r="I339" t="s">
        <v>958</v>
      </c>
      <c r="J339" t="s">
        <v>102</v>
      </c>
      <c r="K339" s="56">
        <v>6.0600000000000001E-2</v>
      </c>
      <c r="L339" s="56">
        <v>6.0699999999999997E-2</v>
      </c>
      <c r="M339" s="55">
        <v>343188.73</v>
      </c>
      <c r="N339" s="55">
        <v>100.51999999999974</v>
      </c>
      <c r="O339" s="55">
        <v>1383.89493599619</v>
      </c>
      <c r="P339" s="56">
        <v>9.7999999999999997E-3</v>
      </c>
      <c r="Q339" s="56">
        <v>1E-3</v>
      </c>
    </row>
    <row r="340" spans="1:17">
      <c r="A340" t="s">
        <v>4197</v>
      </c>
      <c r="B340" t="s">
        <v>2744</v>
      </c>
      <c r="C340" t="s">
        <v>3144</v>
      </c>
      <c r="D340" s="105" t="s">
        <v>4234</v>
      </c>
      <c r="E340" t="s">
        <v>286</v>
      </c>
      <c r="F340" t="s">
        <v>3145</v>
      </c>
      <c r="G340" t="s">
        <v>1981</v>
      </c>
      <c r="H340" s="55">
        <v>2.63</v>
      </c>
      <c r="I340" t="s">
        <v>958</v>
      </c>
      <c r="J340" t="s">
        <v>104</v>
      </c>
      <c r="K340" s="56">
        <v>7.3599999999999999E-2</v>
      </c>
      <c r="L340" s="56">
        <v>7.4099999999999999E-2</v>
      </c>
      <c r="M340" s="55">
        <v>90304.76</v>
      </c>
      <c r="N340" s="55">
        <v>100.52999999999996</v>
      </c>
      <c r="O340" s="55">
        <v>419.50089859106498</v>
      </c>
      <c r="P340" s="56">
        <v>3.0000000000000001E-3</v>
      </c>
      <c r="Q340" s="56">
        <v>2.9999999999999997E-4</v>
      </c>
    </row>
    <row r="341" spans="1:17">
      <c r="A341" t="s">
        <v>4197</v>
      </c>
      <c r="B341" t="s">
        <v>2744</v>
      </c>
      <c r="C341" t="s">
        <v>3152</v>
      </c>
      <c r="D341" s="105" t="s">
        <v>4234</v>
      </c>
      <c r="E341" t="s">
        <v>286</v>
      </c>
      <c r="F341" t="s">
        <v>3153</v>
      </c>
      <c r="G341" t="s">
        <v>1981</v>
      </c>
      <c r="H341" s="55">
        <v>2.67</v>
      </c>
      <c r="I341" t="s">
        <v>958</v>
      </c>
      <c r="J341" t="s">
        <v>102</v>
      </c>
      <c r="K341" s="56">
        <v>6.0600000000000001E-2</v>
      </c>
      <c r="L341" s="56">
        <v>5.96E-2</v>
      </c>
      <c r="M341" s="55">
        <v>5929.79</v>
      </c>
      <c r="N341" s="55">
        <v>100.8</v>
      </c>
      <c r="O341" s="55">
        <v>23.978249128512001</v>
      </c>
      <c r="P341" s="56">
        <v>2.0000000000000001E-4</v>
      </c>
      <c r="Q341" s="56">
        <v>0</v>
      </c>
    </row>
    <row r="342" spans="1:17">
      <c r="A342" t="s">
        <v>4197</v>
      </c>
      <c r="B342" t="s">
        <v>2744</v>
      </c>
      <c r="C342" t="s">
        <v>3148</v>
      </c>
      <c r="D342" s="105" t="s">
        <v>4234</v>
      </c>
      <c r="E342" t="s">
        <v>286</v>
      </c>
      <c r="F342" t="s">
        <v>3149</v>
      </c>
      <c r="G342" t="s">
        <v>1981</v>
      </c>
      <c r="H342" s="55">
        <v>2.67</v>
      </c>
      <c r="I342" t="s">
        <v>958</v>
      </c>
      <c r="J342" t="s">
        <v>102</v>
      </c>
      <c r="K342" s="56">
        <v>6.0600000000000001E-2</v>
      </c>
      <c r="L342" s="56">
        <v>5.96E-2</v>
      </c>
      <c r="M342" s="55">
        <v>5401.58</v>
      </c>
      <c r="N342" s="55">
        <v>100.8</v>
      </c>
      <c r="O342" s="55">
        <v>21.842330154624001</v>
      </c>
      <c r="P342" s="56">
        <v>2.0000000000000001E-4</v>
      </c>
      <c r="Q342" s="56">
        <v>0</v>
      </c>
    </row>
    <row r="343" spans="1:17">
      <c r="A343" t="s">
        <v>4197</v>
      </c>
      <c r="B343" t="s">
        <v>2744</v>
      </c>
      <c r="C343" t="s">
        <v>3150</v>
      </c>
      <c r="D343" s="105" t="s">
        <v>4234</v>
      </c>
      <c r="E343" t="s">
        <v>286</v>
      </c>
      <c r="F343" t="s">
        <v>3151</v>
      </c>
      <c r="G343" t="s">
        <v>1981</v>
      </c>
      <c r="H343" s="55">
        <v>2.67</v>
      </c>
      <c r="I343" t="s">
        <v>958</v>
      </c>
      <c r="J343" t="s">
        <v>102</v>
      </c>
      <c r="K343" s="56">
        <v>6.0499999999999998E-2</v>
      </c>
      <c r="L343" s="56">
        <v>5.96E-2</v>
      </c>
      <c r="M343" s="55">
        <v>4197.0600000000004</v>
      </c>
      <c r="N343" s="55">
        <v>100.9</v>
      </c>
      <c r="O343" s="55">
        <v>16.988458229064001</v>
      </c>
      <c r="P343" s="56">
        <v>1E-4</v>
      </c>
      <c r="Q343" s="56">
        <v>0</v>
      </c>
    </row>
    <row r="344" spans="1:17">
      <c r="A344" t="s">
        <v>4198</v>
      </c>
      <c r="B344" t="s">
        <v>2744</v>
      </c>
      <c r="C344" t="s">
        <v>3154</v>
      </c>
      <c r="D344" s="105" t="s">
        <v>4234</v>
      </c>
      <c r="E344" t="s">
        <v>286</v>
      </c>
      <c r="F344" t="s">
        <v>663</v>
      </c>
      <c r="G344" t="s">
        <v>1981</v>
      </c>
      <c r="H344" s="55">
        <v>2.63</v>
      </c>
      <c r="I344" t="s">
        <v>1581</v>
      </c>
      <c r="J344" t="s">
        <v>172</v>
      </c>
      <c r="K344" s="56">
        <v>0.115</v>
      </c>
      <c r="L344" s="56">
        <v>0.1221</v>
      </c>
      <c r="M344" s="55">
        <v>780976.33</v>
      </c>
      <c r="N344" s="55">
        <v>100</v>
      </c>
      <c r="O344" s="55">
        <v>277.94947584699997</v>
      </c>
      <c r="P344" s="56">
        <v>2E-3</v>
      </c>
      <c r="Q344" s="56">
        <v>2.0000000000000001E-4</v>
      </c>
    </row>
    <row r="345" spans="1:17">
      <c r="A345" t="s">
        <v>4198</v>
      </c>
      <c r="B345" t="s">
        <v>2744</v>
      </c>
      <c r="C345" t="s">
        <v>3155</v>
      </c>
      <c r="D345" s="105" t="s">
        <v>4234</v>
      </c>
      <c r="E345" t="s">
        <v>286</v>
      </c>
      <c r="F345" t="s">
        <v>663</v>
      </c>
      <c r="G345" t="s">
        <v>1981</v>
      </c>
      <c r="H345" s="55">
        <v>2.8</v>
      </c>
      <c r="I345" t="s">
        <v>1581</v>
      </c>
      <c r="J345" t="s">
        <v>172</v>
      </c>
      <c r="K345" s="56">
        <v>7.5800000000000006E-2</v>
      </c>
      <c r="L345" s="56">
        <v>7.9299999999999995E-2</v>
      </c>
      <c r="M345" s="55">
        <v>2507193.42</v>
      </c>
      <c r="N345" s="55">
        <v>100</v>
      </c>
      <c r="O345" s="55">
        <v>892.31013817799999</v>
      </c>
      <c r="P345" s="56">
        <v>6.3E-3</v>
      </c>
      <c r="Q345" s="56">
        <v>5.9999999999999995E-4</v>
      </c>
    </row>
    <row r="346" spans="1:17">
      <c r="A346" t="s">
        <v>4198</v>
      </c>
      <c r="B346" t="s">
        <v>2744</v>
      </c>
      <c r="C346" t="s">
        <v>3156</v>
      </c>
      <c r="D346" s="105" t="s">
        <v>4234</v>
      </c>
      <c r="E346" t="s">
        <v>286</v>
      </c>
      <c r="F346" t="s">
        <v>3157</v>
      </c>
      <c r="G346" t="s">
        <v>1981</v>
      </c>
      <c r="H346" s="55">
        <v>2.73</v>
      </c>
      <c r="I346" t="s">
        <v>1581</v>
      </c>
      <c r="J346" t="s">
        <v>172</v>
      </c>
      <c r="K346" s="56">
        <v>7.9399999999999998E-2</v>
      </c>
      <c r="L346" s="56">
        <v>8.1500000000000003E-2</v>
      </c>
      <c r="M346" s="55">
        <v>126831.23</v>
      </c>
      <c r="N346" s="55">
        <v>101.98</v>
      </c>
      <c r="O346" s="55">
        <v>46.032991605188599</v>
      </c>
      <c r="P346" s="56">
        <v>2.9999999999999997E-4</v>
      </c>
      <c r="Q346" s="56">
        <v>0</v>
      </c>
    </row>
    <row r="347" spans="1:17">
      <c r="A347" t="s">
        <v>4198</v>
      </c>
      <c r="B347" t="s">
        <v>2744</v>
      </c>
      <c r="C347" t="s">
        <v>3158</v>
      </c>
      <c r="D347" s="105" t="s">
        <v>4234</v>
      </c>
      <c r="E347" t="s">
        <v>286</v>
      </c>
      <c r="F347" t="s">
        <v>3159</v>
      </c>
      <c r="G347" t="s">
        <v>1981</v>
      </c>
      <c r="H347" s="55">
        <v>2.75</v>
      </c>
      <c r="I347" t="s">
        <v>1581</v>
      </c>
      <c r="J347" t="s">
        <v>172</v>
      </c>
      <c r="K347" s="56">
        <v>7.8700000000000006E-2</v>
      </c>
      <c r="L347" s="56">
        <v>8.3299999999999999E-2</v>
      </c>
      <c r="M347" s="55">
        <v>187685.22</v>
      </c>
      <c r="N347" s="55">
        <v>100.52</v>
      </c>
      <c r="O347" s="55">
        <v>67.144515080949603</v>
      </c>
      <c r="P347" s="56">
        <v>5.0000000000000001E-4</v>
      </c>
      <c r="Q347" s="56">
        <v>0</v>
      </c>
    </row>
    <row r="348" spans="1:17">
      <c r="A348" t="s">
        <v>4198</v>
      </c>
      <c r="B348" t="s">
        <v>2744</v>
      </c>
      <c r="C348" t="s">
        <v>3160</v>
      </c>
      <c r="D348" s="105" t="s">
        <v>4234</v>
      </c>
      <c r="E348" t="s">
        <v>286</v>
      </c>
      <c r="F348" t="s">
        <v>3161</v>
      </c>
      <c r="G348" t="s">
        <v>1981</v>
      </c>
      <c r="H348" s="55">
        <v>2.75</v>
      </c>
      <c r="I348" t="s">
        <v>1581</v>
      </c>
      <c r="J348" t="s">
        <v>172</v>
      </c>
      <c r="K348" s="56">
        <v>7.8700000000000006E-2</v>
      </c>
      <c r="L348" s="56">
        <v>8.3299999999999999E-2</v>
      </c>
      <c r="M348" s="55">
        <v>178841.27</v>
      </c>
      <c r="N348" s="55">
        <v>100.41</v>
      </c>
      <c r="O348" s="55">
        <v>63.910571385771298</v>
      </c>
      <c r="P348" s="56">
        <v>5.0000000000000001E-4</v>
      </c>
      <c r="Q348" s="56">
        <v>0</v>
      </c>
    </row>
    <row r="349" spans="1:17">
      <c r="A349" t="s">
        <v>4198</v>
      </c>
      <c r="B349" t="s">
        <v>2744</v>
      </c>
      <c r="C349" t="s">
        <v>3162</v>
      </c>
      <c r="D349" s="105" t="s">
        <v>4234</v>
      </c>
      <c r="E349" t="s">
        <v>286</v>
      </c>
      <c r="F349" t="s">
        <v>3163</v>
      </c>
      <c r="G349" t="s">
        <v>1981</v>
      </c>
      <c r="H349" s="55">
        <v>2.75</v>
      </c>
      <c r="I349" t="s">
        <v>1581</v>
      </c>
      <c r="J349" t="s">
        <v>172</v>
      </c>
      <c r="K349" s="56">
        <v>7.8700000000000006E-2</v>
      </c>
      <c r="L349" s="56">
        <v>8.3299999999999999E-2</v>
      </c>
      <c r="M349" s="55">
        <v>258971.14</v>
      </c>
      <c r="N349" s="55">
        <v>100.43</v>
      </c>
      <c r="O349" s="55">
        <v>92.564150389521799</v>
      </c>
      <c r="P349" s="56">
        <v>6.9999999999999999E-4</v>
      </c>
      <c r="Q349" s="56">
        <v>1E-4</v>
      </c>
    </row>
    <row r="350" spans="1:17">
      <c r="A350" t="s">
        <v>4198</v>
      </c>
      <c r="B350" t="s">
        <v>2744</v>
      </c>
      <c r="C350" t="s">
        <v>3164</v>
      </c>
      <c r="D350" s="105" t="s">
        <v>4234</v>
      </c>
      <c r="E350" t="s">
        <v>286</v>
      </c>
      <c r="F350" t="s">
        <v>3165</v>
      </c>
      <c r="G350" t="s">
        <v>1981</v>
      </c>
      <c r="H350" s="55">
        <v>2.73</v>
      </c>
      <c r="I350" t="s">
        <v>1581</v>
      </c>
      <c r="J350" t="s">
        <v>172</v>
      </c>
      <c r="K350" s="56">
        <v>7.9500000000000001E-2</v>
      </c>
      <c r="L350" s="56">
        <v>8.3400000000000002E-2</v>
      </c>
      <c r="M350" s="55">
        <v>320967.67999999999</v>
      </c>
      <c r="N350" s="55">
        <v>101.15999999999983</v>
      </c>
      <c r="O350" s="55">
        <v>115.557493120819</v>
      </c>
      <c r="P350" s="56">
        <v>8.0000000000000004E-4</v>
      </c>
      <c r="Q350" s="56">
        <v>1E-4</v>
      </c>
    </row>
    <row r="351" spans="1:17">
      <c r="A351" t="s">
        <v>4198</v>
      </c>
      <c r="B351" t="s">
        <v>2744</v>
      </c>
      <c r="C351" t="s">
        <v>3166</v>
      </c>
      <c r="D351" s="105" t="s">
        <v>4234</v>
      </c>
      <c r="E351" t="s">
        <v>286</v>
      </c>
      <c r="F351" t="s">
        <v>3167</v>
      </c>
      <c r="G351" t="s">
        <v>1981</v>
      </c>
      <c r="H351" s="55">
        <v>2.75</v>
      </c>
      <c r="I351" t="s">
        <v>1581</v>
      </c>
      <c r="J351" t="s">
        <v>172</v>
      </c>
      <c r="K351" s="56">
        <v>7.8700000000000006E-2</v>
      </c>
      <c r="L351" s="56">
        <v>8.3299999999999999E-2</v>
      </c>
      <c r="M351" s="55">
        <v>96326.44</v>
      </c>
      <c r="N351" s="55">
        <v>100.43</v>
      </c>
      <c r="O351" s="55">
        <v>34.429995089982803</v>
      </c>
      <c r="P351" s="56">
        <v>2.0000000000000001E-4</v>
      </c>
      <c r="Q351" s="56">
        <v>0</v>
      </c>
    </row>
    <row r="352" spans="1:17">
      <c r="A352" t="s">
        <v>4199</v>
      </c>
      <c r="B352" t="s">
        <v>2744</v>
      </c>
      <c r="C352" t="s">
        <v>3168</v>
      </c>
      <c r="D352" s="105" t="s">
        <v>4234</v>
      </c>
      <c r="E352" t="s">
        <v>830</v>
      </c>
      <c r="F352" t="s">
        <v>3169</v>
      </c>
      <c r="G352" t="s">
        <v>827</v>
      </c>
      <c r="H352" s="55">
        <v>6.99</v>
      </c>
      <c r="I352" t="s">
        <v>845</v>
      </c>
      <c r="J352" t="s">
        <v>100</v>
      </c>
      <c r="K352" s="56">
        <v>4.36E-2</v>
      </c>
      <c r="L352" s="56">
        <v>3.5900000000000001E-2</v>
      </c>
      <c r="M352" s="55">
        <v>204717.84</v>
      </c>
      <c r="N352" s="55">
        <v>107.83</v>
      </c>
      <c r="O352" s="55">
        <v>800.65026440474401</v>
      </c>
      <c r="P352" s="56">
        <v>5.7000000000000002E-3</v>
      </c>
      <c r="Q352" s="56">
        <v>5.9999999999999995E-4</v>
      </c>
    </row>
    <row r="353" spans="1:17">
      <c r="A353" t="s">
        <v>4200</v>
      </c>
      <c r="B353" t="s">
        <v>2744</v>
      </c>
      <c r="C353" t="s">
        <v>3170</v>
      </c>
      <c r="D353" s="105" t="s">
        <v>4234</v>
      </c>
      <c r="E353" t="s">
        <v>951</v>
      </c>
      <c r="F353" t="s">
        <v>3171</v>
      </c>
      <c r="G353" t="s">
        <v>864</v>
      </c>
      <c r="H353" s="55">
        <v>7.2</v>
      </c>
      <c r="I353" t="s">
        <v>845</v>
      </c>
      <c r="J353" t="s">
        <v>100</v>
      </c>
      <c r="K353" s="56">
        <v>4.48E-2</v>
      </c>
      <c r="L353" s="56">
        <v>6.0400000000000002E-2</v>
      </c>
      <c r="M353" s="55">
        <v>66118.080000000002</v>
      </c>
      <c r="N353" s="55">
        <v>91.39</v>
      </c>
      <c r="O353" s="55">
        <v>219.16261138262399</v>
      </c>
      <c r="P353" s="56">
        <v>1.5E-3</v>
      </c>
      <c r="Q353" s="56">
        <v>2.0000000000000001E-4</v>
      </c>
    </row>
    <row r="354" spans="1:17">
      <c r="A354" t="s">
        <v>4201</v>
      </c>
      <c r="B354" t="s">
        <v>2744</v>
      </c>
      <c r="C354" t="s">
        <v>3061</v>
      </c>
      <c r="D354" s="105" t="s">
        <v>4234</v>
      </c>
      <c r="E354" t="s">
        <v>838</v>
      </c>
      <c r="F354" t="s">
        <v>321</v>
      </c>
      <c r="G354" t="s">
        <v>287</v>
      </c>
      <c r="H354" s="55">
        <v>3.9</v>
      </c>
      <c r="I354" t="s">
        <v>845</v>
      </c>
      <c r="J354" t="s">
        <v>105</v>
      </c>
      <c r="K354" s="56">
        <v>4.2200000000000001E-2</v>
      </c>
      <c r="L354" s="56">
        <v>6.6600000000000006E-2</v>
      </c>
      <c r="M354" s="55">
        <v>156015.81</v>
      </c>
      <c r="N354" s="55">
        <v>91.4</v>
      </c>
      <c r="O354" s="55">
        <v>390.591415326294</v>
      </c>
      <c r="P354" s="56">
        <v>2.8E-3</v>
      </c>
      <c r="Q354" s="56">
        <v>2.9999999999999997E-4</v>
      </c>
    </row>
    <row r="355" spans="1:17">
      <c r="A355" t="s">
        <v>4145</v>
      </c>
      <c r="B355" t="s">
        <v>2744</v>
      </c>
      <c r="C355" t="s">
        <v>3225</v>
      </c>
      <c r="D355" s="105" t="s">
        <v>4234</v>
      </c>
      <c r="E355" t="s">
        <v>3501</v>
      </c>
      <c r="F355" t="s">
        <v>3226</v>
      </c>
      <c r="G355" s="105" t="s">
        <v>4234</v>
      </c>
      <c r="H355" s="55">
        <v>0.82</v>
      </c>
      <c r="I355" t="s">
        <v>886</v>
      </c>
      <c r="J355" t="s">
        <v>100</v>
      </c>
      <c r="K355" s="56">
        <v>7.7100000000000002E-2</v>
      </c>
      <c r="L355" s="56">
        <v>7.8100000000000003E-2</v>
      </c>
      <c r="M355" s="55">
        <v>24840.639999999999</v>
      </c>
      <c r="N355" s="55">
        <v>100.7</v>
      </c>
      <c r="O355" s="55">
        <v>90.727680288960002</v>
      </c>
      <c r="P355" s="56">
        <v>5.9999999999999995E-4</v>
      </c>
      <c r="Q355" s="56">
        <v>1E-4</v>
      </c>
    </row>
    <row r="356" spans="1:17">
      <c r="A356" t="s">
        <v>4202</v>
      </c>
      <c r="B356" t="s">
        <v>2744</v>
      </c>
      <c r="C356" t="s">
        <v>3189</v>
      </c>
      <c r="D356" s="105" t="s">
        <v>4234</v>
      </c>
      <c r="E356" t="s">
        <v>3501</v>
      </c>
      <c r="F356" t="s">
        <v>202</v>
      </c>
      <c r="G356" s="105" t="s">
        <v>4234</v>
      </c>
      <c r="H356" s="55">
        <v>0.49</v>
      </c>
      <c r="I356" t="s">
        <v>845</v>
      </c>
      <c r="J356" t="s">
        <v>100</v>
      </c>
      <c r="K356" s="56">
        <v>8.1799999999999998E-2</v>
      </c>
      <c r="L356" s="56">
        <v>8.3000000000000004E-2</v>
      </c>
      <c r="M356" s="55">
        <v>28501.3</v>
      </c>
      <c r="N356" s="55">
        <v>100.15</v>
      </c>
      <c r="O356" s="55">
        <v>103.52927642265</v>
      </c>
      <c r="P356" s="56">
        <v>6.9999999999999999E-4</v>
      </c>
      <c r="Q356" s="56">
        <v>1E-4</v>
      </c>
    </row>
    <row r="357" spans="1:17">
      <c r="A357" t="s">
        <v>4202</v>
      </c>
      <c r="B357" t="s">
        <v>2744</v>
      </c>
      <c r="C357" t="s">
        <v>3190</v>
      </c>
      <c r="D357" s="105" t="s">
        <v>4234</v>
      </c>
      <c r="E357" t="s">
        <v>3501</v>
      </c>
      <c r="F357" t="s">
        <v>218</v>
      </c>
      <c r="G357" s="105" t="s">
        <v>4234</v>
      </c>
      <c r="H357" s="55">
        <v>0.49</v>
      </c>
      <c r="I357" t="s">
        <v>845</v>
      </c>
      <c r="J357" t="s">
        <v>100</v>
      </c>
      <c r="K357" s="56">
        <v>8.1799999999999998E-2</v>
      </c>
      <c r="L357" s="56">
        <v>6.9599999999999995E-2</v>
      </c>
      <c r="M357" s="55">
        <v>237.08</v>
      </c>
      <c r="N357" s="55">
        <v>99.97</v>
      </c>
      <c r="O357" s="55">
        <v>0.85963119325199999</v>
      </c>
      <c r="P357" s="56">
        <v>0</v>
      </c>
      <c r="Q357" s="56">
        <v>0</v>
      </c>
    </row>
    <row r="358" spans="1:17">
      <c r="A358" t="s">
        <v>4203</v>
      </c>
      <c r="B358" t="s">
        <v>2744</v>
      </c>
      <c r="C358" t="s">
        <v>3183</v>
      </c>
      <c r="D358" s="105" t="s">
        <v>4234</v>
      </c>
      <c r="E358" t="s">
        <v>3501</v>
      </c>
      <c r="F358" t="s">
        <v>238</v>
      </c>
      <c r="G358" s="105" t="s">
        <v>4234</v>
      </c>
      <c r="H358" s="55">
        <v>0.51</v>
      </c>
      <c r="I358" t="s">
        <v>845</v>
      </c>
      <c r="J358" t="s">
        <v>105</v>
      </c>
      <c r="K358" s="56">
        <v>7.2300000000000003E-2</v>
      </c>
      <c r="L358" s="56">
        <v>7.0800000000000002E-2</v>
      </c>
      <c r="M358" s="55">
        <v>13449.16</v>
      </c>
      <c r="N358" s="55">
        <v>101.92</v>
      </c>
      <c r="O358" s="55">
        <v>37.545895163795201</v>
      </c>
      <c r="P358" s="56">
        <v>2.9999999999999997E-4</v>
      </c>
      <c r="Q358" s="56">
        <v>0</v>
      </c>
    </row>
    <row r="359" spans="1:17">
      <c r="A359" t="s">
        <v>4203</v>
      </c>
      <c r="B359" t="s">
        <v>2744</v>
      </c>
      <c r="C359" t="s">
        <v>3184</v>
      </c>
      <c r="D359" s="105" t="s">
        <v>4234</v>
      </c>
      <c r="E359" t="s">
        <v>3501</v>
      </c>
      <c r="F359" t="s">
        <v>238</v>
      </c>
      <c r="G359" s="105" t="s">
        <v>4234</v>
      </c>
      <c r="H359" s="55">
        <v>4.82</v>
      </c>
      <c r="I359" t="s">
        <v>845</v>
      </c>
      <c r="J359" t="s">
        <v>105</v>
      </c>
      <c r="K359" s="56">
        <v>7.3300000000000004E-2</v>
      </c>
      <c r="L359" s="56">
        <v>7.22E-2</v>
      </c>
      <c r="M359" s="55">
        <v>41455.67</v>
      </c>
      <c r="N359" s="55">
        <v>102.77000000000008</v>
      </c>
      <c r="O359" s="55">
        <v>116.69659464880699</v>
      </c>
      <c r="P359" s="56">
        <v>8.0000000000000004E-4</v>
      </c>
      <c r="Q359" s="56">
        <v>1E-4</v>
      </c>
    </row>
    <row r="360" spans="1:17">
      <c r="A360" t="s">
        <v>4203</v>
      </c>
      <c r="B360" t="s">
        <v>2744</v>
      </c>
      <c r="C360" t="s">
        <v>3185</v>
      </c>
      <c r="D360" s="105" t="s">
        <v>4234</v>
      </c>
      <c r="E360" t="s">
        <v>3501</v>
      </c>
      <c r="F360" t="s">
        <v>238</v>
      </c>
      <c r="G360" s="105" t="s">
        <v>4234</v>
      </c>
      <c r="H360" s="55">
        <v>5.15</v>
      </c>
      <c r="I360" t="s">
        <v>845</v>
      </c>
      <c r="J360" t="s">
        <v>105</v>
      </c>
      <c r="K360" s="56">
        <v>4.4999999999999998E-2</v>
      </c>
      <c r="L360" s="56">
        <v>6.08E-2</v>
      </c>
      <c r="M360" s="55">
        <v>165822.67000000001</v>
      </c>
      <c r="N360" s="55">
        <v>93.810000000000059</v>
      </c>
      <c r="O360" s="55">
        <v>426.089593609926</v>
      </c>
      <c r="P360" s="56">
        <v>3.0000000000000001E-3</v>
      </c>
      <c r="Q360" s="56">
        <v>2.9999999999999997E-4</v>
      </c>
    </row>
    <row r="361" spans="1:17">
      <c r="A361" t="s">
        <v>4204</v>
      </c>
      <c r="B361" t="s">
        <v>2744</v>
      </c>
      <c r="C361" t="s">
        <v>3208</v>
      </c>
      <c r="D361" s="105" t="s">
        <v>4234</v>
      </c>
      <c r="E361" t="s">
        <v>3501</v>
      </c>
      <c r="F361" t="s">
        <v>3209</v>
      </c>
      <c r="G361" s="105" t="s">
        <v>4234</v>
      </c>
      <c r="H361" s="55">
        <v>0.7</v>
      </c>
      <c r="I361" t="s">
        <v>886</v>
      </c>
      <c r="J361" t="s">
        <v>100</v>
      </c>
      <c r="K361" s="56">
        <v>7.4499999999999997E-2</v>
      </c>
      <c r="L361" s="56">
        <v>7.6999999999999999E-2</v>
      </c>
      <c r="M361" s="55">
        <v>951677.49</v>
      </c>
      <c r="N361" s="55">
        <v>100.70999999999991</v>
      </c>
      <c r="O361" s="55">
        <v>3476.2415694492302</v>
      </c>
      <c r="P361" s="56">
        <v>2.46E-2</v>
      </c>
      <c r="Q361" s="56">
        <v>2.3999999999999998E-3</v>
      </c>
    </row>
    <row r="362" spans="1:17">
      <c r="A362" t="s">
        <v>4204</v>
      </c>
      <c r="B362" t="s">
        <v>2744</v>
      </c>
      <c r="C362" t="s">
        <v>3210</v>
      </c>
      <c r="D362" s="105" t="s">
        <v>4234</v>
      </c>
      <c r="E362" t="s">
        <v>3501</v>
      </c>
      <c r="F362" t="s">
        <v>663</v>
      </c>
      <c r="G362" s="105" t="s">
        <v>4234</v>
      </c>
      <c r="H362" s="55">
        <v>0.7</v>
      </c>
      <c r="I362" t="s">
        <v>886</v>
      </c>
      <c r="J362" t="s">
        <v>100</v>
      </c>
      <c r="K362" s="56">
        <v>7.4499999999999997E-2</v>
      </c>
      <c r="L362" s="56">
        <v>7.6999999999999999E-2</v>
      </c>
      <c r="M362" s="55">
        <v>8195.1299999999992</v>
      </c>
      <c r="N362" s="55">
        <v>100.71</v>
      </c>
      <c r="O362" s="55">
        <v>29.934775039221002</v>
      </c>
      <c r="P362" s="56">
        <v>2.0000000000000001E-4</v>
      </c>
      <c r="Q362" s="56">
        <v>0</v>
      </c>
    </row>
    <row r="363" spans="1:17">
      <c r="A363" t="s">
        <v>4204</v>
      </c>
      <c r="B363" t="s">
        <v>2744</v>
      </c>
      <c r="C363" t="s">
        <v>3211</v>
      </c>
      <c r="D363" s="105" t="s">
        <v>4234</v>
      </c>
      <c r="E363" t="s">
        <v>3501</v>
      </c>
      <c r="F363" t="s">
        <v>3212</v>
      </c>
      <c r="G363" s="105" t="s">
        <v>4234</v>
      </c>
      <c r="H363" s="55">
        <v>0.7</v>
      </c>
      <c r="I363" t="s">
        <v>886</v>
      </c>
      <c r="J363" t="s">
        <v>100</v>
      </c>
      <c r="K363" s="56">
        <v>7.4499999999999997E-2</v>
      </c>
      <c r="L363" s="56">
        <v>7.6999999999999999E-2</v>
      </c>
      <c r="M363" s="55">
        <v>14829.72</v>
      </c>
      <c r="N363" s="55">
        <v>100.71</v>
      </c>
      <c r="O363" s="55">
        <v>54.169284940524001</v>
      </c>
      <c r="P363" s="56">
        <v>4.0000000000000002E-4</v>
      </c>
      <c r="Q363" s="56">
        <v>0</v>
      </c>
    </row>
    <row r="364" spans="1:17">
      <c r="A364" t="s">
        <v>4205</v>
      </c>
      <c r="B364" t="s">
        <v>2744</v>
      </c>
      <c r="C364" t="s">
        <v>3063</v>
      </c>
      <c r="D364" s="105" t="s">
        <v>4234</v>
      </c>
      <c r="E364" t="s">
        <v>3501</v>
      </c>
      <c r="F364" t="s">
        <v>348</v>
      </c>
      <c r="G364" s="105" t="s">
        <v>4234</v>
      </c>
      <c r="H364" s="55">
        <v>4.2699999999999996</v>
      </c>
      <c r="I364" t="s">
        <v>845</v>
      </c>
      <c r="J364" t="s">
        <v>104</v>
      </c>
      <c r="K364" s="56">
        <v>3.0300000000000001E-2</v>
      </c>
      <c r="L364" s="56">
        <v>6.3E-2</v>
      </c>
      <c r="M364" s="55">
        <v>426458</v>
      </c>
      <c r="N364" s="55">
        <v>87.41</v>
      </c>
      <c r="O364" s="55">
        <v>1722.51874288002</v>
      </c>
      <c r="P364" s="56">
        <v>1.2200000000000001E-2</v>
      </c>
      <c r="Q364" s="56">
        <v>1.1999999999999999E-3</v>
      </c>
    </row>
    <row r="365" spans="1:17">
      <c r="A365" t="s">
        <v>4206</v>
      </c>
      <c r="B365" t="s">
        <v>2744</v>
      </c>
      <c r="C365" t="s">
        <v>3205</v>
      </c>
      <c r="D365" s="105" t="s">
        <v>4234</v>
      </c>
      <c r="E365" t="s">
        <v>3501</v>
      </c>
      <c r="F365" t="s">
        <v>406</v>
      </c>
      <c r="G365" s="105" t="s">
        <v>4234</v>
      </c>
      <c r="H365" s="55">
        <v>0.25</v>
      </c>
      <c r="I365" t="s">
        <v>886</v>
      </c>
      <c r="J365" t="s">
        <v>100</v>
      </c>
      <c r="K365" s="56">
        <v>7.2700000000000001E-2</v>
      </c>
      <c r="L365" s="56">
        <v>1E-4</v>
      </c>
      <c r="M365" s="55">
        <v>829152.48</v>
      </c>
      <c r="N365" s="55">
        <v>91.926796000000081</v>
      </c>
      <c r="O365" s="55">
        <v>2764.5476710848502</v>
      </c>
      <c r="P365" s="56">
        <v>1.95E-2</v>
      </c>
      <c r="Q365" s="56">
        <v>1.9E-3</v>
      </c>
    </row>
    <row r="366" spans="1:17">
      <c r="A366" t="s">
        <v>4206</v>
      </c>
      <c r="B366" t="s">
        <v>2744</v>
      </c>
      <c r="C366" t="s">
        <v>3202</v>
      </c>
      <c r="D366" s="105" t="s">
        <v>4234</v>
      </c>
      <c r="E366" t="s">
        <v>3501</v>
      </c>
      <c r="F366" t="s">
        <v>406</v>
      </c>
      <c r="G366" s="105" t="s">
        <v>4234</v>
      </c>
      <c r="H366" s="55">
        <v>0.25</v>
      </c>
      <c r="I366" t="s">
        <v>886</v>
      </c>
      <c r="J366" t="s">
        <v>100</v>
      </c>
      <c r="K366" s="56">
        <v>7.2700000000000001E-2</v>
      </c>
      <c r="L366" s="56">
        <v>1E-4</v>
      </c>
      <c r="M366" s="55">
        <v>1965.83</v>
      </c>
      <c r="N366" s="55">
        <v>91.926797000000036</v>
      </c>
      <c r="O366" s="55">
        <v>6.5544407554179198</v>
      </c>
      <c r="P366" s="56">
        <v>0</v>
      </c>
      <c r="Q366" s="56">
        <v>0</v>
      </c>
    </row>
    <row r="367" spans="1:17">
      <c r="A367" t="s">
        <v>4206</v>
      </c>
      <c r="B367" t="s">
        <v>2744</v>
      </c>
      <c r="C367" t="s">
        <v>3203</v>
      </c>
      <c r="D367" s="105" t="s">
        <v>4234</v>
      </c>
      <c r="E367" t="s">
        <v>3501</v>
      </c>
      <c r="F367" t="s">
        <v>3204</v>
      </c>
      <c r="G367" s="105" t="s">
        <v>4234</v>
      </c>
      <c r="H367" s="55">
        <v>0.25</v>
      </c>
      <c r="I367" t="s">
        <v>886</v>
      </c>
      <c r="J367" t="s">
        <v>100</v>
      </c>
      <c r="K367" s="56">
        <v>7.2700000000000001E-2</v>
      </c>
      <c r="L367" s="56">
        <v>1E-4</v>
      </c>
      <c r="M367" s="55">
        <v>415.95</v>
      </c>
      <c r="N367" s="55">
        <v>91.926798999999761</v>
      </c>
      <c r="O367" s="55">
        <v>1.38685425063769</v>
      </c>
      <c r="P367" s="56">
        <v>0</v>
      </c>
      <c r="Q367" s="56">
        <v>0</v>
      </c>
    </row>
    <row r="368" spans="1:17">
      <c r="A368" t="s">
        <v>4206</v>
      </c>
      <c r="B368" t="s">
        <v>2744</v>
      </c>
      <c r="C368" t="s">
        <v>3193</v>
      </c>
      <c r="D368" s="105" t="s">
        <v>4234</v>
      </c>
      <c r="E368" t="s">
        <v>3501</v>
      </c>
      <c r="F368" t="s">
        <v>271</v>
      </c>
      <c r="G368" s="105" t="s">
        <v>4234</v>
      </c>
      <c r="H368" s="55">
        <v>0.25</v>
      </c>
      <c r="I368" t="s">
        <v>886</v>
      </c>
      <c r="J368" t="s">
        <v>100</v>
      </c>
      <c r="K368" s="56">
        <v>7.2700000000000001E-2</v>
      </c>
      <c r="L368" s="56">
        <v>1E-4</v>
      </c>
      <c r="M368" s="55">
        <v>618.03</v>
      </c>
      <c r="N368" s="55">
        <v>91.926801000000083</v>
      </c>
      <c r="O368" s="55">
        <v>2.0606264002150301</v>
      </c>
      <c r="P368" s="56">
        <v>0</v>
      </c>
      <c r="Q368" s="56">
        <v>0</v>
      </c>
    </row>
    <row r="369" spans="1:17">
      <c r="A369" t="s">
        <v>4206</v>
      </c>
      <c r="B369" t="s">
        <v>2744</v>
      </c>
      <c r="C369" t="s">
        <v>3194</v>
      </c>
      <c r="D369" s="105" t="s">
        <v>4234</v>
      </c>
      <c r="E369" t="s">
        <v>3501</v>
      </c>
      <c r="F369" t="s">
        <v>598</v>
      </c>
      <c r="G369" s="105" t="s">
        <v>4234</v>
      </c>
      <c r="H369" s="55">
        <v>0.25</v>
      </c>
      <c r="I369" t="s">
        <v>886</v>
      </c>
      <c r="J369" t="s">
        <v>100</v>
      </c>
      <c r="K369" s="56">
        <v>7.2700000000000001E-2</v>
      </c>
      <c r="L369" s="56">
        <v>1E-4</v>
      </c>
      <c r="M369" s="55">
        <v>2461.08</v>
      </c>
      <c r="N369" s="55">
        <v>91.926798000000034</v>
      </c>
      <c r="O369" s="55">
        <v>8.2056959298721406</v>
      </c>
      <c r="P369" s="56">
        <v>1E-4</v>
      </c>
      <c r="Q369" s="56">
        <v>0</v>
      </c>
    </row>
    <row r="370" spans="1:17">
      <c r="A370" t="s">
        <v>4206</v>
      </c>
      <c r="B370" t="s">
        <v>2744</v>
      </c>
      <c r="C370" t="s">
        <v>3195</v>
      </c>
      <c r="D370" s="105" t="s">
        <v>4234</v>
      </c>
      <c r="E370" t="s">
        <v>3501</v>
      </c>
      <c r="F370" t="s">
        <v>3196</v>
      </c>
      <c r="G370" s="105" t="s">
        <v>4234</v>
      </c>
      <c r="H370" s="55">
        <v>0.25</v>
      </c>
      <c r="I370" t="s">
        <v>886</v>
      </c>
      <c r="J370" t="s">
        <v>100</v>
      </c>
      <c r="K370" s="56">
        <v>7.2700000000000001E-2</v>
      </c>
      <c r="L370" s="56">
        <v>1E-4</v>
      </c>
      <c r="M370" s="55">
        <v>483.08</v>
      </c>
      <c r="N370" s="55">
        <v>91.926793999999973</v>
      </c>
      <c r="O370" s="55">
        <v>1.61067800206301</v>
      </c>
      <c r="P370" s="56">
        <v>0</v>
      </c>
      <c r="Q370" s="56">
        <v>0</v>
      </c>
    </row>
    <row r="371" spans="1:17">
      <c r="A371" t="s">
        <v>4206</v>
      </c>
      <c r="B371" t="s">
        <v>2744</v>
      </c>
      <c r="C371" t="s">
        <v>3197</v>
      </c>
      <c r="D371" s="105" t="s">
        <v>4234</v>
      </c>
      <c r="E371" t="s">
        <v>3501</v>
      </c>
      <c r="F371" t="s">
        <v>3198</v>
      </c>
      <c r="G371" s="105" t="s">
        <v>4234</v>
      </c>
      <c r="H371" s="55">
        <v>0.25</v>
      </c>
      <c r="I371" t="s">
        <v>886</v>
      </c>
      <c r="J371" t="s">
        <v>100</v>
      </c>
      <c r="K371" s="56">
        <v>7.2700000000000001E-2</v>
      </c>
      <c r="L371" s="56">
        <v>1E-4</v>
      </c>
      <c r="M371" s="55">
        <v>115.91</v>
      </c>
      <c r="N371" s="55">
        <v>91.926782999999972</v>
      </c>
      <c r="O371" s="55">
        <v>0.38646531605381301</v>
      </c>
      <c r="P371" s="56">
        <v>0</v>
      </c>
      <c r="Q371" s="56">
        <v>0</v>
      </c>
    </row>
    <row r="372" spans="1:17">
      <c r="A372" t="s">
        <v>4206</v>
      </c>
      <c r="B372" t="s">
        <v>2744</v>
      </c>
      <c r="C372" t="s">
        <v>3199</v>
      </c>
      <c r="D372" s="105" t="s">
        <v>4234</v>
      </c>
      <c r="E372" t="s">
        <v>3501</v>
      </c>
      <c r="F372" t="s">
        <v>457</v>
      </c>
      <c r="G372" s="105" t="s">
        <v>4234</v>
      </c>
      <c r="H372" s="55">
        <v>0.25</v>
      </c>
      <c r="I372" t="s">
        <v>886</v>
      </c>
      <c r="J372" t="s">
        <v>100</v>
      </c>
      <c r="K372" s="56">
        <v>7.2700000000000001E-2</v>
      </c>
      <c r="L372" s="56">
        <v>1E-4</v>
      </c>
      <c r="M372" s="55">
        <v>633.39</v>
      </c>
      <c r="N372" s="55">
        <v>91.926792999999876</v>
      </c>
      <c r="O372" s="55">
        <v>2.1118392991406498</v>
      </c>
      <c r="P372" s="56">
        <v>0</v>
      </c>
      <c r="Q372" s="56">
        <v>0</v>
      </c>
    </row>
    <row r="373" spans="1:17">
      <c r="A373" t="s">
        <v>4206</v>
      </c>
      <c r="B373" t="s">
        <v>2744</v>
      </c>
      <c r="C373" t="s">
        <v>3200</v>
      </c>
      <c r="D373" s="105" t="s">
        <v>4234</v>
      </c>
      <c r="E373" t="s">
        <v>3501</v>
      </c>
      <c r="F373" t="s">
        <v>3201</v>
      </c>
      <c r="G373" s="105" t="s">
        <v>4234</v>
      </c>
      <c r="H373" s="55">
        <v>0.25</v>
      </c>
      <c r="I373" t="s">
        <v>886</v>
      </c>
      <c r="J373" t="s">
        <v>100</v>
      </c>
      <c r="K373" s="56">
        <v>7.2700000000000001E-2</v>
      </c>
      <c r="L373" s="56">
        <v>1E-4</v>
      </c>
      <c r="M373" s="55">
        <v>211.13</v>
      </c>
      <c r="N373" s="55">
        <v>91.92680900000002</v>
      </c>
      <c r="O373" s="55">
        <v>0.70394655556984598</v>
      </c>
      <c r="P373" s="56">
        <v>0</v>
      </c>
      <c r="Q373" s="56">
        <v>0</v>
      </c>
    </row>
    <row r="374" spans="1:17">
      <c r="A374" t="s">
        <v>4207</v>
      </c>
      <c r="B374" t="s">
        <v>2744</v>
      </c>
      <c r="C374" t="s">
        <v>3229</v>
      </c>
      <c r="D374" s="105" t="s">
        <v>4234</v>
      </c>
      <c r="E374" t="s">
        <v>3501</v>
      </c>
      <c r="F374" t="s">
        <v>406</v>
      </c>
      <c r="G374" s="105" t="s">
        <v>4234</v>
      </c>
      <c r="H374" s="55">
        <v>0.51</v>
      </c>
      <c r="I374" t="s">
        <v>886</v>
      </c>
      <c r="J374" t="s">
        <v>100</v>
      </c>
      <c r="K374" s="56">
        <v>7.6999999999999999E-2</v>
      </c>
      <c r="L374" s="56">
        <v>7.5600000000000001E-2</v>
      </c>
      <c r="M374" s="55">
        <v>502714.27</v>
      </c>
      <c r="N374" s="55">
        <v>100.73000000000016</v>
      </c>
      <c r="O374" s="55">
        <v>1836.6550732882199</v>
      </c>
      <c r="P374" s="56">
        <v>1.2999999999999999E-2</v>
      </c>
      <c r="Q374" s="56">
        <v>1.2999999999999999E-3</v>
      </c>
    </row>
    <row r="375" spans="1:17">
      <c r="A375" t="s">
        <v>4208</v>
      </c>
      <c r="B375" t="s">
        <v>2744</v>
      </c>
      <c r="C375" t="s">
        <v>3173</v>
      </c>
      <c r="D375" s="105" t="s">
        <v>4234</v>
      </c>
      <c r="E375" t="s">
        <v>3501</v>
      </c>
      <c r="F375" t="s">
        <v>355</v>
      </c>
      <c r="G375" s="105" t="s">
        <v>4234</v>
      </c>
      <c r="H375" s="55">
        <v>2.2999999999999998</v>
      </c>
      <c r="I375" t="s">
        <v>845</v>
      </c>
      <c r="J375" t="s">
        <v>100</v>
      </c>
      <c r="K375" s="56">
        <v>7.9600000000000004E-2</v>
      </c>
      <c r="L375" s="56">
        <v>7.6700000000000004E-2</v>
      </c>
      <c r="M375" s="55">
        <v>138134.31</v>
      </c>
      <c r="N375" s="55">
        <v>101.66</v>
      </c>
      <c r="O375" s="55">
        <v>509.32996053334199</v>
      </c>
      <c r="P375" s="56">
        <v>3.5999999999999999E-3</v>
      </c>
      <c r="Q375" s="56">
        <v>4.0000000000000002E-4</v>
      </c>
    </row>
    <row r="376" spans="1:17">
      <c r="A376" t="s">
        <v>4208</v>
      </c>
      <c r="B376" t="s">
        <v>2744</v>
      </c>
      <c r="C376" t="s">
        <v>3172</v>
      </c>
      <c r="D376" s="105" t="s">
        <v>4234</v>
      </c>
      <c r="E376" t="s">
        <v>3501</v>
      </c>
      <c r="F376" t="s">
        <v>355</v>
      </c>
      <c r="G376" s="105" t="s">
        <v>4234</v>
      </c>
      <c r="H376" s="55">
        <v>2.2999999999999998</v>
      </c>
      <c r="I376" t="s">
        <v>845</v>
      </c>
      <c r="J376" t="s">
        <v>100</v>
      </c>
      <c r="K376" s="56">
        <v>7.9600000000000004E-2</v>
      </c>
      <c r="L376" s="56">
        <v>7.6700000000000004E-2</v>
      </c>
      <c r="M376" s="55">
        <v>111456.38</v>
      </c>
      <c r="N376" s="55">
        <v>101.67</v>
      </c>
      <c r="O376" s="55">
        <v>411.00330350734203</v>
      </c>
      <c r="P376" s="56">
        <v>2.8999999999999998E-3</v>
      </c>
      <c r="Q376" s="56">
        <v>2.9999999999999997E-4</v>
      </c>
    </row>
    <row r="377" spans="1:17">
      <c r="A377" t="s">
        <v>4208</v>
      </c>
      <c r="B377" t="s">
        <v>2744</v>
      </c>
      <c r="C377" t="s">
        <v>3174</v>
      </c>
      <c r="D377" s="105" t="s">
        <v>4234</v>
      </c>
      <c r="E377" t="s">
        <v>3501</v>
      </c>
      <c r="F377" t="s">
        <v>3175</v>
      </c>
      <c r="G377" s="105" t="s">
        <v>4234</v>
      </c>
      <c r="H377" s="55">
        <v>2.2999999999999998</v>
      </c>
      <c r="I377" t="s">
        <v>845</v>
      </c>
      <c r="J377" t="s">
        <v>100</v>
      </c>
      <c r="K377" s="56">
        <v>7.9600000000000004E-2</v>
      </c>
      <c r="L377" s="56">
        <v>7.5999999999999998E-2</v>
      </c>
      <c r="M377" s="55">
        <v>101788.58</v>
      </c>
      <c r="N377" s="55">
        <v>101.67</v>
      </c>
      <c r="O377" s="55">
        <v>375.35260556032199</v>
      </c>
      <c r="P377" s="56">
        <v>2.7000000000000001E-3</v>
      </c>
      <c r="Q377" s="56">
        <v>2.9999999999999997E-4</v>
      </c>
    </row>
    <row r="378" spans="1:17">
      <c r="A378" t="s">
        <v>4209</v>
      </c>
      <c r="B378" t="s">
        <v>2744</v>
      </c>
      <c r="C378" t="s">
        <v>3230</v>
      </c>
      <c r="D378" s="105" t="s">
        <v>4234</v>
      </c>
      <c r="E378" t="s">
        <v>3501</v>
      </c>
      <c r="F378" t="s">
        <v>3231</v>
      </c>
      <c r="G378" s="105" t="s">
        <v>4234</v>
      </c>
      <c r="H378" s="55">
        <v>1</v>
      </c>
      <c r="I378" t="s">
        <v>886</v>
      </c>
      <c r="J378" t="s">
        <v>100</v>
      </c>
      <c r="K378" s="56">
        <v>7.8799999999999995E-2</v>
      </c>
      <c r="L378" s="56">
        <v>1E-4</v>
      </c>
      <c r="M378" s="55">
        <v>625903.67000000004</v>
      </c>
      <c r="N378" s="55">
        <v>78.199743000000026</v>
      </c>
      <c r="O378" s="55">
        <v>1775.25350758017</v>
      </c>
      <c r="P378" s="56">
        <v>1.2500000000000001E-2</v>
      </c>
      <c r="Q378" s="56">
        <v>1.1999999999999999E-3</v>
      </c>
    </row>
    <row r="379" spans="1:17">
      <c r="A379" t="s">
        <v>4210</v>
      </c>
      <c r="B379" t="s">
        <v>2744</v>
      </c>
      <c r="C379" t="s">
        <v>3062</v>
      </c>
      <c r="D379" s="105" t="s">
        <v>4234</v>
      </c>
      <c r="E379" t="s">
        <v>3501</v>
      </c>
      <c r="F379" t="s">
        <v>380</v>
      </c>
      <c r="G379" s="105" t="s">
        <v>4234</v>
      </c>
      <c r="H379" s="55">
        <v>1.77</v>
      </c>
      <c r="I379" t="s">
        <v>845</v>
      </c>
      <c r="J379" t="s">
        <v>100</v>
      </c>
      <c r="K379" s="56">
        <v>8.4599999999999995E-2</v>
      </c>
      <c r="L379" s="56">
        <v>8.5599999999999996E-2</v>
      </c>
      <c r="M379" s="55">
        <v>252037.65</v>
      </c>
      <c r="N379" s="55">
        <v>100.61</v>
      </c>
      <c r="O379" s="55">
        <v>919.71681394495499</v>
      </c>
      <c r="P379" s="56">
        <v>6.4999999999999997E-3</v>
      </c>
      <c r="Q379" s="56">
        <v>5.9999999999999995E-4</v>
      </c>
    </row>
    <row r="380" spans="1:17">
      <c r="A380" t="s">
        <v>4211</v>
      </c>
      <c r="B380" t="s">
        <v>2744</v>
      </c>
      <c r="C380" t="s">
        <v>3206</v>
      </c>
      <c r="D380" s="105" t="s">
        <v>4234</v>
      </c>
      <c r="E380" t="s">
        <v>3501</v>
      </c>
      <c r="F380" t="s">
        <v>3207</v>
      </c>
      <c r="G380" s="105" t="s">
        <v>4234</v>
      </c>
      <c r="H380" s="55">
        <v>2.86</v>
      </c>
      <c r="I380" t="s">
        <v>845</v>
      </c>
      <c r="J380" t="s">
        <v>100</v>
      </c>
      <c r="K380" s="56">
        <v>8.7499999999999994E-2</v>
      </c>
      <c r="L380" s="56">
        <v>9.1300000000000006E-2</v>
      </c>
      <c r="M380" s="55">
        <v>678071.76</v>
      </c>
      <c r="N380" s="55">
        <v>100.15</v>
      </c>
      <c r="O380" s="55">
        <v>2463.05532293028</v>
      </c>
      <c r="P380" s="56">
        <v>1.7399999999999999E-2</v>
      </c>
      <c r="Q380" s="56">
        <v>1.6999999999999999E-3</v>
      </c>
    </row>
    <row r="381" spans="1:17">
      <c r="A381" t="s">
        <v>4212</v>
      </c>
      <c r="B381" t="s">
        <v>2744</v>
      </c>
      <c r="C381" t="s">
        <v>3176</v>
      </c>
      <c r="D381" s="105" t="s">
        <v>4234</v>
      </c>
      <c r="E381" t="s">
        <v>3501</v>
      </c>
      <c r="F381" t="s">
        <v>321</v>
      </c>
      <c r="G381" s="105" t="s">
        <v>4234</v>
      </c>
      <c r="H381" s="55">
        <v>0.94</v>
      </c>
      <c r="I381" t="s">
        <v>886</v>
      </c>
      <c r="J381" t="s">
        <v>100</v>
      </c>
      <c r="K381" s="56">
        <v>8.0299999999999996E-2</v>
      </c>
      <c r="L381" s="56">
        <v>8.2500000000000004E-2</v>
      </c>
      <c r="M381" s="55">
        <v>780594.42</v>
      </c>
      <c r="N381" s="55">
        <v>100.85999999999986</v>
      </c>
      <c r="O381" s="55">
        <v>2855.5644186075201</v>
      </c>
      <c r="P381" s="56">
        <v>2.0199999999999999E-2</v>
      </c>
      <c r="Q381" s="56">
        <v>2E-3</v>
      </c>
    </row>
    <row r="382" spans="1:17">
      <c r="A382" t="s">
        <v>4213</v>
      </c>
      <c r="B382" t="s">
        <v>2744</v>
      </c>
      <c r="C382" t="s">
        <v>3227</v>
      </c>
      <c r="D382" s="105" t="s">
        <v>4234</v>
      </c>
      <c r="E382" t="s">
        <v>3501</v>
      </c>
      <c r="F382" t="s">
        <v>3228</v>
      </c>
      <c r="G382" s="105" t="s">
        <v>4234</v>
      </c>
      <c r="H382" s="55">
        <v>0.25</v>
      </c>
      <c r="I382" t="s">
        <v>886</v>
      </c>
      <c r="J382" t="s">
        <v>100</v>
      </c>
      <c r="K382" s="56">
        <v>7.0099999999999996E-2</v>
      </c>
      <c r="L382" s="56">
        <v>1E-4</v>
      </c>
      <c r="M382" s="55">
        <v>553235.54</v>
      </c>
      <c r="N382" s="55">
        <v>88.007138000000026</v>
      </c>
      <c r="O382" s="55">
        <v>1765.9382972093699</v>
      </c>
      <c r="P382" s="56">
        <v>1.2500000000000001E-2</v>
      </c>
      <c r="Q382" s="56">
        <v>1.1999999999999999E-3</v>
      </c>
    </row>
    <row r="383" spans="1:17">
      <c r="A383" t="s">
        <v>4214</v>
      </c>
      <c r="B383" t="s">
        <v>2744</v>
      </c>
      <c r="C383" t="s">
        <v>3191</v>
      </c>
      <c r="D383" s="105" t="s">
        <v>4234</v>
      </c>
      <c r="E383" t="s">
        <v>3501</v>
      </c>
      <c r="F383" t="s">
        <v>3192</v>
      </c>
      <c r="G383" s="105" t="s">
        <v>4234</v>
      </c>
      <c r="H383" s="55">
        <v>2.92</v>
      </c>
      <c r="I383" t="s">
        <v>845</v>
      </c>
      <c r="J383" t="s">
        <v>100</v>
      </c>
      <c r="K383" s="56">
        <v>8.8599999999999998E-2</v>
      </c>
      <c r="L383" s="56">
        <v>9.3600000000000003E-2</v>
      </c>
      <c r="M383" s="55">
        <v>318133.78000000003</v>
      </c>
      <c r="N383" s="55">
        <v>99.830000000000169</v>
      </c>
      <c r="O383" s="55">
        <v>1151.9096389859001</v>
      </c>
      <c r="P383" s="56">
        <v>8.0999999999999996E-3</v>
      </c>
      <c r="Q383" s="56">
        <v>8.0000000000000004E-4</v>
      </c>
    </row>
    <row r="384" spans="1:17">
      <c r="A384" t="s">
        <v>4215</v>
      </c>
      <c r="B384" t="s">
        <v>2744</v>
      </c>
      <c r="C384" t="s">
        <v>3242</v>
      </c>
      <c r="D384" s="105" t="s">
        <v>4234</v>
      </c>
      <c r="E384" t="s">
        <v>3501</v>
      </c>
      <c r="F384" t="s">
        <v>3243</v>
      </c>
      <c r="G384" s="105" t="s">
        <v>4234</v>
      </c>
      <c r="H384" s="55">
        <v>2.2799999999999998</v>
      </c>
      <c r="I384" t="s">
        <v>845</v>
      </c>
      <c r="J384" t="s">
        <v>100</v>
      </c>
      <c r="K384" s="56">
        <v>8.0600000000000005E-2</v>
      </c>
      <c r="L384" s="56">
        <v>9.2200000000000004E-2</v>
      </c>
      <c r="M384" s="55">
        <v>181723.65</v>
      </c>
      <c r="N384" s="55">
        <v>98.56</v>
      </c>
      <c r="O384" s="55">
        <v>649.62047037887999</v>
      </c>
      <c r="P384" s="56">
        <v>4.5999999999999999E-3</v>
      </c>
      <c r="Q384" s="56">
        <v>5.0000000000000001E-4</v>
      </c>
    </row>
    <row r="385" spans="1:17">
      <c r="A385" t="s">
        <v>4216</v>
      </c>
      <c r="B385" t="s">
        <v>2744</v>
      </c>
      <c r="C385" t="s">
        <v>3213</v>
      </c>
      <c r="D385" s="105" t="s">
        <v>4234</v>
      </c>
      <c r="E385" t="s">
        <v>3501</v>
      </c>
      <c r="F385" t="s">
        <v>3214</v>
      </c>
      <c r="G385" s="105" t="s">
        <v>4234</v>
      </c>
      <c r="H385" s="55">
        <v>0.82</v>
      </c>
      <c r="I385" t="s">
        <v>886</v>
      </c>
      <c r="J385" t="s">
        <v>100</v>
      </c>
      <c r="K385" s="56">
        <v>7.6999999999999999E-2</v>
      </c>
      <c r="L385" s="56">
        <v>8.5099999999999995E-2</v>
      </c>
      <c r="M385" s="55">
        <v>810673.88</v>
      </c>
      <c r="N385" s="55">
        <v>100.16000000000014</v>
      </c>
      <c r="O385" s="55">
        <v>2945.0186654204199</v>
      </c>
      <c r="P385" s="56">
        <v>2.0799999999999999E-2</v>
      </c>
      <c r="Q385" s="56">
        <v>2.0999999999999999E-3</v>
      </c>
    </row>
    <row r="386" spans="1:17">
      <c r="A386" t="s">
        <v>4216</v>
      </c>
      <c r="B386" t="s">
        <v>2744</v>
      </c>
      <c r="C386" t="s">
        <v>3215</v>
      </c>
      <c r="D386" s="105" t="s">
        <v>4234</v>
      </c>
      <c r="E386" t="s">
        <v>3501</v>
      </c>
      <c r="F386" t="s">
        <v>457</v>
      </c>
      <c r="G386" s="105" t="s">
        <v>4234</v>
      </c>
      <c r="H386" s="55">
        <v>0.82</v>
      </c>
      <c r="I386" t="s">
        <v>886</v>
      </c>
      <c r="J386" t="s">
        <v>100</v>
      </c>
      <c r="K386" s="56">
        <v>7.6999999999999999E-2</v>
      </c>
      <c r="L386" s="56">
        <v>7.7299999999999994E-2</v>
      </c>
      <c r="M386" s="55">
        <v>2328.19</v>
      </c>
      <c r="N386" s="55">
        <v>100.76</v>
      </c>
      <c r="O386" s="55">
        <v>8.5085221529880002</v>
      </c>
      <c r="P386" s="56">
        <v>1E-4</v>
      </c>
      <c r="Q386" s="56">
        <v>0</v>
      </c>
    </row>
    <row r="387" spans="1:17">
      <c r="A387" t="s">
        <v>4216</v>
      </c>
      <c r="B387" t="s">
        <v>2744</v>
      </c>
      <c r="C387" t="s">
        <v>3216</v>
      </c>
      <c r="D387" s="105" t="s">
        <v>4234</v>
      </c>
      <c r="E387" t="s">
        <v>3501</v>
      </c>
      <c r="F387" t="s">
        <v>2646</v>
      </c>
      <c r="G387" s="105" t="s">
        <v>4234</v>
      </c>
      <c r="H387" s="55">
        <v>0.82</v>
      </c>
      <c r="I387" t="s">
        <v>886</v>
      </c>
      <c r="J387" t="s">
        <v>100</v>
      </c>
      <c r="K387" s="56">
        <v>7.6999999999999999E-2</v>
      </c>
      <c r="L387" s="56">
        <v>7.7299999999999994E-2</v>
      </c>
      <c r="M387" s="55">
        <v>1308.76</v>
      </c>
      <c r="N387" s="55">
        <v>100.76</v>
      </c>
      <c r="O387" s="55">
        <v>4.7829487511520004</v>
      </c>
      <c r="P387" s="56">
        <v>0</v>
      </c>
      <c r="Q387" s="56">
        <v>0</v>
      </c>
    </row>
    <row r="388" spans="1:17">
      <c r="A388" t="s">
        <v>4216</v>
      </c>
      <c r="B388" t="s">
        <v>2744</v>
      </c>
      <c r="C388" t="s">
        <v>3217</v>
      </c>
      <c r="D388" s="105" t="s">
        <v>4234</v>
      </c>
      <c r="E388" t="s">
        <v>3501</v>
      </c>
      <c r="F388" t="s">
        <v>3218</v>
      </c>
      <c r="G388" s="105" t="s">
        <v>4234</v>
      </c>
      <c r="H388" s="55">
        <v>0.82</v>
      </c>
      <c r="I388" t="s">
        <v>886</v>
      </c>
      <c r="J388" t="s">
        <v>100</v>
      </c>
      <c r="K388" s="56">
        <v>7.6999999999999999E-2</v>
      </c>
      <c r="L388" s="56">
        <v>7.8100000000000003E-2</v>
      </c>
      <c r="M388" s="55">
        <v>1960.98</v>
      </c>
      <c r="N388" s="55">
        <v>100.7</v>
      </c>
      <c r="O388" s="55">
        <v>7.1622617812199998</v>
      </c>
      <c r="P388" s="56">
        <v>1E-4</v>
      </c>
      <c r="Q388" s="56">
        <v>0</v>
      </c>
    </row>
    <row r="389" spans="1:17">
      <c r="A389" t="s">
        <v>4216</v>
      </c>
      <c r="B389" t="s">
        <v>2744</v>
      </c>
      <c r="C389" t="s">
        <v>3219</v>
      </c>
      <c r="D389" s="105" t="s">
        <v>4234</v>
      </c>
      <c r="E389" t="s">
        <v>3501</v>
      </c>
      <c r="F389" t="s">
        <v>3220</v>
      </c>
      <c r="G389" s="105" t="s">
        <v>4234</v>
      </c>
      <c r="H389" s="55">
        <v>0.82</v>
      </c>
      <c r="I389" t="s">
        <v>886</v>
      </c>
      <c r="J389" t="s">
        <v>100</v>
      </c>
      <c r="K389" s="56">
        <v>7.6999999999999999E-2</v>
      </c>
      <c r="L389" s="56">
        <v>7.8100000000000003E-2</v>
      </c>
      <c r="M389" s="55">
        <v>7628.21</v>
      </c>
      <c r="N389" s="55">
        <v>100.7</v>
      </c>
      <c r="O389" s="55">
        <v>27.861190293690001</v>
      </c>
      <c r="P389" s="56">
        <v>2.0000000000000001E-4</v>
      </c>
      <c r="Q389" s="56">
        <v>0</v>
      </c>
    </row>
    <row r="390" spans="1:17">
      <c r="A390" t="s">
        <v>4216</v>
      </c>
      <c r="B390" t="s">
        <v>2744</v>
      </c>
      <c r="C390" t="s">
        <v>3221</v>
      </c>
      <c r="D390" s="105" t="s">
        <v>4234</v>
      </c>
      <c r="E390" t="s">
        <v>3501</v>
      </c>
      <c r="F390" t="s">
        <v>3222</v>
      </c>
      <c r="G390" s="105" t="s">
        <v>4234</v>
      </c>
      <c r="H390" s="55">
        <v>0.82</v>
      </c>
      <c r="I390" t="s">
        <v>886</v>
      </c>
      <c r="J390" t="s">
        <v>100</v>
      </c>
      <c r="K390" s="56">
        <v>7.6999999999999999E-2</v>
      </c>
      <c r="L390" s="56">
        <v>7.8100000000000003E-2</v>
      </c>
      <c r="M390" s="55">
        <v>1488.92</v>
      </c>
      <c r="N390" s="55">
        <v>100.7</v>
      </c>
      <c r="O390" s="55">
        <v>5.4381150298799996</v>
      </c>
      <c r="P390" s="56">
        <v>0</v>
      </c>
      <c r="Q390" s="56">
        <v>0</v>
      </c>
    </row>
    <row r="391" spans="1:17">
      <c r="A391" t="s">
        <v>4216</v>
      </c>
      <c r="B391" t="s">
        <v>2744</v>
      </c>
      <c r="C391" t="s">
        <v>3223</v>
      </c>
      <c r="D391" s="105" t="s">
        <v>4234</v>
      </c>
      <c r="E391" t="s">
        <v>3501</v>
      </c>
      <c r="F391" t="s">
        <v>3224</v>
      </c>
      <c r="G391" s="105" t="s">
        <v>4234</v>
      </c>
      <c r="H391" s="55">
        <v>0.82</v>
      </c>
      <c r="I391" t="s">
        <v>886</v>
      </c>
      <c r="J391" t="s">
        <v>100</v>
      </c>
      <c r="K391" s="56">
        <v>7.6999999999999999E-2</v>
      </c>
      <c r="L391" s="56">
        <v>7.8100000000000003E-2</v>
      </c>
      <c r="M391" s="55">
        <v>8050.15</v>
      </c>
      <c r="N391" s="55">
        <v>100.7</v>
      </c>
      <c r="O391" s="55">
        <v>29.40227930835</v>
      </c>
      <c r="P391" s="56">
        <v>2.0000000000000001E-4</v>
      </c>
      <c r="Q391" s="56">
        <v>0</v>
      </c>
    </row>
    <row r="392" spans="1:17">
      <c r="A392" t="s">
        <v>4217</v>
      </c>
      <c r="B392" t="s">
        <v>2744</v>
      </c>
      <c r="C392" t="s">
        <v>3241</v>
      </c>
      <c r="D392" s="105" t="s">
        <v>4234</v>
      </c>
      <c r="E392" t="s">
        <v>3501</v>
      </c>
      <c r="F392" t="s">
        <v>418</v>
      </c>
      <c r="G392" s="105" t="s">
        <v>4234</v>
      </c>
      <c r="H392" s="55">
        <v>2.4900000000000002</v>
      </c>
      <c r="I392" t="s">
        <v>845</v>
      </c>
      <c r="J392" t="s">
        <v>100</v>
      </c>
      <c r="K392" s="56">
        <v>8.2000000000000003E-2</v>
      </c>
      <c r="L392" s="56">
        <v>8.5599999999999996E-2</v>
      </c>
      <c r="M392" s="55">
        <v>412377.22</v>
      </c>
      <c r="N392" s="55">
        <v>100.34000000000027</v>
      </c>
      <c r="O392" s="55">
        <v>1500.7775303415999</v>
      </c>
      <c r="P392" s="56">
        <v>1.06E-2</v>
      </c>
      <c r="Q392" s="56">
        <v>1E-3</v>
      </c>
    </row>
    <row r="393" spans="1:17">
      <c r="A393" t="s">
        <v>4218</v>
      </c>
      <c r="B393" t="s">
        <v>2744</v>
      </c>
      <c r="C393" t="s">
        <v>3069</v>
      </c>
      <c r="D393" s="105" t="s">
        <v>4234</v>
      </c>
      <c r="E393" t="s">
        <v>3501</v>
      </c>
      <c r="F393" t="s">
        <v>3066</v>
      </c>
      <c r="G393" s="105" t="s">
        <v>4234</v>
      </c>
      <c r="H393" s="55">
        <v>2.16</v>
      </c>
      <c r="I393" t="s">
        <v>958</v>
      </c>
      <c r="J393" t="s">
        <v>102</v>
      </c>
      <c r="K393" s="56">
        <v>6.6100000000000006E-2</v>
      </c>
      <c r="L393" s="56">
        <v>7.1400000000000005E-2</v>
      </c>
      <c r="M393" s="55">
        <v>255927.27</v>
      </c>
      <c r="N393" s="55">
        <v>99.990000000000308</v>
      </c>
      <c r="O393" s="55">
        <v>1026.5751685483699</v>
      </c>
      <c r="P393" s="56">
        <v>7.3000000000000001E-3</v>
      </c>
      <c r="Q393" s="56">
        <v>6.9999999999999999E-4</v>
      </c>
    </row>
    <row r="394" spans="1:17">
      <c r="A394" t="s">
        <v>4218</v>
      </c>
      <c r="B394" t="s">
        <v>2744</v>
      </c>
      <c r="C394" t="s">
        <v>3064</v>
      </c>
      <c r="D394" s="105" t="s">
        <v>4234</v>
      </c>
      <c r="E394" t="s">
        <v>3501</v>
      </c>
      <c r="F394" t="s">
        <v>587</v>
      </c>
      <c r="G394" s="105" t="s">
        <v>4234</v>
      </c>
      <c r="H394" s="55">
        <v>2.17</v>
      </c>
      <c r="I394" t="s">
        <v>958</v>
      </c>
      <c r="J394" t="s">
        <v>102</v>
      </c>
      <c r="K394" s="56">
        <v>6.6000000000000003E-2</v>
      </c>
      <c r="L394" s="56">
        <v>7.1300000000000002E-2</v>
      </c>
      <c r="M394" s="55">
        <v>26791.279999999999</v>
      </c>
      <c r="N394" s="55">
        <v>100.12999999999963</v>
      </c>
      <c r="O394" s="55">
        <v>107.615617516502</v>
      </c>
      <c r="P394" s="56">
        <v>8.0000000000000004E-4</v>
      </c>
      <c r="Q394" s="56">
        <v>1E-4</v>
      </c>
    </row>
    <row r="395" spans="1:17">
      <c r="A395" t="s">
        <v>4218</v>
      </c>
      <c r="B395" t="s">
        <v>2744</v>
      </c>
      <c r="C395" t="s">
        <v>3065</v>
      </c>
      <c r="D395" s="105" t="s">
        <v>4234</v>
      </c>
      <c r="E395" t="s">
        <v>3501</v>
      </c>
      <c r="F395" t="s">
        <v>3066</v>
      </c>
      <c r="G395" s="105" t="s">
        <v>4234</v>
      </c>
      <c r="H395" s="55">
        <v>2.17</v>
      </c>
      <c r="I395" t="s">
        <v>958</v>
      </c>
      <c r="J395" t="s">
        <v>102</v>
      </c>
      <c r="K395" s="56">
        <v>6.6000000000000003E-2</v>
      </c>
      <c r="L395" s="56">
        <v>7.1499999999999994E-2</v>
      </c>
      <c r="M395" s="55">
        <v>3384.16</v>
      </c>
      <c r="N395" s="55">
        <v>100.09</v>
      </c>
      <c r="O395" s="55">
        <v>13.5881145626304</v>
      </c>
      <c r="P395" s="56">
        <v>1E-4</v>
      </c>
      <c r="Q395" s="56">
        <v>0</v>
      </c>
    </row>
    <row r="396" spans="1:17">
      <c r="A396" t="s">
        <v>4218</v>
      </c>
      <c r="B396" t="s">
        <v>2744</v>
      </c>
      <c r="C396" t="s">
        <v>3232</v>
      </c>
      <c r="D396" s="105" t="s">
        <v>4234</v>
      </c>
      <c r="E396" t="s">
        <v>3501</v>
      </c>
      <c r="F396" t="s">
        <v>3066</v>
      </c>
      <c r="G396" s="105" t="s">
        <v>4234</v>
      </c>
      <c r="H396" s="55">
        <v>2.16</v>
      </c>
      <c r="I396" t="s">
        <v>958</v>
      </c>
      <c r="J396" t="s">
        <v>102</v>
      </c>
      <c r="K396" s="56">
        <v>6.6000000000000003E-2</v>
      </c>
      <c r="L396" s="56">
        <v>7.1499999999999994E-2</v>
      </c>
      <c r="M396" s="55">
        <v>3948.19</v>
      </c>
      <c r="N396" s="55">
        <v>100.1</v>
      </c>
      <c r="O396" s="55">
        <v>15.854397563003999</v>
      </c>
      <c r="P396" s="56">
        <v>1E-4</v>
      </c>
      <c r="Q396" s="56">
        <v>0</v>
      </c>
    </row>
    <row r="397" spans="1:17">
      <c r="A397" t="s">
        <v>4218</v>
      </c>
      <c r="B397" t="s">
        <v>2744</v>
      </c>
      <c r="C397" t="s">
        <v>3233</v>
      </c>
      <c r="D397" s="105" t="s">
        <v>4234</v>
      </c>
      <c r="E397" t="s">
        <v>3501</v>
      </c>
      <c r="F397" t="s">
        <v>3066</v>
      </c>
      <c r="G397" s="105" t="s">
        <v>4234</v>
      </c>
      <c r="H397" s="55">
        <v>2.16</v>
      </c>
      <c r="I397" t="s">
        <v>958</v>
      </c>
      <c r="J397" t="s">
        <v>102</v>
      </c>
      <c r="K397" s="56">
        <v>6.6000000000000003E-2</v>
      </c>
      <c r="L397" s="56">
        <v>7.2599999999999998E-2</v>
      </c>
      <c r="M397" s="55">
        <v>5076.24</v>
      </c>
      <c r="N397" s="55">
        <v>99.88</v>
      </c>
      <c r="O397" s="55">
        <v>20.3394077707392</v>
      </c>
      <c r="P397" s="56">
        <v>1E-4</v>
      </c>
      <c r="Q397" s="56">
        <v>0</v>
      </c>
    </row>
    <row r="398" spans="1:17">
      <c r="A398" t="s">
        <v>4218</v>
      </c>
      <c r="B398" t="s">
        <v>2744</v>
      </c>
      <c r="C398" t="s">
        <v>3234</v>
      </c>
      <c r="D398" s="105" t="s">
        <v>4234</v>
      </c>
      <c r="E398" t="s">
        <v>3501</v>
      </c>
      <c r="F398" t="s">
        <v>3066</v>
      </c>
      <c r="G398" s="105" t="s">
        <v>4234</v>
      </c>
      <c r="H398" s="55">
        <v>2.16</v>
      </c>
      <c r="I398" t="s">
        <v>958</v>
      </c>
      <c r="J398" t="s">
        <v>102</v>
      </c>
      <c r="K398" s="56">
        <v>6.6000000000000003E-2</v>
      </c>
      <c r="L398" s="56">
        <v>7.1400000000000005E-2</v>
      </c>
      <c r="M398" s="55">
        <v>23689.13</v>
      </c>
      <c r="N398" s="55">
        <v>100.11</v>
      </c>
      <c r="O398" s="55">
        <v>95.135848353298798</v>
      </c>
      <c r="P398" s="56">
        <v>6.9999999999999999E-4</v>
      </c>
      <c r="Q398" s="56">
        <v>1E-4</v>
      </c>
    </row>
    <row r="399" spans="1:17">
      <c r="A399" t="s">
        <v>4218</v>
      </c>
      <c r="B399" t="s">
        <v>2744</v>
      </c>
      <c r="C399" t="s">
        <v>3067</v>
      </c>
      <c r="D399" s="105" t="s">
        <v>4234</v>
      </c>
      <c r="E399" t="s">
        <v>3501</v>
      </c>
      <c r="F399" t="s">
        <v>663</v>
      </c>
      <c r="G399" s="105" t="s">
        <v>4234</v>
      </c>
      <c r="H399" s="55">
        <v>2.17</v>
      </c>
      <c r="I399" t="s">
        <v>958</v>
      </c>
      <c r="J399" t="s">
        <v>102</v>
      </c>
      <c r="K399" s="56">
        <v>6.6000000000000003E-2</v>
      </c>
      <c r="L399" s="56">
        <v>7.1300000000000002E-2</v>
      </c>
      <c r="M399" s="55">
        <v>2115.1</v>
      </c>
      <c r="N399" s="55">
        <v>100.13</v>
      </c>
      <c r="O399" s="55">
        <v>8.4959655757080004</v>
      </c>
      <c r="P399" s="56">
        <v>1E-4</v>
      </c>
      <c r="Q399" s="56">
        <v>0</v>
      </c>
    </row>
    <row r="400" spans="1:17">
      <c r="A400" t="s">
        <v>4218</v>
      </c>
      <c r="B400" t="s">
        <v>2744</v>
      </c>
      <c r="C400" t="s">
        <v>3068</v>
      </c>
      <c r="D400" s="105" t="s">
        <v>4234</v>
      </c>
      <c r="E400" t="s">
        <v>3501</v>
      </c>
      <c r="F400" t="s">
        <v>598</v>
      </c>
      <c r="G400" s="105" t="s">
        <v>4234</v>
      </c>
      <c r="H400" s="55">
        <v>2.16</v>
      </c>
      <c r="I400" t="s">
        <v>958</v>
      </c>
      <c r="J400" t="s">
        <v>102</v>
      </c>
      <c r="K400" s="56">
        <v>6.6000000000000003E-2</v>
      </c>
      <c r="L400" s="56">
        <v>7.1300000000000002E-2</v>
      </c>
      <c r="M400" s="55">
        <v>12690.61</v>
      </c>
      <c r="N400" s="55">
        <v>100.13</v>
      </c>
      <c r="O400" s="55">
        <v>50.975833622398802</v>
      </c>
      <c r="P400" s="56">
        <v>4.0000000000000002E-4</v>
      </c>
      <c r="Q400" s="56">
        <v>0</v>
      </c>
    </row>
    <row r="401" spans="1:17">
      <c r="A401" t="s">
        <v>4218</v>
      </c>
      <c r="B401" t="s">
        <v>2744</v>
      </c>
      <c r="C401" t="s">
        <v>3235</v>
      </c>
      <c r="D401" s="105" t="s">
        <v>4234</v>
      </c>
      <c r="E401" t="s">
        <v>3501</v>
      </c>
      <c r="F401" t="s">
        <v>278</v>
      </c>
      <c r="G401" s="105" t="s">
        <v>4234</v>
      </c>
      <c r="H401" s="55">
        <v>2.16</v>
      </c>
      <c r="I401" t="s">
        <v>958</v>
      </c>
      <c r="J401" t="s">
        <v>102</v>
      </c>
      <c r="K401" s="56">
        <v>6.6000000000000003E-2</v>
      </c>
      <c r="L401" s="56">
        <v>7.1300000000000002E-2</v>
      </c>
      <c r="M401" s="55">
        <v>5781.28</v>
      </c>
      <c r="N401" s="55">
        <v>100.13</v>
      </c>
      <c r="O401" s="55">
        <v>23.222332685702401</v>
      </c>
      <c r="P401" s="56">
        <v>2.0000000000000001E-4</v>
      </c>
      <c r="Q401" s="56">
        <v>0</v>
      </c>
    </row>
    <row r="402" spans="1:17">
      <c r="A402" t="s">
        <v>4218</v>
      </c>
      <c r="B402" t="s">
        <v>2744</v>
      </c>
      <c r="C402" t="s">
        <v>3236</v>
      </c>
      <c r="D402" s="105" t="s">
        <v>4234</v>
      </c>
      <c r="E402" t="s">
        <v>3501</v>
      </c>
      <c r="F402" t="s">
        <v>229</v>
      </c>
      <c r="G402" s="105" t="s">
        <v>4234</v>
      </c>
      <c r="H402" s="55">
        <v>2.16</v>
      </c>
      <c r="I402" t="s">
        <v>958</v>
      </c>
      <c r="J402" t="s">
        <v>102</v>
      </c>
      <c r="K402" s="56">
        <v>6.6000000000000003E-2</v>
      </c>
      <c r="L402" s="56">
        <v>7.1300000000000002E-2</v>
      </c>
      <c r="M402" s="55">
        <v>9024.43</v>
      </c>
      <c r="N402" s="55">
        <v>100.13</v>
      </c>
      <c r="O402" s="55">
        <v>36.249466512404403</v>
      </c>
      <c r="P402" s="56">
        <v>2.9999999999999997E-4</v>
      </c>
      <c r="Q402" s="56">
        <v>0</v>
      </c>
    </row>
    <row r="403" spans="1:17">
      <c r="A403" t="s">
        <v>4218</v>
      </c>
      <c r="B403" t="s">
        <v>2744</v>
      </c>
      <c r="C403" t="s">
        <v>3237</v>
      </c>
      <c r="D403" s="105" t="s">
        <v>4234</v>
      </c>
      <c r="E403" t="s">
        <v>3501</v>
      </c>
      <c r="F403" t="s">
        <v>3134</v>
      </c>
      <c r="G403" s="105" t="s">
        <v>4234</v>
      </c>
      <c r="H403" s="55">
        <v>2.16</v>
      </c>
      <c r="I403" t="s">
        <v>958</v>
      </c>
      <c r="J403" t="s">
        <v>102</v>
      </c>
      <c r="K403" s="56">
        <v>6.6000000000000003E-2</v>
      </c>
      <c r="L403" s="56">
        <v>7.1300000000000002E-2</v>
      </c>
      <c r="M403" s="55">
        <v>2115.1</v>
      </c>
      <c r="N403" s="55">
        <v>100.13</v>
      </c>
      <c r="O403" s="55">
        <v>8.4959655757080004</v>
      </c>
      <c r="P403" s="56">
        <v>1E-4</v>
      </c>
      <c r="Q403" s="56">
        <v>0</v>
      </c>
    </row>
    <row r="404" spans="1:17">
      <c r="A404" t="s">
        <v>4218</v>
      </c>
      <c r="B404" t="s">
        <v>2744</v>
      </c>
      <c r="C404" t="s">
        <v>3238</v>
      </c>
      <c r="D404" s="105" t="s">
        <v>4234</v>
      </c>
      <c r="E404" t="s">
        <v>3501</v>
      </c>
      <c r="F404" t="s">
        <v>767</v>
      </c>
      <c r="G404" s="105" t="s">
        <v>4234</v>
      </c>
      <c r="H404" s="55">
        <v>2.14</v>
      </c>
      <c r="I404" t="s">
        <v>958</v>
      </c>
      <c r="J404" t="s">
        <v>102</v>
      </c>
      <c r="K404" s="56">
        <v>6.4299999999999996E-2</v>
      </c>
      <c r="L404" s="56">
        <v>7.5999999999999998E-2</v>
      </c>
      <c r="M404" s="55">
        <v>19526.62</v>
      </c>
      <c r="N404" s="55">
        <v>100.16</v>
      </c>
      <c r="O404" s="55">
        <v>78.458321574067199</v>
      </c>
      <c r="P404" s="56">
        <v>5.9999999999999995E-4</v>
      </c>
      <c r="Q404" s="56">
        <v>1E-4</v>
      </c>
    </row>
    <row r="405" spans="1:17">
      <c r="A405" t="s">
        <v>4218</v>
      </c>
      <c r="B405" t="s">
        <v>2744</v>
      </c>
      <c r="C405" t="s">
        <v>3239</v>
      </c>
      <c r="D405" s="105" t="s">
        <v>4234</v>
      </c>
      <c r="E405" t="s">
        <v>3501</v>
      </c>
      <c r="F405" t="s">
        <v>3240</v>
      </c>
      <c r="G405" s="105" t="s">
        <v>4234</v>
      </c>
      <c r="H405" s="55">
        <v>2.15</v>
      </c>
      <c r="I405" t="s">
        <v>958</v>
      </c>
      <c r="J405" t="s">
        <v>102</v>
      </c>
      <c r="K405" s="56">
        <v>6.6100000000000006E-2</v>
      </c>
      <c r="L405" s="56">
        <v>6.9699999999999998E-2</v>
      </c>
      <c r="M405" s="55">
        <v>2188.42</v>
      </c>
      <c r="N405" s="55">
        <v>100.72</v>
      </c>
      <c r="O405" s="55">
        <v>8.8422749448383993</v>
      </c>
      <c r="P405" s="56">
        <v>1E-4</v>
      </c>
      <c r="Q405" s="56">
        <v>0</v>
      </c>
    </row>
    <row r="406" spans="1:17">
      <c r="A406" t="s">
        <v>4219</v>
      </c>
      <c r="B406" t="s">
        <v>2744</v>
      </c>
      <c r="C406" t="s">
        <v>3186</v>
      </c>
      <c r="D406" s="105" t="s">
        <v>4234</v>
      </c>
      <c r="E406" t="s">
        <v>3501</v>
      </c>
      <c r="F406" t="s">
        <v>3187</v>
      </c>
      <c r="G406" s="105" t="s">
        <v>4234</v>
      </c>
      <c r="H406" s="55">
        <v>3.25</v>
      </c>
      <c r="I406" t="s">
        <v>904</v>
      </c>
      <c r="J406" t="s">
        <v>102</v>
      </c>
      <c r="K406" s="56">
        <v>7.5700000000000003E-2</v>
      </c>
      <c r="L406" s="56">
        <v>7.3899999999999993E-2</v>
      </c>
      <c r="M406" s="55">
        <v>278674.89</v>
      </c>
      <c r="N406" s="55">
        <v>101.54999999999983</v>
      </c>
      <c r="O406" s="55">
        <v>1135.26013764922</v>
      </c>
      <c r="P406" s="56">
        <v>8.0000000000000002E-3</v>
      </c>
      <c r="Q406" s="56">
        <v>8.0000000000000004E-4</v>
      </c>
    </row>
    <row r="407" spans="1:17">
      <c r="A407" t="s">
        <v>4219</v>
      </c>
      <c r="B407" t="s">
        <v>2744</v>
      </c>
      <c r="C407" t="s">
        <v>3188</v>
      </c>
      <c r="D407" s="105" t="s">
        <v>4234</v>
      </c>
      <c r="E407" t="s">
        <v>3501</v>
      </c>
      <c r="F407" t="s">
        <v>3187</v>
      </c>
      <c r="G407" s="105" t="s">
        <v>4234</v>
      </c>
      <c r="H407" s="55">
        <v>3.17</v>
      </c>
      <c r="I407" t="s">
        <v>904</v>
      </c>
      <c r="J407" t="s">
        <v>100</v>
      </c>
      <c r="K407" s="56">
        <v>9.0800000000000006E-2</v>
      </c>
      <c r="L407" s="56">
        <v>9.5100000000000004E-2</v>
      </c>
      <c r="M407" s="55">
        <v>767381.38</v>
      </c>
      <c r="N407" s="55">
        <v>100.78000000000007</v>
      </c>
      <c r="O407" s="55">
        <v>2805.0019449290298</v>
      </c>
      <c r="P407" s="56">
        <v>1.9800000000000002E-2</v>
      </c>
      <c r="Q407" s="56">
        <v>2E-3</v>
      </c>
    </row>
    <row r="408" spans="1:17">
      <c r="A408" t="s">
        <v>4220</v>
      </c>
      <c r="B408" t="s">
        <v>2744</v>
      </c>
      <c r="C408" t="s">
        <v>3181</v>
      </c>
      <c r="D408" s="105" t="s">
        <v>4234</v>
      </c>
      <c r="E408" t="s">
        <v>3501</v>
      </c>
      <c r="F408" t="s">
        <v>355</v>
      </c>
      <c r="G408" s="105" t="s">
        <v>4234</v>
      </c>
      <c r="H408" s="55">
        <v>1.4</v>
      </c>
      <c r="I408" t="s">
        <v>845</v>
      </c>
      <c r="J408" t="s">
        <v>100</v>
      </c>
      <c r="K408" s="56">
        <v>5.7799999999999997E-2</v>
      </c>
      <c r="L408" s="56">
        <v>7.8399999999999997E-2</v>
      </c>
      <c r="M408" s="55">
        <v>68669.539999999994</v>
      </c>
      <c r="N408" s="55">
        <v>97.63</v>
      </c>
      <c r="O408" s="55">
        <v>243.161594788554</v>
      </c>
      <c r="P408" s="56">
        <v>1.6999999999999999E-3</v>
      </c>
      <c r="Q408" s="56">
        <v>2.0000000000000001E-4</v>
      </c>
    </row>
    <row r="409" spans="1:17">
      <c r="A409" t="s">
        <v>4220</v>
      </c>
      <c r="B409" t="s">
        <v>2744</v>
      </c>
      <c r="C409" t="s">
        <v>3177</v>
      </c>
      <c r="D409" s="105" t="s">
        <v>4234</v>
      </c>
      <c r="E409" t="s">
        <v>3501</v>
      </c>
      <c r="F409" t="s">
        <v>3178</v>
      </c>
      <c r="G409" s="105" t="s">
        <v>4234</v>
      </c>
      <c r="H409" s="55">
        <v>1.38</v>
      </c>
      <c r="I409" t="s">
        <v>845</v>
      </c>
      <c r="J409" t="s">
        <v>100</v>
      </c>
      <c r="K409" s="56">
        <v>8.2000000000000003E-2</v>
      </c>
      <c r="L409" s="56">
        <v>6.8000000000000005E-2</v>
      </c>
      <c r="M409" s="55">
        <v>169096.64</v>
      </c>
      <c r="N409" s="55">
        <v>101.82</v>
      </c>
      <c r="O409" s="55">
        <v>624.47581922169604</v>
      </c>
      <c r="P409" s="56">
        <v>4.4000000000000003E-3</v>
      </c>
      <c r="Q409" s="56">
        <v>4.0000000000000002E-4</v>
      </c>
    </row>
    <row r="410" spans="1:17">
      <c r="A410" t="s">
        <v>4220</v>
      </c>
      <c r="B410" t="s">
        <v>2744</v>
      </c>
      <c r="C410" t="s">
        <v>3182</v>
      </c>
      <c r="D410" s="105" t="s">
        <v>4234</v>
      </c>
      <c r="E410" t="s">
        <v>3501</v>
      </c>
      <c r="F410" t="s">
        <v>355</v>
      </c>
      <c r="G410" s="105" t="s">
        <v>4234</v>
      </c>
      <c r="H410" s="55">
        <v>1.38</v>
      </c>
      <c r="I410" t="s">
        <v>845</v>
      </c>
      <c r="J410" t="s">
        <v>100</v>
      </c>
      <c r="K410" s="56">
        <v>8.2000000000000003E-2</v>
      </c>
      <c r="L410" s="56">
        <v>7.9100000000000004E-2</v>
      </c>
      <c r="M410" s="55">
        <v>9946.86</v>
      </c>
      <c r="N410" s="55">
        <v>100.97</v>
      </c>
      <c r="O410" s="55">
        <v>36.427210653834003</v>
      </c>
      <c r="P410" s="56">
        <v>2.9999999999999997E-4</v>
      </c>
      <c r="Q410" s="56">
        <v>0</v>
      </c>
    </row>
    <row r="411" spans="1:17">
      <c r="A411" t="s">
        <v>4220</v>
      </c>
      <c r="B411" t="s">
        <v>2744</v>
      </c>
      <c r="C411" t="s">
        <v>3179</v>
      </c>
      <c r="D411" s="105" t="s">
        <v>4234</v>
      </c>
      <c r="E411" t="s">
        <v>3501</v>
      </c>
      <c r="F411" t="s">
        <v>3180</v>
      </c>
      <c r="G411" s="105" t="s">
        <v>4234</v>
      </c>
      <c r="H411" s="55">
        <v>3.37</v>
      </c>
      <c r="I411" t="s">
        <v>845</v>
      </c>
      <c r="J411" t="s">
        <v>100</v>
      </c>
      <c r="K411" s="56">
        <v>9.1999999999999998E-2</v>
      </c>
      <c r="L411" s="56">
        <v>0.1094</v>
      </c>
      <c r="M411" s="55">
        <v>658998.78</v>
      </c>
      <c r="N411" s="55">
        <v>96.080000000000084</v>
      </c>
      <c r="O411" s="55">
        <v>2296.4931829176498</v>
      </c>
      <c r="P411" s="56">
        <v>1.6199999999999999E-2</v>
      </c>
      <c r="Q411" s="56">
        <v>1.6000000000000001E-3</v>
      </c>
    </row>
    <row r="412" spans="1:17">
      <c r="A412" s="74" t="s">
        <v>3105</v>
      </c>
      <c r="B412" s="106" t="s">
        <v>4234</v>
      </c>
      <c r="C412" s="106" t="s">
        <v>4234</v>
      </c>
      <c r="D412" s="107" t="s">
        <v>4234</v>
      </c>
      <c r="E412" s="107" t="s">
        <v>4234</v>
      </c>
      <c r="F412" s="107" t="s">
        <v>4234</v>
      </c>
      <c r="G412" s="107" t="s">
        <v>4234</v>
      </c>
      <c r="H412" s="75">
        <v>0</v>
      </c>
      <c r="I412" s="107" t="s">
        <v>4234</v>
      </c>
      <c r="J412" s="107" t="s">
        <v>4234</v>
      </c>
      <c r="K412" s="107" t="s">
        <v>4234</v>
      </c>
      <c r="L412" s="76">
        <v>0</v>
      </c>
      <c r="M412" s="75">
        <v>0</v>
      </c>
      <c r="N412" s="107" t="s">
        <v>4234</v>
      </c>
      <c r="O412" s="75">
        <v>0</v>
      </c>
      <c r="P412" s="76">
        <v>0</v>
      </c>
      <c r="Q412" s="76">
        <v>0</v>
      </c>
    </row>
    <row r="413" spans="1:17">
      <c r="A413" t="s">
        <v>178</v>
      </c>
      <c r="B413" s="106" t="s">
        <v>4234</v>
      </c>
      <c r="C413" t="s">
        <v>178</v>
      </c>
      <c r="D413" s="107" t="s">
        <v>4234</v>
      </c>
      <c r="E413" t="s">
        <v>178</v>
      </c>
      <c r="F413" s="107" t="s">
        <v>4234</v>
      </c>
      <c r="G413" s="107" t="s">
        <v>4234</v>
      </c>
      <c r="H413" s="55">
        <v>0</v>
      </c>
      <c r="I413" t="s">
        <v>178</v>
      </c>
      <c r="J413" t="s">
        <v>178</v>
      </c>
      <c r="K413" s="56">
        <v>0</v>
      </c>
      <c r="L413" s="56">
        <v>0</v>
      </c>
      <c r="M413" s="55">
        <v>0</v>
      </c>
      <c r="N413" s="55">
        <v>0</v>
      </c>
      <c r="O413" s="55">
        <v>0</v>
      </c>
      <c r="P413" s="56">
        <v>0</v>
      </c>
      <c r="Q413" s="56">
        <v>0</v>
      </c>
    </row>
    <row r="414" spans="1:17">
      <c r="A414" t="s">
        <v>188</v>
      </c>
      <c r="B414" s="106" t="s">
        <v>4234</v>
      </c>
      <c r="C414" s="106" t="s">
        <v>4234</v>
      </c>
      <c r="D414" s="107" t="s">
        <v>4234</v>
      </c>
      <c r="E414" s="107" t="s">
        <v>4234</v>
      </c>
      <c r="F414" s="107" t="s">
        <v>4234</v>
      </c>
      <c r="G414" s="107" t="s">
        <v>4234</v>
      </c>
      <c r="H414" s="107" t="s">
        <v>4234</v>
      </c>
      <c r="I414" s="107" t="s">
        <v>4234</v>
      </c>
      <c r="J414" s="107" t="s">
        <v>4234</v>
      </c>
      <c r="K414" s="107" t="s">
        <v>4234</v>
      </c>
      <c r="L414" s="107" t="s">
        <v>4234</v>
      </c>
      <c r="M414" s="107" t="s">
        <v>4234</v>
      </c>
      <c r="N414" s="107" t="s">
        <v>4234</v>
      </c>
      <c r="O414" s="107" t="s">
        <v>4234</v>
      </c>
      <c r="P414" s="107" t="s">
        <v>4234</v>
      </c>
      <c r="Q414" s="107" t="s">
        <v>4234</v>
      </c>
    </row>
    <row r="415" spans="1:17">
      <c r="A415" t="s">
        <v>292</v>
      </c>
      <c r="B415" s="106" t="s">
        <v>4234</v>
      </c>
      <c r="C415" s="106" t="s">
        <v>4234</v>
      </c>
      <c r="D415" s="107" t="s">
        <v>4234</v>
      </c>
      <c r="E415" s="107" t="s">
        <v>4234</v>
      </c>
      <c r="F415" s="107" t="s">
        <v>4234</v>
      </c>
      <c r="G415" s="107" t="s">
        <v>4234</v>
      </c>
      <c r="H415" s="107" t="s">
        <v>4234</v>
      </c>
      <c r="I415" s="107" t="s">
        <v>4234</v>
      </c>
      <c r="J415" s="107" t="s">
        <v>4234</v>
      </c>
      <c r="K415" s="107" t="s">
        <v>4234</v>
      </c>
      <c r="L415" s="107" t="s">
        <v>4234</v>
      </c>
      <c r="M415" s="107" t="s">
        <v>4234</v>
      </c>
      <c r="N415" s="107" t="s">
        <v>4234</v>
      </c>
      <c r="O415" s="107" t="s">
        <v>4234</v>
      </c>
      <c r="P415" s="107" t="s">
        <v>4234</v>
      </c>
      <c r="Q415" s="107" t="s">
        <v>4234</v>
      </c>
    </row>
    <row r="416" spans="1:17">
      <c r="A416" t="s">
        <v>293</v>
      </c>
      <c r="B416" s="106" t="s">
        <v>4234</v>
      </c>
      <c r="C416" s="106" t="s">
        <v>4234</v>
      </c>
      <c r="D416" s="107" t="s">
        <v>4234</v>
      </c>
      <c r="E416" s="107" t="s">
        <v>4234</v>
      </c>
      <c r="F416" s="107" t="s">
        <v>4234</v>
      </c>
      <c r="G416" s="107" t="s">
        <v>4234</v>
      </c>
      <c r="H416" s="107" t="s">
        <v>4234</v>
      </c>
      <c r="I416" s="107" t="s">
        <v>4234</v>
      </c>
      <c r="J416" s="107" t="s">
        <v>4234</v>
      </c>
      <c r="K416" s="107" t="s">
        <v>4234</v>
      </c>
      <c r="L416" s="107" t="s">
        <v>4234</v>
      </c>
      <c r="M416" s="107" t="s">
        <v>4234</v>
      </c>
      <c r="N416" s="107" t="s">
        <v>4234</v>
      </c>
      <c r="O416" s="107" t="s">
        <v>4234</v>
      </c>
      <c r="P416" s="107" t="s">
        <v>4234</v>
      </c>
      <c r="Q416" s="107" t="s">
        <v>4234</v>
      </c>
    </row>
    <row r="417" spans="1:17">
      <c r="A417" t="s">
        <v>294</v>
      </c>
      <c r="B417" s="106" t="s">
        <v>4234</v>
      </c>
      <c r="C417" s="106" t="s">
        <v>4234</v>
      </c>
      <c r="D417" s="107" t="s">
        <v>4234</v>
      </c>
      <c r="E417" s="107" t="s">
        <v>4234</v>
      </c>
      <c r="F417" s="107" t="s">
        <v>4234</v>
      </c>
      <c r="G417" s="107" t="s">
        <v>4234</v>
      </c>
      <c r="H417" s="107" t="s">
        <v>4234</v>
      </c>
      <c r="I417" s="107" t="s">
        <v>4234</v>
      </c>
      <c r="J417" s="107" t="s">
        <v>4234</v>
      </c>
      <c r="K417" s="107" t="s">
        <v>4234</v>
      </c>
      <c r="L417" s="107" t="s">
        <v>4234</v>
      </c>
      <c r="M417" s="107" t="s">
        <v>4234</v>
      </c>
      <c r="N417" s="107" t="s">
        <v>4234</v>
      </c>
      <c r="O417" s="107" t="s">
        <v>4234</v>
      </c>
      <c r="P417" s="107" t="s">
        <v>4234</v>
      </c>
      <c r="Q417" s="107" t="s">
        <v>4234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4233</v>
      </c>
    </row>
    <row r="2" spans="1:20" s="1" customFormat="1">
      <c r="A2" s="2" t="s">
        <v>1</v>
      </c>
      <c r="B2" s="9" t="s">
        <v>3299</v>
      </c>
    </row>
    <row r="3" spans="1:20" s="1" customFormat="1">
      <c r="A3" s="2" t="s">
        <v>2</v>
      </c>
      <c r="B3" s="20" t="s">
        <v>3300</v>
      </c>
    </row>
    <row r="4" spans="1:20" s="1" customFormat="1">
      <c r="A4" s="2" t="s">
        <v>3</v>
      </c>
      <c r="B4" s="62" t="s">
        <v>165</v>
      </c>
    </row>
    <row r="5" spans="1:20" s="15" customFormat="1">
      <c r="A5" s="32" t="s">
        <v>92</v>
      </c>
      <c r="B5" s="33" t="s">
        <v>46</v>
      </c>
      <c r="C5" s="33" t="s">
        <v>47</v>
      </c>
      <c r="D5" s="33" t="s">
        <v>48</v>
      </c>
      <c r="E5" s="33" t="s">
        <v>49</v>
      </c>
      <c r="F5" s="33" t="s">
        <v>68</v>
      </c>
      <c r="G5" s="33" t="s">
        <v>50</v>
      </c>
      <c r="H5" s="33" t="s">
        <v>129</v>
      </c>
      <c r="I5" s="33" t="s">
        <v>52</v>
      </c>
      <c r="J5" s="33" t="s">
        <v>155</v>
      </c>
      <c r="K5" s="33" t="s">
        <v>156</v>
      </c>
      <c r="L5" s="33" t="s">
        <v>5</v>
      </c>
      <c r="M5" s="33" t="s">
        <v>54</v>
      </c>
      <c r="N5" s="34" t="s">
        <v>151</v>
      </c>
      <c r="O5" s="13"/>
      <c r="P5" s="13"/>
      <c r="Q5" s="13"/>
      <c r="R5" s="13"/>
      <c r="S5" s="13"/>
      <c r="T5" s="13"/>
    </row>
    <row r="6" spans="1:20" s="15" customFormat="1">
      <c r="A6" s="99" t="s">
        <v>4234</v>
      </c>
      <c r="B6" s="100" t="s">
        <v>4234</v>
      </c>
      <c r="C6" s="100" t="s">
        <v>4234</v>
      </c>
      <c r="D6" s="100" t="s">
        <v>4234</v>
      </c>
      <c r="E6" s="100" t="s">
        <v>4234</v>
      </c>
      <c r="F6" s="21" t="s">
        <v>71</v>
      </c>
      <c r="G6" s="100" t="s">
        <v>4234</v>
      </c>
      <c r="H6" s="21" t="s">
        <v>7</v>
      </c>
      <c r="I6" s="21" t="s">
        <v>7</v>
      </c>
      <c r="J6" s="21" t="s">
        <v>152</v>
      </c>
      <c r="K6" s="100" t="s">
        <v>4234</v>
      </c>
      <c r="L6" s="21" t="s">
        <v>6</v>
      </c>
      <c r="M6" s="21" t="s">
        <v>7</v>
      </c>
      <c r="N6" s="29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101" t="s">
        <v>4234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4" t="s">
        <v>73</v>
      </c>
      <c r="N7" s="24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130</v>
      </c>
      <c r="B8" s="102" t="s">
        <v>4234</v>
      </c>
      <c r="C8" s="102" t="s">
        <v>4234</v>
      </c>
      <c r="D8" s="102" t="s">
        <v>4234</v>
      </c>
      <c r="E8" s="102" t="s">
        <v>4234</v>
      </c>
      <c r="F8" s="102" t="s">
        <v>4234</v>
      </c>
      <c r="G8" s="102" t="s">
        <v>4234</v>
      </c>
      <c r="H8" s="102" t="s">
        <v>4234</v>
      </c>
      <c r="I8" s="102" t="s">
        <v>4234</v>
      </c>
      <c r="J8" s="53">
        <v>0</v>
      </c>
      <c r="K8" s="102" t="s">
        <v>4234</v>
      </c>
      <c r="L8" s="53">
        <v>0</v>
      </c>
      <c r="M8" s="54">
        <v>0</v>
      </c>
      <c r="N8" s="54">
        <v>0</v>
      </c>
      <c r="O8" s="13"/>
      <c r="P8" s="13"/>
      <c r="Q8" s="13"/>
      <c r="R8" s="13"/>
      <c r="S8" s="13"/>
      <c r="T8" s="13"/>
    </row>
    <row r="9" spans="1:20">
      <c r="A9" s="57" t="s">
        <v>173</v>
      </c>
      <c r="B9" s="106" t="s">
        <v>4234</v>
      </c>
      <c r="C9" s="106" t="s">
        <v>4234</v>
      </c>
      <c r="D9" s="107" t="s">
        <v>4234</v>
      </c>
      <c r="E9" s="107" t="s">
        <v>4234</v>
      </c>
      <c r="F9" s="59">
        <v>0</v>
      </c>
      <c r="G9" s="107" t="s">
        <v>4234</v>
      </c>
      <c r="H9" s="107" t="s">
        <v>4234</v>
      </c>
      <c r="I9" s="58">
        <v>0</v>
      </c>
      <c r="J9" s="59">
        <v>0</v>
      </c>
      <c r="K9" s="107" t="s">
        <v>4234</v>
      </c>
      <c r="L9" s="59">
        <v>0</v>
      </c>
      <c r="M9" s="58">
        <v>0</v>
      </c>
      <c r="N9" s="58">
        <v>0</v>
      </c>
    </row>
    <row r="10" spans="1:20">
      <c r="A10" s="57" t="s">
        <v>1909</v>
      </c>
      <c r="B10" s="106" t="s">
        <v>4234</v>
      </c>
      <c r="C10" s="106" t="s">
        <v>4234</v>
      </c>
      <c r="D10" s="107" t="s">
        <v>4234</v>
      </c>
      <c r="E10" s="107" t="s">
        <v>4234</v>
      </c>
      <c r="F10" s="59">
        <v>0</v>
      </c>
      <c r="G10" s="107" t="s">
        <v>4234</v>
      </c>
      <c r="H10" s="107" t="s">
        <v>4234</v>
      </c>
      <c r="I10" s="58">
        <v>0</v>
      </c>
      <c r="J10" s="59">
        <v>0</v>
      </c>
      <c r="K10" s="107" t="s">
        <v>4234</v>
      </c>
      <c r="L10" s="59">
        <v>0</v>
      </c>
      <c r="M10" s="58">
        <v>0</v>
      </c>
      <c r="N10" s="58">
        <v>0</v>
      </c>
    </row>
    <row r="11" spans="1:20">
      <c r="A11" t="s">
        <v>178</v>
      </c>
      <c r="B11" t="s">
        <v>178</v>
      </c>
      <c r="C11" s="106" t="s">
        <v>4234</v>
      </c>
      <c r="D11" t="s">
        <v>178</v>
      </c>
      <c r="E11" s="107" t="s">
        <v>4234</v>
      </c>
      <c r="F11" s="55">
        <v>0</v>
      </c>
      <c r="G11" t="s">
        <v>178</v>
      </c>
      <c r="H11" s="56">
        <v>0</v>
      </c>
      <c r="I11" s="56">
        <v>0</v>
      </c>
      <c r="J11" s="55">
        <v>0</v>
      </c>
      <c r="K11" s="55">
        <v>0</v>
      </c>
      <c r="L11" s="55">
        <v>0</v>
      </c>
      <c r="M11" s="56">
        <v>0</v>
      </c>
      <c r="N11" s="56">
        <v>0</v>
      </c>
    </row>
    <row r="12" spans="1:20">
      <c r="A12" s="57" t="s">
        <v>1910</v>
      </c>
      <c r="B12" s="106" t="s">
        <v>4234</v>
      </c>
      <c r="C12" s="106" t="s">
        <v>4234</v>
      </c>
      <c r="D12" s="107" t="s">
        <v>4234</v>
      </c>
      <c r="E12" s="107" t="s">
        <v>4234</v>
      </c>
      <c r="F12" s="59">
        <v>0</v>
      </c>
      <c r="G12" s="107" t="s">
        <v>4234</v>
      </c>
      <c r="H12" s="107" t="s">
        <v>4234</v>
      </c>
      <c r="I12" s="58">
        <v>0</v>
      </c>
      <c r="J12" s="59">
        <v>0</v>
      </c>
      <c r="K12" s="107" t="s">
        <v>4234</v>
      </c>
      <c r="L12" s="59">
        <v>0</v>
      </c>
      <c r="M12" s="58">
        <v>0</v>
      </c>
      <c r="N12" s="58">
        <v>0</v>
      </c>
    </row>
    <row r="13" spans="1:20">
      <c r="A13" t="s">
        <v>178</v>
      </c>
      <c r="B13" t="s">
        <v>178</v>
      </c>
      <c r="C13" s="106" t="s">
        <v>4234</v>
      </c>
      <c r="D13" t="s">
        <v>178</v>
      </c>
      <c r="E13" s="107" t="s">
        <v>4234</v>
      </c>
      <c r="F13" s="55">
        <v>0</v>
      </c>
      <c r="G13" t="s">
        <v>178</v>
      </c>
      <c r="H13" s="56">
        <v>0</v>
      </c>
      <c r="I13" s="56">
        <v>0</v>
      </c>
      <c r="J13" s="55">
        <v>0</v>
      </c>
      <c r="K13" s="55">
        <v>0</v>
      </c>
      <c r="L13" s="55">
        <v>0</v>
      </c>
      <c r="M13" s="56">
        <v>0</v>
      </c>
      <c r="N13" s="56">
        <v>0</v>
      </c>
    </row>
    <row r="14" spans="1:20">
      <c r="A14" s="57" t="s">
        <v>3244</v>
      </c>
      <c r="B14" s="106" t="s">
        <v>4234</v>
      </c>
      <c r="C14" s="106" t="s">
        <v>4234</v>
      </c>
      <c r="D14" s="107" t="s">
        <v>4234</v>
      </c>
      <c r="E14" s="107" t="s">
        <v>4234</v>
      </c>
      <c r="F14" s="59">
        <v>0</v>
      </c>
      <c r="G14" s="107" t="s">
        <v>4234</v>
      </c>
      <c r="H14" s="107" t="s">
        <v>4234</v>
      </c>
      <c r="I14" s="58">
        <v>0</v>
      </c>
      <c r="J14" s="59">
        <v>0</v>
      </c>
      <c r="K14" s="107" t="s">
        <v>4234</v>
      </c>
      <c r="L14" s="59">
        <v>0</v>
      </c>
      <c r="M14" s="58">
        <v>0</v>
      </c>
      <c r="N14" s="58">
        <v>0</v>
      </c>
    </row>
    <row r="15" spans="1:20">
      <c r="A15" t="s">
        <v>178</v>
      </c>
      <c r="B15" t="s">
        <v>178</v>
      </c>
      <c r="C15" s="106" t="s">
        <v>4234</v>
      </c>
      <c r="D15" t="s">
        <v>178</v>
      </c>
      <c r="E15" s="107" t="s">
        <v>4234</v>
      </c>
      <c r="F15" s="55">
        <v>0</v>
      </c>
      <c r="G15" t="s">
        <v>178</v>
      </c>
      <c r="H15" s="56">
        <v>0</v>
      </c>
      <c r="I15" s="56">
        <v>0</v>
      </c>
      <c r="J15" s="55">
        <v>0</v>
      </c>
      <c r="K15" s="55">
        <v>0</v>
      </c>
      <c r="L15" s="55">
        <v>0</v>
      </c>
      <c r="M15" s="56">
        <v>0</v>
      </c>
      <c r="N15" s="56">
        <v>0</v>
      </c>
    </row>
    <row r="16" spans="1:20">
      <c r="A16" s="57" t="s">
        <v>3245</v>
      </c>
      <c r="B16" s="106" t="s">
        <v>4234</v>
      </c>
      <c r="C16" s="106" t="s">
        <v>4234</v>
      </c>
      <c r="D16" s="107" t="s">
        <v>4234</v>
      </c>
      <c r="E16" s="107" t="s">
        <v>4234</v>
      </c>
      <c r="F16" s="59">
        <v>0</v>
      </c>
      <c r="G16" s="107" t="s">
        <v>4234</v>
      </c>
      <c r="H16" s="107" t="s">
        <v>4234</v>
      </c>
      <c r="I16" s="58">
        <v>0</v>
      </c>
      <c r="J16" s="59">
        <v>0</v>
      </c>
      <c r="K16" s="107" t="s">
        <v>4234</v>
      </c>
      <c r="L16" s="59">
        <v>0</v>
      </c>
      <c r="M16" s="58">
        <v>0</v>
      </c>
      <c r="N16" s="58">
        <v>0</v>
      </c>
    </row>
    <row r="17" spans="1:14">
      <c r="A17" t="s">
        <v>178</v>
      </c>
      <c r="B17" t="s">
        <v>178</v>
      </c>
      <c r="C17" s="106" t="s">
        <v>4234</v>
      </c>
      <c r="D17" t="s">
        <v>178</v>
      </c>
      <c r="E17" s="107" t="s">
        <v>4234</v>
      </c>
      <c r="F17" s="55">
        <v>0</v>
      </c>
      <c r="G17" t="s">
        <v>178</v>
      </c>
      <c r="H17" s="56">
        <v>0</v>
      </c>
      <c r="I17" s="56">
        <v>0</v>
      </c>
      <c r="J17" s="55">
        <v>0</v>
      </c>
      <c r="K17" s="55">
        <v>0</v>
      </c>
      <c r="L17" s="55">
        <v>0</v>
      </c>
      <c r="M17" s="56">
        <v>0</v>
      </c>
      <c r="N17" s="56">
        <v>0</v>
      </c>
    </row>
    <row r="18" spans="1:14">
      <c r="A18" s="57" t="s">
        <v>822</v>
      </c>
      <c r="B18" s="106" t="s">
        <v>4234</v>
      </c>
      <c r="C18" s="106" t="s">
        <v>4234</v>
      </c>
      <c r="D18" s="107" t="s">
        <v>4234</v>
      </c>
      <c r="E18" s="107" t="s">
        <v>4234</v>
      </c>
      <c r="F18" s="59">
        <v>0</v>
      </c>
      <c r="G18" s="107" t="s">
        <v>4234</v>
      </c>
      <c r="H18" s="107" t="s">
        <v>4234</v>
      </c>
      <c r="I18" s="58">
        <v>0</v>
      </c>
      <c r="J18" s="59">
        <v>0</v>
      </c>
      <c r="K18" s="107" t="s">
        <v>4234</v>
      </c>
      <c r="L18" s="59">
        <v>0</v>
      </c>
      <c r="M18" s="58">
        <v>0</v>
      </c>
      <c r="N18" s="58">
        <v>0</v>
      </c>
    </row>
    <row r="19" spans="1:14">
      <c r="A19" t="s">
        <v>178</v>
      </c>
      <c r="B19" t="s">
        <v>178</v>
      </c>
      <c r="C19" s="106" t="s">
        <v>4234</v>
      </c>
      <c r="D19" t="s">
        <v>178</v>
      </c>
      <c r="E19" s="107" t="s">
        <v>4234</v>
      </c>
      <c r="F19" s="55">
        <v>0</v>
      </c>
      <c r="G19" t="s">
        <v>178</v>
      </c>
      <c r="H19" s="56">
        <v>0</v>
      </c>
      <c r="I19" s="56">
        <v>0</v>
      </c>
      <c r="J19" s="55">
        <v>0</v>
      </c>
      <c r="K19" s="55">
        <v>0</v>
      </c>
      <c r="L19" s="55">
        <v>0</v>
      </c>
      <c r="M19" s="56">
        <v>0</v>
      </c>
      <c r="N19" s="56">
        <v>0</v>
      </c>
    </row>
    <row r="20" spans="1:14">
      <c r="A20" s="57" t="s">
        <v>186</v>
      </c>
      <c r="B20" s="106" t="s">
        <v>4234</v>
      </c>
      <c r="C20" s="106" t="s">
        <v>4234</v>
      </c>
      <c r="D20" s="107" t="s">
        <v>4234</v>
      </c>
      <c r="E20" s="107" t="s">
        <v>4234</v>
      </c>
      <c r="F20" s="59">
        <v>0</v>
      </c>
      <c r="G20" s="107" t="s">
        <v>4234</v>
      </c>
      <c r="H20" s="107" t="s">
        <v>4234</v>
      </c>
      <c r="I20" s="58">
        <v>0</v>
      </c>
      <c r="J20" s="59">
        <v>0</v>
      </c>
      <c r="K20" s="107" t="s">
        <v>4234</v>
      </c>
      <c r="L20" s="59">
        <v>0</v>
      </c>
      <c r="M20" s="58">
        <v>0</v>
      </c>
      <c r="N20" s="58">
        <v>0</v>
      </c>
    </row>
    <row r="21" spans="1:14">
      <c r="A21" t="s">
        <v>178</v>
      </c>
      <c r="B21" t="s">
        <v>178</v>
      </c>
      <c r="C21" s="106" t="s">
        <v>4234</v>
      </c>
      <c r="D21" t="s">
        <v>178</v>
      </c>
      <c r="E21" s="107" t="s">
        <v>4234</v>
      </c>
      <c r="F21" s="55">
        <v>0</v>
      </c>
      <c r="G21" t="s">
        <v>178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</row>
    <row r="22" spans="1:14">
      <c r="A22" t="s">
        <v>188</v>
      </c>
      <c r="B22" s="106" t="s">
        <v>4234</v>
      </c>
      <c r="C22" s="106" t="s">
        <v>4234</v>
      </c>
      <c r="D22" s="107" t="s">
        <v>4234</v>
      </c>
      <c r="E22" s="107" t="s">
        <v>4234</v>
      </c>
      <c r="F22" s="107" t="s">
        <v>4234</v>
      </c>
      <c r="G22" s="107" t="s">
        <v>4234</v>
      </c>
      <c r="H22" s="107" t="s">
        <v>4234</v>
      </c>
      <c r="I22" s="107" t="s">
        <v>4234</v>
      </c>
      <c r="J22" s="107" t="s">
        <v>4234</v>
      </c>
      <c r="K22" s="107" t="s">
        <v>4234</v>
      </c>
      <c r="L22" s="107" t="s">
        <v>4234</v>
      </c>
      <c r="M22" s="107" t="s">
        <v>4234</v>
      </c>
      <c r="N22" s="107" t="s">
        <v>4234</v>
      </c>
    </row>
    <row r="23" spans="1:14">
      <c r="A23" t="s">
        <v>292</v>
      </c>
      <c r="B23" s="106" t="s">
        <v>4234</v>
      </c>
      <c r="C23" s="106" t="s">
        <v>4234</v>
      </c>
      <c r="D23" s="107" t="s">
        <v>4234</v>
      </c>
      <c r="E23" s="107" t="s">
        <v>4234</v>
      </c>
      <c r="F23" s="107" t="s">
        <v>4234</v>
      </c>
      <c r="G23" s="107" t="s">
        <v>4234</v>
      </c>
      <c r="H23" s="107" t="s">
        <v>4234</v>
      </c>
      <c r="I23" s="107" t="s">
        <v>4234</v>
      </c>
      <c r="J23" s="107" t="s">
        <v>4234</v>
      </c>
      <c r="K23" s="107" t="s">
        <v>4234</v>
      </c>
      <c r="L23" s="107" t="s">
        <v>4234</v>
      </c>
      <c r="M23" s="107" t="s">
        <v>4234</v>
      </c>
      <c r="N23" s="107" t="s">
        <v>4234</v>
      </c>
    </row>
    <row r="24" spans="1:14">
      <c r="A24" t="s">
        <v>293</v>
      </c>
      <c r="B24" s="106" t="s">
        <v>4234</v>
      </c>
      <c r="C24" s="106" t="s">
        <v>4234</v>
      </c>
      <c r="D24" s="107" t="s">
        <v>4234</v>
      </c>
      <c r="E24" s="107" t="s">
        <v>4234</v>
      </c>
      <c r="F24" s="107" t="s">
        <v>4234</v>
      </c>
      <c r="G24" s="107" t="s">
        <v>4234</v>
      </c>
      <c r="H24" s="107" t="s">
        <v>4234</v>
      </c>
      <c r="I24" s="107" t="s">
        <v>4234</v>
      </c>
      <c r="J24" s="107" t="s">
        <v>4234</v>
      </c>
      <c r="K24" s="107" t="s">
        <v>4234</v>
      </c>
      <c r="L24" s="107" t="s">
        <v>4234</v>
      </c>
      <c r="M24" s="107" t="s">
        <v>4234</v>
      </c>
      <c r="N24" s="107" t="s">
        <v>4234</v>
      </c>
    </row>
    <row r="25" spans="1:14">
      <c r="A25" t="s">
        <v>294</v>
      </c>
      <c r="B25" s="106" t="s">
        <v>4234</v>
      </c>
      <c r="C25" s="106" t="s">
        <v>4234</v>
      </c>
      <c r="D25" s="107" t="s">
        <v>4234</v>
      </c>
      <c r="E25" s="107" t="s">
        <v>4234</v>
      </c>
      <c r="F25" s="107" t="s">
        <v>4234</v>
      </c>
      <c r="G25" s="107" t="s">
        <v>4234</v>
      </c>
      <c r="H25" s="107" t="s">
        <v>4234</v>
      </c>
      <c r="I25" s="107" t="s">
        <v>4234</v>
      </c>
      <c r="J25" s="107" t="s">
        <v>4234</v>
      </c>
      <c r="K25" s="107" t="s">
        <v>4234</v>
      </c>
      <c r="L25" s="107" t="s">
        <v>4234</v>
      </c>
      <c r="M25" s="107" t="s">
        <v>4234</v>
      </c>
      <c r="N25" s="107" t="s">
        <v>4234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61" t="s">
        <v>4233</v>
      </c>
    </row>
    <row r="2" spans="1:34" s="1" customFormat="1">
      <c r="A2" s="2" t="s">
        <v>1</v>
      </c>
      <c r="B2" s="9" t="s">
        <v>3299</v>
      </c>
    </row>
    <row r="3" spans="1:34" s="1" customFormat="1">
      <c r="A3" s="2" t="s">
        <v>2</v>
      </c>
      <c r="B3" s="20" t="s">
        <v>3300</v>
      </c>
    </row>
    <row r="4" spans="1:34" s="1" customFormat="1">
      <c r="A4" s="2" t="s">
        <v>3</v>
      </c>
      <c r="B4" s="62" t="s">
        <v>165</v>
      </c>
    </row>
    <row r="5" spans="1:34" s="15" customFormat="1">
      <c r="A5" s="32" t="s">
        <v>92</v>
      </c>
      <c r="B5" s="35" t="s">
        <v>131</v>
      </c>
      <c r="C5" s="35" t="s">
        <v>132</v>
      </c>
      <c r="D5" s="35" t="s">
        <v>133</v>
      </c>
      <c r="E5" s="35" t="s">
        <v>50</v>
      </c>
      <c r="F5" s="35" t="s">
        <v>134</v>
      </c>
      <c r="G5" s="35" t="s">
        <v>54</v>
      </c>
      <c r="H5" s="36" t="s">
        <v>55</v>
      </c>
      <c r="I5" s="52" t="s">
        <v>149</v>
      </c>
    </row>
    <row r="6" spans="1:34" s="15" customFormat="1">
      <c r="A6" s="99" t="s">
        <v>4234</v>
      </c>
      <c r="B6" s="16" t="s">
        <v>70</v>
      </c>
      <c r="C6" s="100" t="s">
        <v>4234</v>
      </c>
      <c r="D6" s="16" t="s">
        <v>7</v>
      </c>
      <c r="E6" s="100" t="s">
        <v>4234</v>
      </c>
      <c r="F6" s="16" t="s">
        <v>150</v>
      </c>
      <c r="G6" s="21" t="s">
        <v>7</v>
      </c>
      <c r="H6" s="29" t="s">
        <v>7</v>
      </c>
      <c r="I6" s="124" t="s">
        <v>4234</v>
      </c>
    </row>
    <row r="7" spans="1:34" s="17" customFormat="1" ht="20.25">
      <c r="A7" s="101" t="s">
        <v>4234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4" t="s">
        <v>59</v>
      </c>
      <c r="H7" s="24" t="s">
        <v>60</v>
      </c>
      <c r="I7" s="24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135</v>
      </c>
      <c r="B8" s="102" t="s">
        <v>4234</v>
      </c>
      <c r="C8" s="102" t="s">
        <v>4234</v>
      </c>
      <c r="D8" s="54">
        <f>D9</f>
        <v>1.1007460303039784E-2</v>
      </c>
      <c r="E8" s="102" t="s">
        <v>4234</v>
      </c>
      <c r="F8" s="53">
        <f>F9+F26</f>
        <v>23172.250179999999</v>
      </c>
      <c r="G8" s="54">
        <f>F8/$F$8</f>
        <v>1</v>
      </c>
      <c r="H8" s="54">
        <f>F8/'סכום נכסי הקרן'!$C$41</f>
        <v>1.613357424601719E-2</v>
      </c>
      <c r="I8" s="125" t="s">
        <v>4234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7" t="s">
        <v>173</v>
      </c>
      <c r="B9" s="106" t="s">
        <v>4234</v>
      </c>
      <c r="C9" s="107" t="s">
        <v>4234</v>
      </c>
      <c r="D9" s="58">
        <f>D10*F10/F9</f>
        <v>1.1007460303039784E-2</v>
      </c>
      <c r="E9" s="118" t="s">
        <v>4234</v>
      </c>
      <c r="F9" s="59">
        <f>F10+F18</f>
        <v>23172.250179999999</v>
      </c>
      <c r="G9" s="58">
        <f t="shared" ref="G9:G30" si="0">F9/$F$8</f>
        <v>1</v>
      </c>
      <c r="H9" s="58">
        <f>F9/'סכום נכסי הקרן'!$C$41</f>
        <v>1.613357424601719E-2</v>
      </c>
      <c r="I9" s="118" t="s">
        <v>4234</v>
      </c>
    </row>
    <row r="10" spans="1:34">
      <c r="A10" s="57" t="s">
        <v>3246</v>
      </c>
      <c r="B10" s="106" t="s">
        <v>4234</v>
      </c>
      <c r="C10" s="107" t="s">
        <v>4234</v>
      </c>
      <c r="D10" s="58">
        <f>(D11*F11+D12*F12+D13*F13+D14*F14+D15*F15+D16*F16+D17*F17)/F10</f>
        <v>2.5149603275580676E-2</v>
      </c>
      <c r="E10" s="118" t="s">
        <v>4234</v>
      </c>
      <c r="F10" s="59">
        <f>SUM(F11:F17)</f>
        <v>10142.01382</v>
      </c>
      <c r="G10" s="58">
        <f t="shared" si="0"/>
        <v>0.43767928195223726</v>
      </c>
      <c r="H10" s="58">
        <f>F10/'סכום נכסי הקרן'!$C$41</f>
        <v>7.061331191319911E-3</v>
      </c>
      <c r="I10" s="118" t="s">
        <v>4234</v>
      </c>
    </row>
    <row r="11" spans="1:34">
      <c r="A11" t="s">
        <v>3502</v>
      </c>
      <c r="B11" s="65">
        <v>45291</v>
      </c>
      <c r="C11" t="s">
        <v>3247</v>
      </c>
      <c r="D11" s="56">
        <v>4.3830761053455479E-2</v>
      </c>
      <c r="E11" t="s">
        <v>98</v>
      </c>
      <c r="F11" s="55">
        <v>423.00028000000003</v>
      </c>
      <c r="G11" s="56">
        <f t="shared" si="0"/>
        <v>1.825460525905646E-2</v>
      </c>
      <c r="H11" s="56">
        <f>F11/'סכום נכסי הקרן'!$C$41</f>
        <v>2.945120292787233E-4</v>
      </c>
      <c r="I11" t="s">
        <v>3248</v>
      </c>
    </row>
    <row r="12" spans="1:34">
      <c r="A12" t="s">
        <v>3503</v>
      </c>
      <c r="B12" s="65">
        <v>45107</v>
      </c>
      <c r="C12" t="s">
        <v>3247</v>
      </c>
      <c r="D12" s="56">
        <v>5.8760706517898061E-2</v>
      </c>
      <c r="E12" t="s">
        <v>98</v>
      </c>
      <c r="F12" s="55">
        <v>428.74599999999998</v>
      </c>
      <c r="G12" s="56">
        <f t="shared" si="0"/>
        <v>1.8502562188373543E-2</v>
      </c>
      <c r="H12" s="56">
        <f>F12/'סכום נכסי הקרן'!$C$41</f>
        <v>2.9851246080767486E-4</v>
      </c>
      <c r="I12" t="s">
        <v>3505</v>
      </c>
    </row>
    <row r="13" spans="1:34">
      <c r="A13" t="s">
        <v>3506</v>
      </c>
      <c r="B13" s="65">
        <v>45291</v>
      </c>
      <c r="C13" t="s">
        <v>3504</v>
      </c>
      <c r="D13" s="56">
        <v>1.09E-2</v>
      </c>
      <c r="E13" t="s">
        <v>98</v>
      </c>
      <c r="F13" s="55">
        <v>381.48553999999996</v>
      </c>
      <c r="G13" s="56">
        <f t="shared" si="0"/>
        <v>1.646303388909812E-2</v>
      </c>
      <c r="H13" s="56">
        <f>F13/'סכום נכסי הקרן'!$C$41</f>
        <v>2.6560757956446164E-4</v>
      </c>
      <c r="I13" t="s">
        <v>3507</v>
      </c>
    </row>
    <row r="14" spans="1:34">
      <c r="A14" t="s">
        <v>3508</v>
      </c>
      <c r="B14" s="65">
        <v>45291</v>
      </c>
      <c r="C14" t="s">
        <v>3504</v>
      </c>
      <c r="D14" s="56">
        <v>4.7500000000000001E-2</v>
      </c>
      <c r="E14" t="s">
        <v>98</v>
      </c>
      <c r="F14" s="55">
        <v>2271.73</v>
      </c>
      <c r="G14" s="56">
        <f t="shared" si="0"/>
        <v>9.8036659467829038E-2</v>
      </c>
      <c r="H14" s="56">
        <f>F14/'סכום נכסי הקרן'!$C$41</f>
        <v>1.581681724355724E-3</v>
      </c>
      <c r="I14" t="s">
        <v>3509</v>
      </c>
    </row>
    <row r="15" spans="1:34">
      <c r="A15" t="s">
        <v>3510</v>
      </c>
      <c r="B15" s="65">
        <v>45291</v>
      </c>
      <c r="C15" t="s">
        <v>3504</v>
      </c>
      <c r="D15" s="56">
        <v>8.8999999999999999E-3</v>
      </c>
      <c r="E15" t="s">
        <v>98</v>
      </c>
      <c r="F15" s="55">
        <v>930.38199999999995</v>
      </c>
      <c r="G15" s="56">
        <f t="shared" si="0"/>
        <v>4.0150697181882404E-2</v>
      </c>
      <c r="H15" s="56">
        <f>F15/'סכום נכסי הקרן'!$C$41</f>
        <v>6.4777425401325286E-4</v>
      </c>
      <c r="I15" t="s">
        <v>3511</v>
      </c>
    </row>
    <row r="16" spans="1:34">
      <c r="A16" t="s">
        <v>3512</v>
      </c>
      <c r="B16" s="65">
        <v>45291</v>
      </c>
      <c r="C16" t="s">
        <v>3504</v>
      </c>
      <c r="D16" s="56">
        <v>1.29E-2</v>
      </c>
      <c r="E16" t="s">
        <v>98</v>
      </c>
      <c r="F16" s="55">
        <v>3384.2570000000001</v>
      </c>
      <c r="G16" s="56">
        <f t="shared" si="0"/>
        <v>0.14604783625722101</v>
      </c>
      <c r="H16" s="56">
        <f>F16/'סכום נכסי הקרן'!$C$41</f>
        <v>2.3562736097260365E-3</v>
      </c>
      <c r="I16" t="s">
        <v>3513</v>
      </c>
    </row>
    <row r="17" spans="1:9">
      <c r="A17" t="s">
        <v>3514</v>
      </c>
      <c r="B17" s="65">
        <v>45077</v>
      </c>
      <c r="C17" t="s">
        <v>3504</v>
      </c>
      <c r="D17" s="56">
        <v>2.0380138858811511E-2</v>
      </c>
      <c r="E17" t="s">
        <v>98</v>
      </c>
      <c r="F17" s="55">
        <v>2322.413</v>
      </c>
      <c r="G17" s="56">
        <f t="shared" si="0"/>
        <v>0.10022388770877667</v>
      </c>
      <c r="H17" s="56">
        <f>F17/'סכום נכסי הקרן'!$C$41</f>
        <v>1.6169695335740383E-3</v>
      </c>
      <c r="I17" t="s">
        <v>3515</v>
      </c>
    </row>
    <row r="18" spans="1:9">
      <c r="A18" s="57" t="s">
        <v>3249</v>
      </c>
      <c r="B18" s="106" t="s">
        <v>4234</v>
      </c>
      <c r="C18" s="107" t="s">
        <v>4234</v>
      </c>
      <c r="D18" s="58">
        <v>0</v>
      </c>
      <c r="E18" s="118" t="s">
        <v>4234</v>
      </c>
      <c r="F18" s="59">
        <f>SUM(F19:F25)</f>
        <v>13030.236359999999</v>
      </c>
      <c r="G18" s="58">
        <f t="shared" si="0"/>
        <v>0.56232071804776274</v>
      </c>
      <c r="H18" s="58">
        <f>F18/'סכום נכסי הקרן'!$C$41</f>
        <v>9.0722430546972786E-3</v>
      </c>
      <c r="I18" s="118" t="s">
        <v>4234</v>
      </c>
    </row>
    <row r="19" spans="1:9">
      <c r="A19" t="s">
        <v>3516</v>
      </c>
      <c r="B19" s="65">
        <v>45291</v>
      </c>
      <c r="C19" t="s">
        <v>108</v>
      </c>
      <c r="D19" s="56">
        <v>0</v>
      </c>
      <c r="E19" t="s">
        <v>98</v>
      </c>
      <c r="F19" s="55">
        <v>2629.55</v>
      </c>
      <c r="G19" s="56">
        <f t="shared" si="0"/>
        <v>0.11347840540188749</v>
      </c>
      <c r="H19" s="56">
        <f>F19/'סכום נכסי הקרן'!$C$41</f>
        <v>1.8308122788709899E-3</v>
      </c>
      <c r="I19" t="s">
        <v>3517</v>
      </c>
    </row>
    <row r="20" spans="1:9">
      <c r="A20" t="s">
        <v>3518</v>
      </c>
      <c r="B20" s="65">
        <v>45291</v>
      </c>
      <c r="C20" t="s">
        <v>108</v>
      </c>
      <c r="D20" s="56">
        <v>0</v>
      </c>
      <c r="E20" t="s">
        <v>98</v>
      </c>
      <c r="F20" s="55">
        <f>6334.75297+0.01</f>
        <v>6334.7629699999998</v>
      </c>
      <c r="G20" s="56">
        <f t="shared" si="0"/>
        <v>0.27337711792303804</v>
      </c>
      <c r="H20" s="56">
        <f>F20/'סכום נכסי הקרן'!$C$41</f>
        <v>4.4105500291735317E-3</v>
      </c>
      <c r="I20" t="s">
        <v>3519</v>
      </c>
    </row>
    <row r="21" spans="1:9">
      <c r="A21" t="s">
        <v>3520</v>
      </c>
      <c r="B21" s="65">
        <v>45291</v>
      </c>
      <c r="C21" t="s">
        <v>108</v>
      </c>
      <c r="D21" s="56">
        <v>0</v>
      </c>
      <c r="E21" t="s">
        <v>98</v>
      </c>
      <c r="F21" s="55">
        <v>988.34699999999998</v>
      </c>
      <c r="G21" s="56">
        <f t="shared" si="0"/>
        <v>4.265218061787731E-2</v>
      </c>
      <c r="H21" s="56">
        <f>F21/'סכום נכסי הקרן'!$C$41</f>
        <v>6.8813212275305896E-4</v>
      </c>
      <c r="I21" t="s">
        <v>3521</v>
      </c>
    </row>
    <row r="22" spans="1:9">
      <c r="A22" t="s">
        <v>3522</v>
      </c>
      <c r="B22" s="65">
        <v>44377</v>
      </c>
      <c r="C22" t="s">
        <v>108</v>
      </c>
      <c r="D22" s="56">
        <v>0</v>
      </c>
      <c r="E22" t="s">
        <v>98</v>
      </c>
      <c r="F22" s="55">
        <v>136.45556999999999</v>
      </c>
      <c r="G22" s="56">
        <f t="shared" si="0"/>
        <v>5.8887492125290009E-3</v>
      </c>
      <c r="H22" s="56">
        <f>F22/'סכום נכסי הקרן'!$C$41</f>
        <v>9.5006572636511903E-5</v>
      </c>
      <c r="I22" t="s">
        <v>3523</v>
      </c>
    </row>
    <row r="23" spans="1:9">
      <c r="A23" t="s">
        <v>3524</v>
      </c>
      <c r="B23" s="65">
        <v>44377</v>
      </c>
      <c r="C23" t="s">
        <v>108</v>
      </c>
      <c r="D23" s="56">
        <v>0</v>
      </c>
      <c r="E23" t="s">
        <v>98</v>
      </c>
      <c r="F23" s="55">
        <v>186.22082</v>
      </c>
      <c r="G23" s="56">
        <f t="shared" si="0"/>
        <v>8.0363718910961626E-3</v>
      </c>
      <c r="H23" s="56">
        <f>F23/'סכום נכסי הקרן'!$C$41</f>
        <v>1.2965540257360553E-4</v>
      </c>
      <c r="I23" t="s">
        <v>3523</v>
      </c>
    </row>
    <row r="24" spans="1:9">
      <c r="A24" t="s">
        <v>3525</v>
      </c>
      <c r="B24" s="65">
        <v>44834</v>
      </c>
      <c r="C24" t="s">
        <v>108</v>
      </c>
      <c r="D24" s="56">
        <v>0</v>
      </c>
      <c r="E24" t="s">
        <v>98</v>
      </c>
      <c r="F24" s="55">
        <v>287.54700000000003</v>
      </c>
      <c r="G24" s="56">
        <f t="shared" si="0"/>
        <v>1.2409109938239068E-2</v>
      </c>
      <c r="H24" s="56">
        <f>F24/'סכום נכסי הקרן'!$C$41</f>
        <v>2.0020329651556981E-4</v>
      </c>
      <c r="I24" t="s">
        <v>3526</v>
      </c>
    </row>
    <row r="25" spans="1:9">
      <c r="A25" t="s">
        <v>3527</v>
      </c>
      <c r="B25" s="65">
        <v>45230</v>
      </c>
      <c r="C25" t="s">
        <v>108</v>
      </c>
      <c r="D25" s="56">
        <v>0</v>
      </c>
      <c r="E25" t="s">
        <v>98</v>
      </c>
      <c r="F25" s="55">
        <v>2467.3530000000001</v>
      </c>
      <c r="G25" s="56">
        <f t="shared" si="0"/>
        <v>0.10647878306309569</v>
      </c>
      <c r="H25" s="56">
        <f>F25/'סכום נכסי הקרן'!$C$41</f>
        <v>1.7178833521740121E-3</v>
      </c>
      <c r="I25" t="s">
        <v>3528</v>
      </c>
    </row>
    <row r="26" spans="1:9">
      <c r="A26" s="57" t="s">
        <v>186</v>
      </c>
      <c r="B26" s="106" t="s">
        <v>4234</v>
      </c>
      <c r="C26" s="107" t="s">
        <v>4234</v>
      </c>
      <c r="D26" s="58">
        <v>0</v>
      </c>
      <c r="E26" s="118" t="s">
        <v>4234</v>
      </c>
      <c r="F26" s="59">
        <v>0</v>
      </c>
      <c r="G26" s="58">
        <f t="shared" si="0"/>
        <v>0</v>
      </c>
      <c r="H26" s="58">
        <f>F26/'סכום נכסי הקרן'!$C$41</f>
        <v>0</v>
      </c>
      <c r="I26" s="118" t="s">
        <v>4234</v>
      </c>
    </row>
    <row r="27" spans="1:9">
      <c r="A27" s="57" t="s">
        <v>3246</v>
      </c>
      <c r="B27" s="106" t="s">
        <v>4234</v>
      </c>
      <c r="C27" s="107" t="s">
        <v>4234</v>
      </c>
      <c r="D27" s="58">
        <v>0</v>
      </c>
      <c r="E27" s="118" t="s">
        <v>4234</v>
      </c>
      <c r="F27" s="59">
        <v>0</v>
      </c>
      <c r="G27" s="58">
        <f t="shared" si="0"/>
        <v>0</v>
      </c>
      <c r="H27" s="58">
        <f>F27/'סכום נכסי הקרן'!$C$41</f>
        <v>0</v>
      </c>
      <c r="I27" s="118" t="s">
        <v>4234</v>
      </c>
    </row>
    <row r="28" spans="1:9">
      <c r="A28" t="s">
        <v>178</v>
      </c>
      <c r="B28" s="106" t="s">
        <v>4234</v>
      </c>
      <c r="C28" s="107" t="s">
        <v>4234</v>
      </c>
      <c r="D28" s="56">
        <v>0</v>
      </c>
      <c r="E28" t="s">
        <v>178</v>
      </c>
      <c r="F28" s="55">
        <v>0</v>
      </c>
      <c r="G28" s="56">
        <f t="shared" si="0"/>
        <v>0</v>
      </c>
      <c r="H28" s="56">
        <f>F28/'סכום נכסי הקרן'!$C$41</f>
        <v>0</v>
      </c>
      <c r="I28" s="118" t="s">
        <v>4234</v>
      </c>
    </row>
    <row r="29" spans="1:9">
      <c r="A29" s="57" t="s">
        <v>3249</v>
      </c>
      <c r="B29" s="106" t="s">
        <v>4234</v>
      </c>
      <c r="C29" s="107" t="s">
        <v>4234</v>
      </c>
      <c r="D29" s="58">
        <v>0</v>
      </c>
      <c r="E29" s="118" t="s">
        <v>4234</v>
      </c>
      <c r="F29" s="59">
        <v>0</v>
      </c>
      <c r="G29" s="58">
        <f t="shared" si="0"/>
        <v>0</v>
      </c>
      <c r="H29" s="58">
        <f>F29/'סכום נכסי הקרן'!$C$41</f>
        <v>0</v>
      </c>
      <c r="I29" s="118" t="s">
        <v>4234</v>
      </c>
    </row>
    <row r="30" spans="1:9">
      <c r="A30" t="s">
        <v>178</v>
      </c>
      <c r="B30" s="106" t="s">
        <v>4234</v>
      </c>
      <c r="C30" s="107" t="s">
        <v>4234</v>
      </c>
      <c r="D30" s="56">
        <v>0</v>
      </c>
      <c r="E30" t="s">
        <v>178</v>
      </c>
      <c r="F30" s="55">
        <v>0</v>
      </c>
      <c r="G30" s="56">
        <f t="shared" si="0"/>
        <v>0</v>
      </c>
      <c r="H30" s="56">
        <f>F30/'סכום נכסי הקרן'!$C$41</f>
        <v>0</v>
      </c>
      <c r="I30" s="118" t="s">
        <v>4234</v>
      </c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844" spans="5:7" hidden="1">
      <c r="E844" s="15"/>
      <c r="F844" s="15"/>
      <c r="G844" s="15"/>
    </row>
    <row r="845" spans="5:7" hidden="1">
      <c r="E845" s="15"/>
      <c r="F845" s="15"/>
      <c r="G845" s="15"/>
    </row>
    <row r="846" spans="5:7" hidden="1">
      <c r="E846" s="15"/>
      <c r="F846" s="15"/>
      <c r="G846" s="15"/>
    </row>
    <row r="847" spans="5:7" hidden="1">
      <c r="E847" s="15"/>
      <c r="F847" s="15"/>
      <c r="G847" s="15"/>
    </row>
    <row r="848" spans="5:7" hidden="1">
      <c r="E848" s="15"/>
      <c r="F848" s="15"/>
      <c r="G848" s="15"/>
    </row>
    <row r="849" spans="5:7" hidden="1">
      <c r="E849" s="15"/>
      <c r="F849" s="15"/>
      <c r="G849" s="15"/>
    </row>
    <row r="850" spans="5:7" hidden="1">
      <c r="E850" s="15"/>
      <c r="F850" s="15"/>
      <c r="G850" s="15"/>
    </row>
    <row r="851" spans="5:7" hidden="1">
      <c r="E851" s="15"/>
      <c r="F851" s="15"/>
      <c r="G851" s="15"/>
    </row>
    <row r="852" spans="5:7" hidden="1">
      <c r="E852" s="15"/>
      <c r="F852" s="15"/>
      <c r="G852" s="15"/>
    </row>
    <row r="853" spans="5:7" hidden="1">
      <c r="E853" s="15"/>
      <c r="F853" s="15"/>
      <c r="G853" s="15"/>
    </row>
    <row r="854" spans="5:7" hidden="1">
      <c r="E854" s="15"/>
      <c r="F854" s="15"/>
      <c r="G854" s="15"/>
    </row>
    <row r="855" spans="5:7" hidden="1">
      <c r="E855" s="15"/>
      <c r="F855" s="15"/>
      <c r="G855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1" t="s">
        <v>4233</v>
      </c>
    </row>
    <row r="2" spans="1:25" s="1" customFormat="1">
      <c r="A2" s="2" t="s">
        <v>1</v>
      </c>
      <c r="B2" s="9" t="s">
        <v>3299</v>
      </c>
    </row>
    <row r="3" spans="1:25" s="1" customFormat="1">
      <c r="A3" s="2" t="s">
        <v>2</v>
      </c>
      <c r="B3" s="20" t="s">
        <v>3300</v>
      </c>
    </row>
    <row r="4" spans="1:25" s="1" customFormat="1">
      <c r="A4" s="2" t="s">
        <v>3</v>
      </c>
      <c r="B4" s="62" t="s">
        <v>165</v>
      </c>
    </row>
    <row r="5" spans="1:25" s="15" customFormat="1">
      <c r="A5" s="32" t="s">
        <v>92</v>
      </c>
      <c r="B5" s="32" t="s">
        <v>47</v>
      </c>
      <c r="C5" s="32" t="s">
        <v>48</v>
      </c>
      <c r="D5" s="32" t="s">
        <v>136</v>
      </c>
      <c r="E5" s="32" t="s">
        <v>137</v>
      </c>
      <c r="F5" s="32" t="s">
        <v>50</v>
      </c>
      <c r="G5" s="32" t="s">
        <v>138</v>
      </c>
      <c r="H5" s="32" t="s">
        <v>5</v>
      </c>
      <c r="I5" s="32" t="s">
        <v>54</v>
      </c>
      <c r="J5" s="32" t="s">
        <v>55</v>
      </c>
    </row>
    <row r="6" spans="1:25" s="15" customFormat="1">
      <c r="A6" s="99" t="s">
        <v>4234</v>
      </c>
      <c r="B6" s="123" t="s">
        <v>4234</v>
      </c>
      <c r="C6" s="100" t="s">
        <v>4234</v>
      </c>
      <c r="D6" s="100" t="s">
        <v>4234</v>
      </c>
      <c r="E6" s="16" t="s">
        <v>7</v>
      </c>
      <c r="F6" s="100" t="s">
        <v>4234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101" t="s">
        <v>4234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24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139</v>
      </c>
      <c r="B8" s="102" t="s">
        <v>4234</v>
      </c>
      <c r="C8" s="102" t="s">
        <v>4234</v>
      </c>
      <c r="D8" s="102" t="s">
        <v>4234</v>
      </c>
      <c r="E8" s="102" t="s">
        <v>4234</v>
      </c>
      <c r="F8" s="102" t="s">
        <v>4234</v>
      </c>
      <c r="G8" s="102" t="s">
        <v>4234</v>
      </c>
      <c r="H8" s="53">
        <v>0</v>
      </c>
      <c r="I8" s="54">
        <v>0</v>
      </c>
      <c r="J8" s="54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173</v>
      </c>
      <c r="B9" s="106" t="s">
        <v>4234</v>
      </c>
      <c r="C9" s="118" t="s">
        <v>4234</v>
      </c>
      <c r="D9" s="118" t="s">
        <v>4234</v>
      </c>
      <c r="E9" s="118" t="s">
        <v>4234</v>
      </c>
      <c r="F9" s="118" t="s">
        <v>4234</v>
      </c>
      <c r="G9" s="58">
        <v>0</v>
      </c>
      <c r="H9" s="59">
        <v>0</v>
      </c>
      <c r="I9" s="58">
        <v>0</v>
      </c>
      <c r="J9" s="58">
        <v>0</v>
      </c>
    </row>
    <row r="10" spans="1:25">
      <c r="A10" t="s">
        <v>178</v>
      </c>
      <c r="B10" s="106" t="s">
        <v>4234</v>
      </c>
      <c r="C10" t="s">
        <v>178</v>
      </c>
      <c r="D10" s="118" t="s">
        <v>4234</v>
      </c>
      <c r="E10" s="56">
        <v>0</v>
      </c>
      <c r="F10" t="s">
        <v>178</v>
      </c>
      <c r="G10" s="56">
        <v>0</v>
      </c>
      <c r="H10" s="55">
        <v>0</v>
      </c>
      <c r="I10" s="56">
        <v>0</v>
      </c>
      <c r="J10" s="56">
        <v>0</v>
      </c>
    </row>
    <row r="11" spans="1:25">
      <c r="A11" s="57" t="s">
        <v>186</v>
      </c>
      <c r="B11" s="106" t="s">
        <v>4234</v>
      </c>
      <c r="C11" s="118" t="s">
        <v>4234</v>
      </c>
      <c r="D11" s="118" t="s">
        <v>4234</v>
      </c>
      <c r="E11" s="118" t="s">
        <v>4234</v>
      </c>
      <c r="F11" s="118" t="s">
        <v>4234</v>
      </c>
      <c r="G11" s="58">
        <v>0</v>
      </c>
      <c r="H11" s="59">
        <v>0</v>
      </c>
      <c r="I11" s="58">
        <v>0</v>
      </c>
      <c r="J11" s="58">
        <v>0</v>
      </c>
    </row>
    <row r="12" spans="1:25">
      <c r="A12" t="s">
        <v>178</v>
      </c>
      <c r="B12" s="106" t="s">
        <v>4234</v>
      </c>
      <c r="C12" t="s">
        <v>178</v>
      </c>
      <c r="D12" s="118" t="s">
        <v>4234</v>
      </c>
      <c r="E12" s="56">
        <v>0</v>
      </c>
      <c r="F12" t="s">
        <v>178</v>
      </c>
      <c r="G12" s="56">
        <v>0</v>
      </c>
      <c r="H12" s="55">
        <v>0</v>
      </c>
      <c r="I12" s="56">
        <v>0</v>
      </c>
      <c r="J12" s="56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7"/>
      <c r="F598" s="37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1" t="s">
        <v>4233</v>
      </c>
    </row>
    <row r="2" spans="1:25" s="1" customFormat="1">
      <c r="A2" s="2" t="s">
        <v>1</v>
      </c>
      <c r="B2" s="9" t="s">
        <v>3299</v>
      </c>
    </row>
    <row r="3" spans="1:25" s="1" customFormat="1">
      <c r="A3" s="2" t="s">
        <v>2</v>
      </c>
      <c r="B3" s="20" t="s">
        <v>3300</v>
      </c>
    </row>
    <row r="4" spans="1:25" s="1" customFormat="1">
      <c r="A4" s="2" t="s">
        <v>3</v>
      </c>
      <c r="B4" s="62" t="s">
        <v>165</v>
      </c>
    </row>
    <row r="5" spans="1:25" s="15" customFormat="1">
      <c r="A5" s="32" t="s">
        <v>92</v>
      </c>
      <c r="B5" s="35" t="s">
        <v>46</v>
      </c>
      <c r="C5" s="35" t="s">
        <v>48</v>
      </c>
      <c r="D5" s="35" t="s">
        <v>136</v>
      </c>
      <c r="E5" s="35" t="s">
        <v>137</v>
      </c>
      <c r="F5" s="35" t="s">
        <v>50</v>
      </c>
      <c r="G5" s="35" t="s">
        <v>138</v>
      </c>
      <c r="H5" s="35" t="s">
        <v>5</v>
      </c>
      <c r="I5" s="35" t="s">
        <v>54</v>
      </c>
      <c r="J5" s="36" t="s">
        <v>55</v>
      </c>
    </row>
    <row r="6" spans="1:25" s="15" customFormat="1">
      <c r="A6" s="99" t="s">
        <v>4234</v>
      </c>
      <c r="B6" s="100" t="s">
        <v>4234</v>
      </c>
      <c r="C6" s="100" t="s">
        <v>4234</v>
      </c>
      <c r="D6" s="100" t="s">
        <v>4234</v>
      </c>
      <c r="E6" s="16" t="s">
        <v>7</v>
      </c>
      <c r="F6" s="100" t="s">
        <v>4234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101" t="s">
        <v>4234</v>
      </c>
      <c r="B7" s="24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4" t="s">
        <v>61</v>
      </c>
      <c r="J7" s="24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140</v>
      </c>
      <c r="B8" s="116" t="s">
        <v>4234</v>
      </c>
      <c r="C8" s="102" t="s">
        <v>4234</v>
      </c>
      <c r="D8" s="102" t="s">
        <v>4234</v>
      </c>
      <c r="E8" s="102" t="s">
        <v>4234</v>
      </c>
      <c r="F8" s="102" t="s">
        <v>4234</v>
      </c>
      <c r="G8" s="54">
        <v>8.0000000000000004E-4</v>
      </c>
      <c r="H8" s="53">
        <v>-7642.4558868849899</v>
      </c>
      <c r="I8" s="54">
        <v>1</v>
      </c>
      <c r="J8" s="54">
        <v>-5.3E-3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173</v>
      </c>
      <c r="B9" s="106" t="s">
        <v>4234</v>
      </c>
      <c r="C9" s="106" t="s">
        <v>4234</v>
      </c>
      <c r="D9" s="106" t="s">
        <v>4234</v>
      </c>
      <c r="E9" s="106" t="s">
        <v>4234</v>
      </c>
      <c r="F9" s="106" t="s">
        <v>4234</v>
      </c>
      <c r="G9" s="58">
        <v>8.9999999999999998E-4</v>
      </c>
      <c r="H9" s="59">
        <v>-6780.3275663939994</v>
      </c>
      <c r="I9" s="58">
        <v>0.88719999999999999</v>
      </c>
      <c r="J9" s="58">
        <v>-4.7000000000000002E-3</v>
      </c>
    </row>
    <row r="10" spans="1:25">
      <c r="A10" t="s">
        <v>3250</v>
      </c>
      <c r="B10" t="s">
        <v>3251</v>
      </c>
      <c r="C10" s="63" t="s">
        <v>3501</v>
      </c>
      <c r="D10" s="105" t="s">
        <v>4234</v>
      </c>
      <c r="E10" s="56">
        <v>0</v>
      </c>
      <c r="F10" t="s">
        <v>100</v>
      </c>
      <c r="G10" s="56">
        <v>0</v>
      </c>
      <c r="H10" s="55">
        <v>19.69330428</v>
      </c>
      <c r="I10" s="56">
        <v>-2.5999999999999999E-3</v>
      </c>
      <c r="J10" s="56">
        <v>0</v>
      </c>
    </row>
    <row r="11" spans="1:25">
      <c r="A11" t="s">
        <v>3252</v>
      </c>
      <c r="B11" t="s">
        <v>3253</v>
      </c>
      <c r="C11" s="63" t="s">
        <v>3501</v>
      </c>
      <c r="D11" s="105" t="s">
        <v>4234</v>
      </c>
      <c r="E11" s="56">
        <v>0</v>
      </c>
      <c r="F11" t="s">
        <v>98</v>
      </c>
      <c r="G11" s="56">
        <v>0</v>
      </c>
      <c r="H11" s="55">
        <v>47.224400000000003</v>
      </c>
      <c r="I11" s="56">
        <v>-6.1999999999999998E-3</v>
      </c>
      <c r="J11" s="56">
        <v>0</v>
      </c>
    </row>
    <row r="12" spans="1:25">
      <c r="A12" t="s">
        <v>3254</v>
      </c>
      <c r="B12" t="s">
        <v>3255</v>
      </c>
      <c r="C12" s="63" t="s">
        <v>3501</v>
      </c>
      <c r="D12" s="105" t="s">
        <v>4234</v>
      </c>
      <c r="E12" s="56">
        <v>0</v>
      </c>
      <c r="F12" t="s">
        <v>98</v>
      </c>
      <c r="G12" s="56">
        <v>0</v>
      </c>
      <c r="H12" s="55">
        <v>-556.05471</v>
      </c>
      <c r="I12" s="56">
        <v>7.2800000000000004E-2</v>
      </c>
      <c r="J12" s="56">
        <v>-4.0000000000000002E-4</v>
      </c>
    </row>
    <row r="13" spans="1:25">
      <c r="A13" t="s">
        <v>3256</v>
      </c>
      <c r="B13" t="s">
        <v>3257</v>
      </c>
      <c r="C13" s="63" t="s">
        <v>3501</v>
      </c>
      <c r="D13" s="105" t="s">
        <v>4234</v>
      </c>
      <c r="E13" s="56">
        <v>0</v>
      </c>
      <c r="F13" t="s">
        <v>98</v>
      </c>
      <c r="G13" s="56">
        <v>0</v>
      </c>
      <c r="H13" s="55">
        <v>-113.05710999999999</v>
      </c>
      <c r="I13" s="56">
        <v>1.4800000000000001E-2</v>
      </c>
      <c r="J13" s="56">
        <v>-1E-4</v>
      </c>
    </row>
    <row r="14" spans="1:25">
      <c r="A14" t="s">
        <v>3258</v>
      </c>
      <c r="B14" t="s">
        <v>3259</v>
      </c>
      <c r="C14" s="63" t="s">
        <v>3501</v>
      </c>
      <c r="D14" s="105" t="s">
        <v>4234</v>
      </c>
      <c r="E14" s="56">
        <v>0</v>
      </c>
      <c r="F14" t="s">
        <v>98</v>
      </c>
      <c r="G14" s="56">
        <v>0</v>
      </c>
      <c r="H14" s="55">
        <v>206.38498000000001</v>
      </c>
      <c r="I14" s="56">
        <v>-2.7E-2</v>
      </c>
      <c r="J14" s="56">
        <v>1E-4</v>
      </c>
    </row>
    <row r="15" spans="1:25">
      <c r="A15" t="s">
        <v>3260</v>
      </c>
      <c r="B15" t="s">
        <v>3261</v>
      </c>
      <c r="C15" s="63" t="s">
        <v>3501</v>
      </c>
      <c r="D15" s="105" t="s">
        <v>4234</v>
      </c>
      <c r="E15" s="56">
        <v>0</v>
      </c>
      <c r="F15" t="s">
        <v>98</v>
      </c>
      <c r="G15" s="56">
        <v>0</v>
      </c>
      <c r="H15" s="55">
        <v>2.05301</v>
      </c>
      <c r="I15" s="56">
        <v>-2.9999999999999997E-4</v>
      </c>
      <c r="J15" s="56">
        <v>0</v>
      </c>
    </row>
    <row r="16" spans="1:25">
      <c r="A16" t="s">
        <v>3262</v>
      </c>
      <c r="B16" t="s">
        <v>3263</v>
      </c>
      <c r="C16" s="63" t="s">
        <v>3501</v>
      </c>
      <c r="D16" s="105" t="s">
        <v>4234</v>
      </c>
      <c r="E16" s="56">
        <v>0</v>
      </c>
      <c r="F16" t="s">
        <v>98</v>
      </c>
      <c r="G16" s="56">
        <v>0</v>
      </c>
      <c r="H16" s="55">
        <v>-56.535519999999998</v>
      </c>
      <c r="I16" s="56">
        <v>7.4000000000000003E-3</v>
      </c>
      <c r="J16" s="56">
        <v>0</v>
      </c>
    </row>
    <row r="17" spans="1:10">
      <c r="A17" t="s">
        <v>3264</v>
      </c>
      <c r="B17" t="s">
        <v>3265</v>
      </c>
      <c r="C17" s="63" t="s">
        <v>3501</v>
      </c>
      <c r="D17" s="105" t="s">
        <v>4234</v>
      </c>
      <c r="E17" s="56">
        <v>0</v>
      </c>
      <c r="F17" t="s">
        <v>98</v>
      </c>
      <c r="G17" s="56">
        <v>0</v>
      </c>
      <c r="H17" s="55">
        <v>-28.906639999999999</v>
      </c>
      <c r="I17" s="56">
        <v>3.8E-3</v>
      </c>
      <c r="J17" s="56">
        <v>0</v>
      </c>
    </row>
    <row r="18" spans="1:10">
      <c r="A18" t="s">
        <v>3266</v>
      </c>
      <c r="B18" t="s">
        <v>3267</v>
      </c>
      <c r="C18" s="63" t="s">
        <v>3501</v>
      </c>
      <c r="D18" s="105" t="s">
        <v>4234</v>
      </c>
      <c r="E18" s="56">
        <v>0</v>
      </c>
      <c r="F18" t="s">
        <v>100</v>
      </c>
      <c r="G18" s="56">
        <v>0</v>
      </c>
      <c r="H18" s="55">
        <v>9.58967919</v>
      </c>
      <c r="I18" s="56">
        <v>-1.2999999999999999E-3</v>
      </c>
      <c r="J18" s="56">
        <v>0</v>
      </c>
    </row>
    <row r="19" spans="1:10">
      <c r="A19" t="s">
        <v>3268</v>
      </c>
      <c r="B19" t="s">
        <v>3269</v>
      </c>
      <c r="C19" s="63" t="s">
        <v>3501</v>
      </c>
      <c r="D19" s="105" t="s">
        <v>4234</v>
      </c>
      <c r="E19" s="56">
        <v>0</v>
      </c>
      <c r="F19" t="s">
        <v>107</v>
      </c>
      <c r="G19" s="56">
        <v>0</v>
      </c>
      <c r="H19" s="55">
        <v>-0.20772717600000001</v>
      </c>
      <c r="I19" s="56">
        <v>0</v>
      </c>
      <c r="J19" s="56">
        <v>0</v>
      </c>
    </row>
    <row r="20" spans="1:10">
      <c r="A20" t="s">
        <v>3270</v>
      </c>
      <c r="B20" t="s">
        <v>3271</v>
      </c>
      <c r="C20" s="63" t="s">
        <v>3501</v>
      </c>
      <c r="D20" s="105" t="s">
        <v>4234</v>
      </c>
      <c r="E20" s="56">
        <v>0</v>
      </c>
      <c r="F20" t="s">
        <v>102</v>
      </c>
      <c r="G20" s="56">
        <v>0</v>
      </c>
      <c r="H20" s="55">
        <v>1.2874427879999999</v>
      </c>
      <c r="I20" s="56">
        <v>-2.0000000000000001E-4</v>
      </c>
      <c r="J20" s="56">
        <v>0</v>
      </c>
    </row>
    <row r="21" spans="1:10">
      <c r="A21" t="s">
        <v>3272</v>
      </c>
      <c r="B21" t="s">
        <v>3273</v>
      </c>
      <c r="C21" s="63" t="s">
        <v>3501</v>
      </c>
      <c r="D21" s="105" t="s">
        <v>4234</v>
      </c>
      <c r="E21" s="56">
        <v>0</v>
      </c>
      <c r="F21" t="s">
        <v>172</v>
      </c>
      <c r="G21" s="56">
        <v>0</v>
      </c>
      <c r="H21" s="55">
        <v>-3.7258459199999998</v>
      </c>
      <c r="I21" s="56">
        <v>5.0000000000000001E-4</v>
      </c>
      <c r="J21" s="56">
        <v>0</v>
      </c>
    </row>
    <row r="22" spans="1:10">
      <c r="A22" t="s">
        <v>3274</v>
      </c>
      <c r="B22" t="s">
        <v>3275</v>
      </c>
      <c r="C22" s="63" t="s">
        <v>3501</v>
      </c>
      <c r="D22" s="105" t="s">
        <v>4234</v>
      </c>
      <c r="E22" s="56">
        <v>0</v>
      </c>
      <c r="F22" t="s">
        <v>104</v>
      </c>
      <c r="G22" s="56">
        <v>0</v>
      </c>
      <c r="H22" s="55">
        <v>-2.6336357459999999</v>
      </c>
      <c r="I22" s="56">
        <v>2.9999999999999997E-4</v>
      </c>
      <c r="J22" s="56">
        <v>0</v>
      </c>
    </row>
    <row r="23" spans="1:10">
      <c r="A23" t="s">
        <v>3276</v>
      </c>
      <c r="B23" t="s">
        <v>3277</v>
      </c>
      <c r="C23" s="63" t="s">
        <v>3501</v>
      </c>
      <c r="D23" s="105" t="s">
        <v>4234</v>
      </c>
      <c r="E23" s="56">
        <v>0</v>
      </c>
      <c r="F23" t="s">
        <v>98</v>
      </c>
      <c r="G23" s="56">
        <v>0</v>
      </c>
      <c r="H23" s="55">
        <v>2.0000000000000001E-13</v>
      </c>
      <c r="I23" s="56">
        <v>0</v>
      </c>
      <c r="J23" s="56">
        <v>0</v>
      </c>
    </row>
    <row r="24" spans="1:10">
      <c r="A24" t="s">
        <v>3278</v>
      </c>
      <c r="B24" t="s">
        <v>3279</v>
      </c>
      <c r="C24" s="63" t="s">
        <v>3501</v>
      </c>
      <c r="D24" s="105" t="s">
        <v>4234</v>
      </c>
      <c r="E24" s="56">
        <v>0</v>
      </c>
      <c r="F24" t="s">
        <v>100</v>
      </c>
      <c r="G24" s="56">
        <v>0</v>
      </c>
      <c r="H24" s="55">
        <v>-1314.37260747</v>
      </c>
      <c r="I24" s="56">
        <v>0.17199999999999999</v>
      </c>
      <c r="J24" s="56">
        <v>-8.9999999999999998E-4</v>
      </c>
    </row>
    <row r="25" spans="1:10">
      <c r="A25" t="s">
        <v>3280</v>
      </c>
      <c r="B25" t="s">
        <v>3281</v>
      </c>
      <c r="C25" s="63" t="s">
        <v>3501</v>
      </c>
      <c r="D25" s="105" t="s">
        <v>4234</v>
      </c>
      <c r="E25" s="56">
        <v>0</v>
      </c>
      <c r="F25" t="s">
        <v>100</v>
      </c>
      <c r="G25" s="56">
        <v>0</v>
      </c>
      <c r="H25" s="55">
        <v>-1072.98581949</v>
      </c>
      <c r="I25" s="56">
        <v>0.1404</v>
      </c>
      <c r="J25" s="56">
        <v>-6.9999999999999999E-4</v>
      </c>
    </row>
    <row r="26" spans="1:10">
      <c r="A26" t="s">
        <v>3282</v>
      </c>
      <c r="B26" t="s">
        <v>3283</v>
      </c>
      <c r="C26" s="63" t="s">
        <v>3501</v>
      </c>
      <c r="D26" s="105" t="s">
        <v>4234</v>
      </c>
      <c r="E26" s="56">
        <v>0</v>
      </c>
      <c r="F26" t="s">
        <v>100</v>
      </c>
      <c r="G26" s="56">
        <v>0</v>
      </c>
      <c r="H26" s="55">
        <v>-1820.72610837</v>
      </c>
      <c r="I26" s="56">
        <v>0.2382</v>
      </c>
      <c r="J26" s="56">
        <v>-1.2999999999999999E-3</v>
      </c>
    </row>
    <row r="27" spans="1:10">
      <c r="A27" t="s">
        <v>3284</v>
      </c>
      <c r="B27" t="s">
        <v>3285</v>
      </c>
      <c r="C27" s="63" t="s">
        <v>3501</v>
      </c>
      <c r="D27" s="105" t="s">
        <v>4234</v>
      </c>
      <c r="E27" s="56">
        <v>5.1499999999999997E-2</v>
      </c>
      <c r="F27" t="s">
        <v>98</v>
      </c>
      <c r="G27" s="56">
        <v>3.6299999999999999E-2</v>
      </c>
      <c r="H27" s="55">
        <v>-167.93606</v>
      </c>
      <c r="I27" s="56">
        <v>2.1999999999999999E-2</v>
      </c>
      <c r="J27" s="56">
        <v>-1E-4</v>
      </c>
    </row>
    <row r="28" spans="1:10">
      <c r="A28" t="s">
        <v>3286</v>
      </c>
      <c r="B28" t="s">
        <v>3287</v>
      </c>
      <c r="C28" s="63" t="s">
        <v>3501</v>
      </c>
      <c r="D28" s="105" t="s">
        <v>4234</v>
      </c>
      <c r="E28" s="56">
        <v>0</v>
      </c>
      <c r="F28" t="s">
        <v>100</v>
      </c>
      <c r="G28" s="56">
        <v>0</v>
      </c>
      <c r="H28" s="55">
        <v>-1650.98950848</v>
      </c>
      <c r="I28" s="56">
        <v>0.216</v>
      </c>
      <c r="J28" s="56">
        <v>-1.1000000000000001E-3</v>
      </c>
    </row>
    <row r="29" spans="1:10">
      <c r="A29" t="s">
        <v>3288</v>
      </c>
      <c r="B29" t="s">
        <v>3289</v>
      </c>
      <c r="C29" t="s">
        <v>175</v>
      </c>
      <c r="D29" t="s">
        <v>176</v>
      </c>
      <c r="E29" s="56">
        <v>0</v>
      </c>
      <c r="F29" t="s">
        <v>98</v>
      </c>
      <c r="G29" s="56">
        <v>0</v>
      </c>
      <c r="H29" s="55">
        <v>-278.42908999999997</v>
      </c>
      <c r="I29" s="56">
        <v>3.6400000000000002E-2</v>
      </c>
      <c r="J29" s="56">
        <v>-2.0000000000000001E-4</v>
      </c>
    </row>
    <row r="30" spans="1:10">
      <c r="A30" s="57" t="s">
        <v>186</v>
      </c>
      <c r="B30" s="107" t="s">
        <v>4234</v>
      </c>
      <c r="C30" s="118" t="s">
        <v>4234</v>
      </c>
      <c r="D30" s="118" t="s">
        <v>4234</v>
      </c>
      <c r="E30" s="118" t="s">
        <v>4234</v>
      </c>
      <c r="F30" s="118" t="s">
        <v>4234</v>
      </c>
      <c r="G30" s="58">
        <v>0</v>
      </c>
      <c r="H30" s="59">
        <v>-862.12832049098995</v>
      </c>
      <c r="I30" s="58">
        <v>0.1128</v>
      </c>
      <c r="J30" s="58">
        <v>-5.9999999999999995E-4</v>
      </c>
    </row>
    <row r="31" spans="1:10">
      <c r="A31" t="s">
        <v>3290</v>
      </c>
      <c r="B31" t="s">
        <v>3291</v>
      </c>
      <c r="C31" s="63" t="s">
        <v>3501</v>
      </c>
      <c r="D31" s="105" t="s">
        <v>4234</v>
      </c>
      <c r="E31" s="56">
        <v>0</v>
      </c>
      <c r="F31" t="s">
        <v>100</v>
      </c>
      <c r="G31" s="56">
        <v>0</v>
      </c>
      <c r="H31" s="55">
        <v>-555.28818695999996</v>
      </c>
      <c r="I31" s="56">
        <v>7.2700000000000001E-2</v>
      </c>
      <c r="J31" s="56">
        <v>-4.0000000000000002E-4</v>
      </c>
    </row>
    <row r="32" spans="1:10">
      <c r="A32" t="s">
        <v>3292</v>
      </c>
      <c r="B32" t="s">
        <v>3293</v>
      </c>
      <c r="C32" s="63" t="s">
        <v>3501</v>
      </c>
      <c r="D32" s="105" t="s">
        <v>4234</v>
      </c>
      <c r="E32" s="56">
        <v>0</v>
      </c>
      <c r="F32" t="s">
        <v>102</v>
      </c>
      <c r="G32" s="56">
        <v>0</v>
      </c>
      <c r="H32" s="55">
        <v>243.21548537999999</v>
      </c>
      <c r="I32" s="56">
        <v>-3.1800000000000002E-2</v>
      </c>
      <c r="J32" s="56">
        <v>2.0000000000000001E-4</v>
      </c>
    </row>
    <row r="33" spans="1:10">
      <c r="A33" t="s">
        <v>3294</v>
      </c>
      <c r="B33" t="s">
        <v>3295</v>
      </c>
      <c r="C33" s="63" t="s">
        <v>3501</v>
      </c>
      <c r="D33" s="105" t="s">
        <v>4234</v>
      </c>
      <c r="E33" s="56">
        <v>0</v>
      </c>
      <c r="F33" t="s">
        <v>100</v>
      </c>
      <c r="G33" s="56">
        <v>0</v>
      </c>
      <c r="H33" s="55">
        <v>265.31704485</v>
      </c>
      <c r="I33" s="56">
        <v>-3.4700000000000002E-2</v>
      </c>
      <c r="J33" s="56">
        <v>2.0000000000000001E-4</v>
      </c>
    </row>
    <row r="34" spans="1:10">
      <c r="A34" t="s">
        <v>3294</v>
      </c>
      <c r="B34" t="s">
        <v>3296</v>
      </c>
      <c r="C34" s="63" t="s">
        <v>3501</v>
      </c>
      <c r="D34" s="105" t="s">
        <v>4234</v>
      </c>
      <c r="E34" s="56">
        <v>0</v>
      </c>
      <c r="F34" t="s">
        <v>100</v>
      </c>
      <c r="G34" s="56">
        <v>0</v>
      </c>
      <c r="H34" s="55">
        <v>-870.35102387999996</v>
      </c>
      <c r="I34" s="56">
        <v>0.1139</v>
      </c>
      <c r="J34" s="56">
        <v>-5.9999999999999995E-4</v>
      </c>
    </row>
    <row r="35" spans="1:10">
      <c r="A35" t="s">
        <v>3297</v>
      </c>
      <c r="B35" t="s">
        <v>3298</v>
      </c>
      <c r="C35" s="63" t="s">
        <v>3501</v>
      </c>
      <c r="D35" s="105" t="s">
        <v>4234</v>
      </c>
      <c r="E35" s="56">
        <v>0</v>
      </c>
      <c r="F35" t="s">
        <v>168</v>
      </c>
      <c r="G35" s="56">
        <v>0</v>
      </c>
      <c r="H35" s="55">
        <v>54.978360119009999</v>
      </c>
      <c r="I35" s="56">
        <v>-7.1999999999999998E-3</v>
      </c>
      <c r="J35" s="56">
        <v>0</v>
      </c>
    </row>
    <row r="36" spans="1:10" hidden="1">
      <c r="C36" s="15"/>
      <c r="D36" s="15"/>
      <c r="E36" s="15"/>
      <c r="F36" s="15"/>
      <c r="G36" s="15"/>
    </row>
    <row r="37" spans="1:10" hidden="1">
      <c r="C37" s="15"/>
      <c r="D37" s="15"/>
      <c r="E37" s="15"/>
      <c r="F37" s="15"/>
      <c r="G37" s="15"/>
    </row>
    <row r="38" spans="1:10" hidden="1">
      <c r="C38" s="15"/>
      <c r="D38" s="15"/>
      <c r="E38" s="15"/>
      <c r="F38" s="15"/>
      <c r="G38" s="15"/>
    </row>
    <row r="39" spans="1:10" hidden="1">
      <c r="C39" s="15"/>
      <c r="D39" s="15"/>
      <c r="E39" s="15"/>
      <c r="F39" s="15"/>
      <c r="G39" s="15"/>
    </row>
    <row r="40" spans="1:10" hidden="1">
      <c r="C40" s="15"/>
      <c r="D40" s="15"/>
      <c r="E40" s="15"/>
      <c r="F40" s="15"/>
      <c r="G40" s="15"/>
    </row>
    <row r="41" spans="1:10" hidden="1">
      <c r="C41" s="15"/>
      <c r="D41" s="15"/>
      <c r="E41" s="15"/>
      <c r="F41" s="15"/>
      <c r="G41" s="15"/>
    </row>
    <row r="42" spans="1:10" hidden="1">
      <c r="C42" s="15"/>
      <c r="D42" s="15"/>
      <c r="E42" s="15"/>
      <c r="F42" s="15"/>
      <c r="G42" s="15"/>
    </row>
    <row r="43" spans="1:10" hidden="1">
      <c r="C43" s="15"/>
      <c r="D43" s="15"/>
      <c r="E43" s="15"/>
      <c r="F43" s="15"/>
      <c r="G43" s="15"/>
    </row>
    <row r="44" spans="1:10" hidden="1">
      <c r="C44" s="15"/>
      <c r="D44" s="15"/>
      <c r="E44" s="15"/>
      <c r="F44" s="15"/>
      <c r="G44" s="15"/>
    </row>
    <row r="45" spans="1:10" hidden="1">
      <c r="C45" s="15"/>
      <c r="D45" s="15"/>
      <c r="E45" s="15"/>
      <c r="F45" s="15"/>
      <c r="G45" s="15"/>
    </row>
    <row r="46" spans="1:10" hidden="1">
      <c r="C46" s="15"/>
      <c r="D46" s="15"/>
      <c r="E46" s="15"/>
      <c r="F46" s="15"/>
      <c r="G46" s="15"/>
    </row>
    <row r="47" spans="1:10" hidden="1">
      <c r="C47" s="15"/>
      <c r="D47" s="15"/>
      <c r="E47" s="15"/>
      <c r="F47" s="15"/>
      <c r="G47" s="15"/>
    </row>
    <row r="48" spans="1:10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604" spans="3:7" hidden="1">
      <c r="D604" s="37"/>
      <c r="F604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61" t="s">
        <v>4233</v>
      </c>
    </row>
    <row r="2" spans="1:16" s="1" customFormat="1">
      <c r="A2" s="2" t="s">
        <v>1</v>
      </c>
      <c r="B2" s="9" t="s">
        <v>3299</v>
      </c>
    </row>
    <row r="3" spans="1:16" s="1" customFormat="1">
      <c r="A3" s="2" t="s">
        <v>2</v>
      </c>
      <c r="B3" s="20" t="s">
        <v>3300</v>
      </c>
    </row>
    <row r="4" spans="1:16" s="1" customFormat="1">
      <c r="A4" s="2" t="s">
        <v>3</v>
      </c>
      <c r="B4" s="62" t="s">
        <v>165</v>
      </c>
    </row>
    <row r="5" spans="1:16" s="15" customFormat="1">
      <c r="A5" s="32" t="s">
        <v>92</v>
      </c>
      <c r="B5" s="38" t="s">
        <v>141</v>
      </c>
      <c r="C5" s="39" t="s">
        <v>142</v>
      </c>
    </row>
    <row r="6" spans="1:16" s="15" customFormat="1">
      <c r="A6" s="99" t="s">
        <v>4234</v>
      </c>
      <c r="B6" s="21" t="s">
        <v>153</v>
      </c>
      <c r="C6" s="29" t="s">
        <v>70</v>
      </c>
    </row>
    <row r="7" spans="1:16" s="17" customFormat="1" ht="20.25">
      <c r="A7" s="101" t="s">
        <v>4234</v>
      </c>
      <c r="B7" s="5" t="s">
        <v>8</v>
      </c>
      <c r="C7" s="24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143</v>
      </c>
      <c r="B8" s="53">
        <f>B9+B63</f>
        <v>117587.04748007629</v>
      </c>
      <c r="C8" s="125" t="s">
        <v>4234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7" t="s">
        <v>173</v>
      </c>
      <c r="B9" s="59">
        <f>SUM(B10:B62)</f>
        <v>36875.05798245714</v>
      </c>
      <c r="C9" s="107" t="s">
        <v>4234</v>
      </c>
    </row>
    <row r="10" spans="1:16">
      <c r="A10" t="s">
        <v>4166</v>
      </c>
      <c r="B10" s="64">
        <v>78.556516671046367</v>
      </c>
      <c r="C10" s="65">
        <v>45340</v>
      </c>
    </row>
    <row r="11" spans="1:16">
      <c r="A11" t="s">
        <v>4190</v>
      </c>
      <c r="B11" s="64">
        <v>420.41909999999996</v>
      </c>
      <c r="C11" s="65">
        <v>45363</v>
      </c>
    </row>
    <row r="12" spans="1:16">
      <c r="A12" t="s">
        <v>4193</v>
      </c>
      <c r="B12" s="64">
        <v>121.82305268669572</v>
      </c>
      <c r="C12" s="65">
        <v>45383</v>
      </c>
    </row>
    <row r="13" spans="1:16">
      <c r="A13" t="s">
        <v>4167</v>
      </c>
      <c r="B13" s="64">
        <v>960.37979401028633</v>
      </c>
      <c r="C13" s="65">
        <v>45473</v>
      </c>
    </row>
    <row r="14" spans="1:16">
      <c r="A14" t="s">
        <v>3337</v>
      </c>
      <c r="B14" s="64">
        <v>45.8246653837247</v>
      </c>
      <c r="C14" s="65">
        <v>45640</v>
      </c>
    </row>
    <row r="15" spans="1:16">
      <c r="A15" t="s">
        <v>4191</v>
      </c>
      <c r="B15" s="64">
        <v>1227.1949355059298</v>
      </c>
      <c r="C15" s="65">
        <v>45838</v>
      </c>
    </row>
    <row r="16" spans="1:16">
      <c r="A16" t="s">
        <v>4157</v>
      </c>
      <c r="B16" s="64">
        <v>2886.9610024755211</v>
      </c>
      <c r="C16" s="65">
        <v>45935</v>
      </c>
    </row>
    <row r="17" spans="1:3">
      <c r="A17" t="s">
        <v>4186</v>
      </c>
      <c r="B17" s="64">
        <v>2294.9527506120003</v>
      </c>
      <c r="C17" s="65">
        <v>46022</v>
      </c>
    </row>
    <row r="18" spans="1:3">
      <c r="A18" t="s">
        <v>4173</v>
      </c>
      <c r="B18" s="64">
        <v>2368.0975463590976</v>
      </c>
      <c r="C18" s="65">
        <v>46022</v>
      </c>
    </row>
    <row r="19" spans="1:3">
      <c r="A19" t="s">
        <v>3338</v>
      </c>
      <c r="B19" s="64">
        <v>60.095970256495136</v>
      </c>
      <c r="C19" s="65">
        <v>46054</v>
      </c>
    </row>
    <row r="20" spans="1:3">
      <c r="A20" t="s">
        <v>4221</v>
      </c>
      <c r="B20" s="64">
        <v>1295.4781961972806</v>
      </c>
      <c r="C20" s="65">
        <v>46338</v>
      </c>
    </row>
    <row r="21" spans="1:3">
      <c r="A21" t="s">
        <v>3343</v>
      </c>
      <c r="B21" s="64">
        <v>222.7275272</v>
      </c>
      <c r="C21" s="65">
        <v>46539</v>
      </c>
    </row>
    <row r="22" spans="1:3">
      <c r="A22" t="s">
        <v>3340</v>
      </c>
      <c r="B22" s="64">
        <v>19.069735569300001</v>
      </c>
      <c r="C22" s="65">
        <v>46631</v>
      </c>
    </row>
    <row r="23" spans="1:3">
      <c r="A23" t="s">
        <v>3345</v>
      </c>
      <c r="B23" s="64">
        <v>401.57928999999996</v>
      </c>
      <c r="C23" s="65">
        <v>46661</v>
      </c>
    </row>
    <row r="24" spans="1:3">
      <c r="A24" t="s">
        <v>3349</v>
      </c>
      <c r="B24" s="64">
        <v>523.55912999999998</v>
      </c>
      <c r="C24" s="65">
        <v>46661</v>
      </c>
    </row>
    <row r="25" spans="1:3">
      <c r="A25" t="s">
        <v>3339</v>
      </c>
      <c r="B25" s="64">
        <v>68.40733148231331</v>
      </c>
      <c r="C25" s="65">
        <v>46752</v>
      </c>
    </row>
    <row r="26" spans="1:3">
      <c r="A26" t="s">
        <v>3346</v>
      </c>
      <c r="B26" s="64">
        <v>227.70584881690533</v>
      </c>
      <c r="C26" s="65">
        <v>46772</v>
      </c>
    </row>
    <row r="27" spans="1:3">
      <c r="A27" t="s">
        <v>4192</v>
      </c>
      <c r="B27" s="64">
        <v>3127.1615381359243</v>
      </c>
      <c r="C27" s="65">
        <v>46871</v>
      </c>
    </row>
    <row r="28" spans="1:3">
      <c r="A28" t="s">
        <v>3350</v>
      </c>
      <c r="B28" s="64">
        <v>210.00638000000001</v>
      </c>
      <c r="C28" s="65">
        <v>47118</v>
      </c>
    </row>
    <row r="29" spans="1:3">
      <c r="A29" t="s">
        <v>4228</v>
      </c>
      <c r="B29" s="64">
        <v>2534.3069913917798</v>
      </c>
      <c r="C29" s="65">
        <v>47191</v>
      </c>
    </row>
    <row r="30" spans="1:3">
      <c r="A30" t="s">
        <v>3342</v>
      </c>
      <c r="B30" s="64">
        <v>113.10516865160173</v>
      </c>
      <c r="C30" s="65">
        <v>47209</v>
      </c>
    </row>
    <row r="31" spans="1:3">
      <c r="A31" t="s">
        <v>3347</v>
      </c>
      <c r="B31" s="64">
        <v>30.466477868719664</v>
      </c>
      <c r="C31" s="65">
        <v>47209</v>
      </c>
    </row>
    <row r="32" spans="1:3">
      <c r="A32" t="s">
        <v>3362</v>
      </c>
      <c r="B32" s="64">
        <v>653.28663605186887</v>
      </c>
      <c r="C32" s="65">
        <v>47308</v>
      </c>
    </row>
    <row r="33" spans="1:3">
      <c r="A33" t="s">
        <v>4229</v>
      </c>
      <c r="B33" s="64">
        <v>6081.2184798070339</v>
      </c>
      <c r="C33" s="65">
        <v>47391</v>
      </c>
    </row>
    <row r="34" spans="1:3">
      <c r="A34" t="s">
        <v>4222</v>
      </c>
      <c r="B34" s="64">
        <v>1961.9558049889731</v>
      </c>
      <c r="C34" s="65">
        <v>47525</v>
      </c>
    </row>
    <row r="35" spans="1:3">
      <c r="A35" t="s">
        <v>3354</v>
      </c>
      <c r="B35" s="64">
        <v>4.1480910900000003</v>
      </c>
      <c r="C35" s="65">
        <v>47566</v>
      </c>
    </row>
    <row r="36" spans="1:3">
      <c r="A36" t="s">
        <v>3351</v>
      </c>
      <c r="B36" s="64">
        <v>46.635966000000003</v>
      </c>
      <c r="C36" s="65">
        <v>47848</v>
      </c>
    </row>
    <row r="37" spans="1:3">
      <c r="A37" t="s">
        <v>3356</v>
      </c>
      <c r="B37" s="64">
        <v>4.1248057499999993</v>
      </c>
      <c r="C37" s="65">
        <v>47848</v>
      </c>
    </row>
    <row r="38" spans="1:3">
      <c r="A38" t="s">
        <v>3352</v>
      </c>
      <c r="B38" s="64">
        <v>2.3051398499999998</v>
      </c>
      <c r="C38" s="65">
        <v>47907</v>
      </c>
    </row>
    <row r="39" spans="1:3">
      <c r="A39" t="s">
        <v>3365</v>
      </c>
      <c r="B39" s="64">
        <v>4453.9861900000005</v>
      </c>
      <c r="C39" s="65">
        <v>47938</v>
      </c>
    </row>
    <row r="40" spans="1:3">
      <c r="A40" t="s">
        <v>3355</v>
      </c>
      <c r="B40" s="64">
        <v>290.01303395999997</v>
      </c>
      <c r="C40" s="65">
        <v>47969</v>
      </c>
    </row>
    <row r="41" spans="1:3">
      <c r="A41" t="s">
        <v>3366</v>
      </c>
      <c r="B41" s="64">
        <v>994.22212999999999</v>
      </c>
      <c r="C41" s="65">
        <v>47969</v>
      </c>
    </row>
    <row r="42" spans="1:3">
      <c r="A42" t="s">
        <v>3358</v>
      </c>
      <c r="B42" s="64">
        <v>95.509585422104237</v>
      </c>
      <c r="C42" s="65">
        <v>48212</v>
      </c>
    </row>
    <row r="43" spans="1:3">
      <c r="A43" t="s">
        <v>3359</v>
      </c>
      <c r="B43" s="64">
        <v>128.91546614557728</v>
      </c>
      <c r="C43" s="65">
        <v>48212</v>
      </c>
    </row>
    <row r="44" spans="1:3">
      <c r="A44" t="s">
        <v>3341</v>
      </c>
      <c r="B44" s="64">
        <v>37.341947880900001</v>
      </c>
      <c r="C44" s="65">
        <v>48214</v>
      </c>
    </row>
    <row r="45" spans="1:3">
      <c r="A45" t="s">
        <v>3344</v>
      </c>
      <c r="B45" s="64">
        <v>50.696537579999998</v>
      </c>
      <c r="C45" s="65">
        <v>48214</v>
      </c>
    </row>
    <row r="46" spans="1:3">
      <c r="A46" t="s">
        <v>3360</v>
      </c>
      <c r="B46" s="64">
        <v>384.6644437148089</v>
      </c>
      <c r="C46" s="65">
        <v>48233</v>
      </c>
    </row>
    <row r="47" spans="1:3">
      <c r="A47" t="s">
        <v>3357</v>
      </c>
      <c r="B47" s="64">
        <v>165.66388284280163</v>
      </c>
      <c r="C47" s="65">
        <v>48274</v>
      </c>
    </row>
    <row r="48" spans="1:3">
      <c r="A48" t="s">
        <v>2636</v>
      </c>
      <c r="B48" s="64">
        <v>87.213923663719683</v>
      </c>
      <c r="C48" s="65">
        <v>48274</v>
      </c>
    </row>
    <row r="49" spans="1:3">
      <c r="A49" t="s">
        <v>3361</v>
      </c>
      <c r="B49" s="64">
        <v>2.8883977199999999</v>
      </c>
      <c r="C49" s="65">
        <v>48297</v>
      </c>
    </row>
    <row r="50" spans="1:3">
      <c r="A50" t="s">
        <v>2167</v>
      </c>
      <c r="B50" s="64">
        <v>521.05650421259634</v>
      </c>
      <c r="C50" s="65">
        <v>48297</v>
      </c>
    </row>
    <row r="51" spans="1:3">
      <c r="A51" t="s">
        <v>4149</v>
      </c>
      <c r="B51" s="64">
        <v>110.57747480074856</v>
      </c>
      <c r="C51" s="65">
        <v>48482</v>
      </c>
    </row>
    <row r="52" spans="1:3">
      <c r="A52" t="s">
        <v>3353</v>
      </c>
      <c r="B52" s="64">
        <v>380.07799999999997</v>
      </c>
      <c r="C52" s="65">
        <v>48700</v>
      </c>
    </row>
    <row r="53" spans="1:3">
      <c r="A53" t="s">
        <v>4223</v>
      </c>
      <c r="B53" s="64">
        <v>8.4747611308607986</v>
      </c>
      <c r="C53" s="65">
        <v>48844</v>
      </c>
    </row>
    <row r="54" spans="1:3">
      <c r="A54" t="s">
        <v>4224</v>
      </c>
      <c r="B54" s="64">
        <v>8.2077288564223991</v>
      </c>
      <c r="C54" s="65">
        <v>48844</v>
      </c>
    </row>
    <row r="55" spans="1:3">
      <c r="A55" t="s">
        <v>4225</v>
      </c>
      <c r="B55" s="64">
        <v>10.2579042792488</v>
      </c>
      <c r="C55" s="65">
        <v>48844</v>
      </c>
    </row>
    <row r="56" spans="1:3">
      <c r="A56" t="s">
        <v>4226</v>
      </c>
      <c r="B56" s="64">
        <v>7.0254083255208002</v>
      </c>
      <c r="C56" s="65">
        <v>48844</v>
      </c>
    </row>
    <row r="57" spans="1:3">
      <c r="A57" t="s">
        <v>4227</v>
      </c>
      <c r="B57" s="64">
        <v>7.2221689487911993</v>
      </c>
      <c r="C57" s="65">
        <v>48844</v>
      </c>
    </row>
    <row r="58" spans="1:3">
      <c r="A58" t="s">
        <v>3363</v>
      </c>
      <c r="B58" s="64">
        <v>3.1685590551263125</v>
      </c>
      <c r="C58" s="65">
        <v>48944</v>
      </c>
    </row>
    <row r="59" spans="1:3">
      <c r="A59" t="s">
        <v>3348</v>
      </c>
      <c r="B59" s="64">
        <v>458.12551000000002</v>
      </c>
      <c r="C59" s="65">
        <v>50256</v>
      </c>
    </row>
    <row r="60" spans="1:3">
      <c r="A60" t="s">
        <v>3364</v>
      </c>
      <c r="B60" s="64">
        <v>510.32411198179199</v>
      </c>
      <c r="C60" s="65">
        <v>50770</v>
      </c>
    </row>
    <row r="61" spans="1:3">
      <c r="A61" t="s">
        <v>4230</v>
      </c>
      <c r="B61" s="64">
        <v>167.87043912361614</v>
      </c>
      <c r="C61" s="65">
        <v>52047</v>
      </c>
    </row>
    <row r="62" spans="1:3">
      <c r="A62" s="105" t="s">
        <v>4234</v>
      </c>
      <c r="B62" s="105" t="s">
        <v>4234</v>
      </c>
      <c r="C62" s="107" t="s">
        <v>4234</v>
      </c>
    </row>
    <row r="63" spans="1:3">
      <c r="A63" s="57" t="s">
        <v>186</v>
      </c>
      <c r="B63" s="59">
        <f>SUM(B64:B222)</f>
        <v>80711.989497619157</v>
      </c>
      <c r="C63" s="107" t="s">
        <v>4234</v>
      </c>
    </row>
    <row r="64" spans="1:3">
      <c r="A64" t="s">
        <v>3370</v>
      </c>
      <c r="B64" s="64">
        <v>520.73149803585159</v>
      </c>
      <c r="C64" s="65">
        <v>45343</v>
      </c>
    </row>
    <row r="65" spans="1:3">
      <c r="A65" t="s">
        <v>3375</v>
      </c>
      <c r="B65" s="64">
        <v>240.29605231490245</v>
      </c>
      <c r="C65" s="65">
        <v>45485</v>
      </c>
    </row>
    <row r="66" spans="1:3">
      <c r="A66" t="s">
        <v>3367</v>
      </c>
      <c r="B66" s="64">
        <v>215.59515192708679</v>
      </c>
      <c r="C66" s="65">
        <v>45494</v>
      </c>
    </row>
    <row r="67" spans="1:3">
      <c r="A67" t="s">
        <v>4231</v>
      </c>
      <c r="B67" s="64">
        <v>119.84780434239849</v>
      </c>
      <c r="C67" s="65">
        <v>45515</v>
      </c>
    </row>
    <row r="68" spans="1:3">
      <c r="A68" t="s">
        <v>4204</v>
      </c>
      <c r="B68" s="64">
        <v>258.42881925803692</v>
      </c>
      <c r="C68" s="65">
        <v>45553</v>
      </c>
    </row>
    <row r="69" spans="1:3">
      <c r="A69" t="s">
        <v>3383</v>
      </c>
      <c r="B69" s="64">
        <v>874.4013392660496</v>
      </c>
      <c r="C69" s="65">
        <v>45557</v>
      </c>
    </row>
    <row r="70" spans="1:3">
      <c r="A70" t="s">
        <v>4216</v>
      </c>
      <c r="B70" s="64">
        <v>262.4673540124773</v>
      </c>
      <c r="C70" s="65">
        <v>45602</v>
      </c>
    </row>
    <row r="71" spans="1:3">
      <c r="A71" t="s">
        <v>4197</v>
      </c>
      <c r="B71" s="64">
        <v>613.75396999999998</v>
      </c>
      <c r="C71" s="65">
        <v>45615</v>
      </c>
    </row>
    <row r="72" spans="1:3">
      <c r="A72" t="s">
        <v>3374</v>
      </c>
      <c r="B72" s="64">
        <v>70.252180323730116</v>
      </c>
      <c r="C72" s="65">
        <v>45710</v>
      </c>
    </row>
    <row r="73" spans="1:3">
      <c r="A73" t="s">
        <v>3382</v>
      </c>
      <c r="B73" s="64">
        <v>5.7067823883299997</v>
      </c>
      <c r="C73" s="65">
        <v>45777</v>
      </c>
    </row>
    <row r="74" spans="1:3">
      <c r="A74" t="s">
        <v>3384</v>
      </c>
      <c r="B74" s="64">
        <v>243.73638986429285</v>
      </c>
      <c r="C74" s="65">
        <v>45778</v>
      </c>
    </row>
    <row r="75" spans="1:3">
      <c r="A75" t="s">
        <v>3394</v>
      </c>
      <c r="B75" s="64">
        <v>42.258215573708199</v>
      </c>
      <c r="C75" s="65">
        <v>45869</v>
      </c>
    </row>
    <row r="76" spans="1:3">
      <c r="A76" t="s">
        <v>3399</v>
      </c>
      <c r="B76" s="64">
        <v>122.06637235871693</v>
      </c>
      <c r="C76" s="65">
        <v>45869</v>
      </c>
    </row>
    <row r="77" spans="1:3">
      <c r="A77" t="s">
        <v>3441</v>
      </c>
      <c r="B77" s="64">
        <v>508.98155313900003</v>
      </c>
      <c r="C77" s="65">
        <v>45930</v>
      </c>
    </row>
    <row r="78" spans="1:3">
      <c r="A78" t="s">
        <v>3392</v>
      </c>
      <c r="B78" s="64">
        <v>0.18486782729999998</v>
      </c>
      <c r="C78" s="65">
        <v>45939</v>
      </c>
    </row>
    <row r="79" spans="1:3">
      <c r="A79" t="s">
        <v>3368</v>
      </c>
      <c r="B79" s="64">
        <v>340.41927971659743</v>
      </c>
      <c r="C79" s="65">
        <v>46012</v>
      </c>
    </row>
    <row r="80" spans="1:3">
      <c r="A80" t="s">
        <v>3500</v>
      </c>
      <c r="B80" s="64">
        <v>3.6269999999999997E-5</v>
      </c>
      <c r="C80" s="65">
        <v>46023</v>
      </c>
    </row>
    <row r="81" spans="1:3">
      <c r="A81" t="s">
        <v>3434</v>
      </c>
      <c r="B81" s="64">
        <v>1.4040054416573451</v>
      </c>
      <c r="C81" s="65">
        <v>46082</v>
      </c>
    </row>
    <row r="82" spans="1:3">
      <c r="A82" t="s">
        <v>3436</v>
      </c>
      <c r="B82" s="64">
        <v>309.31610930999994</v>
      </c>
      <c r="C82" s="65">
        <v>46112</v>
      </c>
    </row>
    <row r="83" spans="1:3">
      <c r="A83" t="s">
        <v>3451</v>
      </c>
      <c r="B83" s="64">
        <v>839.35294741372013</v>
      </c>
      <c r="C83" s="65">
        <v>46149</v>
      </c>
    </row>
    <row r="84" spans="1:3">
      <c r="A84" t="s">
        <v>3380</v>
      </c>
      <c r="B84" s="64">
        <v>221.70157017997147</v>
      </c>
      <c r="C84" s="65">
        <v>46201</v>
      </c>
    </row>
    <row r="85" spans="1:3">
      <c r="A85" t="s">
        <v>3427</v>
      </c>
      <c r="B85" s="64">
        <v>350.31296796512811</v>
      </c>
      <c r="C85" s="65">
        <v>46203</v>
      </c>
    </row>
    <row r="86" spans="1:3">
      <c r="A86" t="s">
        <v>2361</v>
      </c>
      <c r="B86" s="64">
        <v>35.802888721870019</v>
      </c>
      <c r="C86" s="65">
        <v>46326</v>
      </c>
    </row>
    <row r="87" spans="1:3">
      <c r="A87" t="s">
        <v>3406</v>
      </c>
      <c r="B87" s="64">
        <v>0.90968932079999987</v>
      </c>
      <c r="C87" s="65">
        <v>46326</v>
      </c>
    </row>
    <row r="88" spans="1:3">
      <c r="A88" t="s">
        <v>3429</v>
      </c>
      <c r="B88" s="64">
        <v>4.6936814769000001</v>
      </c>
      <c r="C88" s="65">
        <v>46326</v>
      </c>
    </row>
    <row r="89" spans="1:3">
      <c r="A89" t="s">
        <v>3430</v>
      </c>
      <c r="B89" s="64">
        <v>6.0845710535999995</v>
      </c>
      <c r="C89" s="65">
        <v>46326</v>
      </c>
    </row>
    <row r="90" spans="1:3">
      <c r="A90" t="s">
        <v>3435</v>
      </c>
      <c r="B90" s="64">
        <v>8.9911817540999976</v>
      </c>
      <c r="C90" s="65">
        <v>46326</v>
      </c>
    </row>
    <row r="91" spans="1:3">
      <c r="A91" t="s">
        <v>3447</v>
      </c>
      <c r="B91" s="64">
        <v>4.3764103773</v>
      </c>
      <c r="C91" s="65">
        <v>46326</v>
      </c>
    </row>
    <row r="92" spans="1:3">
      <c r="A92" t="s">
        <v>3417</v>
      </c>
      <c r="B92" s="64">
        <v>517.30552125273812</v>
      </c>
      <c r="C92" s="65">
        <v>46417</v>
      </c>
    </row>
    <row r="93" spans="1:3">
      <c r="A93" t="s">
        <v>4198</v>
      </c>
      <c r="B93" s="64">
        <v>496.77954794057075</v>
      </c>
      <c r="C93" s="65">
        <v>46418</v>
      </c>
    </row>
    <row r="94" spans="1:3">
      <c r="A94" t="s">
        <v>3418</v>
      </c>
      <c r="B94" s="64">
        <v>678.42862252402642</v>
      </c>
      <c r="C94" s="65">
        <v>46465</v>
      </c>
    </row>
    <row r="95" spans="1:3">
      <c r="A95" t="s">
        <v>3402</v>
      </c>
      <c r="B95" s="64">
        <v>31.503304545181326</v>
      </c>
      <c r="C95" s="65">
        <v>46524</v>
      </c>
    </row>
    <row r="96" spans="1:3">
      <c r="A96" t="s">
        <v>3410</v>
      </c>
      <c r="B96" s="64">
        <v>281.30050457311768</v>
      </c>
      <c r="C96" s="65">
        <v>46572</v>
      </c>
    </row>
    <row r="97" spans="1:3">
      <c r="A97" t="s">
        <v>3407</v>
      </c>
      <c r="B97" s="64">
        <v>660.26620903610717</v>
      </c>
      <c r="C97" s="65">
        <v>46573</v>
      </c>
    </row>
    <row r="98" spans="1:3">
      <c r="A98" t="s">
        <v>3373</v>
      </c>
      <c r="B98" s="64">
        <v>35.3734984512</v>
      </c>
      <c r="C98" s="65">
        <v>46601</v>
      </c>
    </row>
    <row r="99" spans="1:3">
      <c r="A99" t="s">
        <v>3381</v>
      </c>
      <c r="B99" s="64">
        <v>114.23951019</v>
      </c>
      <c r="C99" s="65">
        <v>46601</v>
      </c>
    </row>
    <row r="100" spans="1:3">
      <c r="A100" t="s">
        <v>3391</v>
      </c>
      <c r="B100" s="64">
        <v>92.140294217400012</v>
      </c>
      <c r="C100" s="65">
        <v>46637</v>
      </c>
    </row>
    <row r="101" spans="1:3">
      <c r="A101" t="s">
        <v>3401</v>
      </c>
      <c r="B101" s="64">
        <v>1148.7588985641896</v>
      </c>
      <c r="C101" s="65">
        <v>46643</v>
      </c>
    </row>
    <row r="102" spans="1:3">
      <c r="A102" t="s">
        <v>3456</v>
      </c>
      <c r="B102" s="64">
        <v>373.80428682479993</v>
      </c>
      <c r="C102" s="65">
        <v>46660</v>
      </c>
    </row>
    <row r="103" spans="1:3">
      <c r="A103" t="s">
        <v>3369</v>
      </c>
      <c r="B103" s="64">
        <v>126.11713264647196</v>
      </c>
      <c r="C103" s="65">
        <v>46722</v>
      </c>
    </row>
    <row r="104" spans="1:3">
      <c r="A104" t="s">
        <v>3471</v>
      </c>
      <c r="B104" s="64">
        <v>2167.7799180491998</v>
      </c>
      <c r="C104" s="65">
        <v>46722</v>
      </c>
    </row>
    <row r="105" spans="1:3">
      <c r="A105" t="s">
        <v>3485</v>
      </c>
      <c r="B105" s="64">
        <v>174.94736571000001</v>
      </c>
      <c r="C105" s="65">
        <v>46722</v>
      </c>
    </row>
    <row r="106" spans="1:3">
      <c r="A106" t="s">
        <v>3386</v>
      </c>
      <c r="B106" s="64">
        <v>117.7703384715</v>
      </c>
      <c r="C106" s="65">
        <v>46742</v>
      </c>
    </row>
    <row r="107" spans="1:3">
      <c r="A107" t="s">
        <v>3393</v>
      </c>
      <c r="B107" s="64">
        <v>15.957603089999999</v>
      </c>
      <c r="C107" s="65">
        <v>46742</v>
      </c>
    </row>
    <row r="108" spans="1:3">
      <c r="A108" t="s">
        <v>3450</v>
      </c>
      <c r="B108" s="64">
        <v>673.74544658849993</v>
      </c>
      <c r="C108" s="65">
        <v>46742</v>
      </c>
    </row>
    <row r="109" spans="1:3">
      <c r="A109" t="s">
        <v>3463</v>
      </c>
      <c r="B109" s="64">
        <v>1187.9131089851999</v>
      </c>
      <c r="C109" s="65">
        <v>46752</v>
      </c>
    </row>
    <row r="110" spans="1:3">
      <c r="A110" t="s">
        <v>2209</v>
      </c>
      <c r="B110" s="64">
        <v>130.20724740856622</v>
      </c>
      <c r="C110" s="65">
        <v>46752</v>
      </c>
    </row>
    <row r="111" spans="1:3">
      <c r="A111" t="s">
        <v>3465</v>
      </c>
      <c r="B111" s="64">
        <v>100.12878747736131</v>
      </c>
      <c r="C111" s="65">
        <v>46753</v>
      </c>
    </row>
    <row r="112" spans="1:3">
      <c r="A112" t="s">
        <v>3408</v>
      </c>
      <c r="B112" s="64">
        <v>160.65872919144499</v>
      </c>
      <c r="C112" s="65">
        <v>46794</v>
      </c>
    </row>
    <row r="113" spans="1:3">
      <c r="A113" t="s">
        <v>3379</v>
      </c>
      <c r="B113" s="64">
        <v>105.53272186859999</v>
      </c>
      <c r="C113" s="65">
        <v>46844</v>
      </c>
    </row>
    <row r="114" spans="1:3">
      <c r="A114" t="s">
        <v>3495</v>
      </c>
      <c r="B114" s="64">
        <v>760.45498325359392</v>
      </c>
      <c r="C114" s="65">
        <v>46933</v>
      </c>
    </row>
    <row r="115" spans="1:3">
      <c r="A115" t="s">
        <v>3499</v>
      </c>
      <c r="B115" s="64">
        <v>380.22752646386164</v>
      </c>
      <c r="C115" s="65">
        <v>46933</v>
      </c>
    </row>
    <row r="116" spans="1:3">
      <c r="A116" t="s">
        <v>3378</v>
      </c>
      <c r="B116" s="64">
        <v>125.38273749764198</v>
      </c>
      <c r="C116" s="65">
        <v>46938</v>
      </c>
    </row>
    <row r="117" spans="1:3">
      <c r="A117" t="s">
        <v>3388</v>
      </c>
      <c r="B117" s="64">
        <v>22.3383622176</v>
      </c>
      <c r="C117" s="65">
        <v>46971</v>
      </c>
    </row>
    <row r="118" spans="1:3">
      <c r="A118" t="s">
        <v>3426</v>
      </c>
      <c r="B118" s="64">
        <v>536.30809423500352</v>
      </c>
      <c r="C118" s="65">
        <v>46997</v>
      </c>
    </row>
    <row r="119" spans="1:3">
      <c r="A119" t="s">
        <v>3461</v>
      </c>
      <c r="B119" s="64">
        <v>1224.0666871096621</v>
      </c>
      <c r="C119" s="65">
        <v>46997</v>
      </c>
    </row>
    <row r="120" spans="1:3">
      <c r="A120" t="s">
        <v>3428</v>
      </c>
      <c r="B120" s="64">
        <v>534.82511470962527</v>
      </c>
      <c r="C120" s="65">
        <v>47082</v>
      </c>
    </row>
    <row r="121" spans="1:3">
      <c r="A121" t="s">
        <v>3395</v>
      </c>
      <c r="B121" s="64">
        <v>93.254159699999988</v>
      </c>
      <c r="C121" s="65">
        <v>47107</v>
      </c>
    </row>
    <row r="122" spans="1:3">
      <c r="A122" t="s">
        <v>3396</v>
      </c>
      <c r="B122" s="64">
        <v>122.09701034699999</v>
      </c>
      <c r="C122" s="65">
        <v>47119</v>
      </c>
    </row>
    <row r="123" spans="1:3">
      <c r="A123" t="s">
        <v>3397</v>
      </c>
      <c r="B123" s="64">
        <v>113.0516756694</v>
      </c>
      <c r="C123" s="65">
        <v>47119</v>
      </c>
    </row>
    <row r="124" spans="1:3">
      <c r="A124" t="s">
        <v>3398</v>
      </c>
      <c r="B124" s="64">
        <v>66.195430454519993</v>
      </c>
      <c r="C124" s="65">
        <v>47119</v>
      </c>
    </row>
    <row r="125" spans="1:3">
      <c r="A125" t="s">
        <v>3409</v>
      </c>
      <c r="B125" s="64">
        <v>0.36985715909999994</v>
      </c>
      <c r="C125" s="65">
        <v>47119</v>
      </c>
    </row>
    <row r="126" spans="1:3">
      <c r="A126" t="s">
        <v>3414</v>
      </c>
      <c r="B126" s="64">
        <v>1.8035620199999998</v>
      </c>
      <c r="C126" s="65">
        <v>47119</v>
      </c>
    </row>
    <row r="127" spans="1:3">
      <c r="A127" t="s">
        <v>3376</v>
      </c>
      <c r="B127" s="64">
        <v>141.56894575979999</v>
      </c>
      <c r="C127" s="65">
        <v>47178</v>
      </c>
    </row>
    <row r="128" spans="1:3">
      <c r="A128" t="s">
        <v>3422</v>
      </c>
      <c r="B128" s="64">
        <v>392.11526976108445</v>
      </c>
      <c r="C128" s="65">
        <v>47201</v>
      </c>
    </row>
    <row r="129" spans="1:3">
      <c r="A129" t="s">
        <v>3412</v>
      </c>
      <c r="B129" s="64">
        <v>278.48415673259996</v>
      </c>
      <c r="C129" s="65">
        <v>47209</v>
      </c>
    </row>
    <row r="130" spans="1:3">
      <c r="A130" t="s">
        <v>3483</v>
      </c>
      <c r="B130" s="64">
        <v>31.552202237399996</v>
      </c>
      <c r="C130" s="65">
        <v>47209</v>
      </c>
    </row>
    <row r="131" spans="1:3">
      <c r="A131" t="s">
        <v>3438</v>
      </c>
      <c r="B131" s="64">
        <v>193.74299259103483</v>
      </c>
      <c r="C131" s="65">
        <v>47236</v>
      </c>
    </row>
    <row r="132" spans="1:3">
      <c r="A132" t="s">
        <v>3400</v>
      </c>
      <c r="B132" s="64">
        <v>54.231121619999996</v>
      </c>
      <c r="C132" s="65">
        <v>47239</v>
      </c>
    </row>
    <row r="133" spans="1:3">
      <c r="A133" t="s">
        <v>3403</v>
      </c>
      <c r="B133" s="64">
        <v>120.08766743438476</v>
      </c>
      <c r="C133" s="65">
        <v>47255</v>
      </c>
    </row>
    <row r="134" spans="1:3">
      <c r="A134" t="s">
        <v>3371</v>
      </c>
      <c r="B134" s="64">
        <v>8.7081190677000002</v>
      </c>
      <c r="C134" s="65">
        <v>47262</v>
      </c>
    </row>
    <row r="135" spans="1:3">
      <c r="A135" t="s">
        <v>3372</v>
      </c>
      <c r="B135" s="64">
        <v>0.74659111020000002</v>
      </c>
      <c r="C135" s="65">
        <v>47262</v>
      </c>
    </row>
    <row r="136" spans="1:3">
      <c r="A136" t="s">
        <v>3405</v>
      </c>
      <c r="B136" s="64">
        <v>38.600396659679994</v>
      </c>
      <c r="C136" s="65">
        <v>47270</v>
      </c>
    </row>
    <row r="137" spans="1:3">
      <c r="A137" t="s">
        <v>3444</v>
      </c>
      <c r="B137" s="64">
        <v>281.83922675999997</v>
      </c>
      <c r="C137" s="65">
        <v>47301</v>
      </c>
    </row>
    <row r="138" spans="1:3">
      <c r="A138" t="s">
        <v>3448</v>
      </c>
      <c r="B138" s="64">
        <v>852.02324118866125</v>
      </c>
      <c r="C138" s="65">
        <v>47301</v>
      </c>
    </row>
    <row r="139" spans="1:3">
      <c r="A139" t="s">
        <v>3457</v>
      </c>
      <c r="B139" s="64">
        <v>333.10170689844284</v>
      </c>
      <c r="C139" s="65">
        <v>47301</v>
      </c>
    </row>
    <row r="140" spans="1:3">
      <c r="A140" t="s">
        <v>2644</v>
      </c>
      <c r="B140" s="64">
        <v>1646.149095009747</v>
      </c>
      <c r="C140" s="65">
        <v>47312</v>
      </c>
    </row>
    <row r="141" spans="1:3">
      <c r="A141" t="s">
        <v>3411</v>
      </c>
      <c r="B141" s="64">
        <v>322.69908644999998</v>
      </c>
      <c r="C141" s="65">
        <v>47392</v>
      </c>
    </row>
    <row r="142" spans="1:3">
      <c r="A142" t="s">
        <v>3462</v>
      </c>
      <c r="B142" s="64">
        <v>647.13529495371415</v>
      </c>
      <c r="C142" s="65">
        <v>47398</v>
      </c>
    </row>
    <row r="143" spans="1:3">
      <c r="A143" t="s">
        <v>3413</v>
      </c>
      <c r="B143" s="64">
        <v>124.49053862399998</v>
      </c>
      <c r="C143" s="65">
        <v>47407</v>
      </c>
    </row>
    <row r="144" spans="1:3">
      <c r="A144" t="s">
        <v>3493</v>
      </c>
      <c r="B144" s="64">
        <v>1975.9670198576762</v>
      </c>
      <c r="C144" s="65">
        <v>47409</v>
      </c>
    </row>
    <row r="145" spans="1:3">
      <c r="A145" t="s">
        <v>3419</v>
      </c>
      <c r="B145" s="64">
        <v>19.214685360000001</v>
      </c>
      <c r="C145" s="65">
        <v>47447</v>
      </c>
    </row>
    <row r="146" spans="1:3">
      <c r="A146" t="s">
        <v>3439</v>
      </c>
      <c r="B146" s="64">
        <v>2.0170109699999998</v>
      </c>
      <c r="C146" s="65">
        <v>47453</v>
      </c>
    </row>
    <row r="147" spans="1:3">
      <c r="A147" t="s">
        <v>3452</v>
      </c>
      <c r="B147" s="64">
        <v>158.86118547000001</v>
      </c>
      <c r="C147" s="65">
        <v>47463</v>
      </c>
    </row>
    <row r="148" spans="1:3">
      <c r="A148" t="s">
        <v>3460</v>
      </c>
      <c r="B148" s="64">
        <v>134.20150108789991</v>
      </c>
      <c r="C148" s="65">
        <v>47467</v>
      </c>
    </row>
    <row r="149" spans="1:3">
      <c r="A149" t="s">
        <v>2630</v>
      </c>
      <c r="B149" s="64">
        <v>75.976357822107289</v>
      </c>
      <c r="C149" s="65">
        <v>47467</v>
      </c>
    </row>
    <row r="150" spans="1:3">
      <c r="A150" t="s">
        <v>2270</v>
      </c>
      <c r="B150" s="64">
        <v>1478.2549751073</v>
      </c>
      <c r="C150" s="65">
        <v>47528</v>
      </c>
    </row>
    <row r="151" spans="1:3">
      <c r="A151" t="s">
        <v>3420</v>
      </c>
      <c r="B151" s="64">
        <v>339.50391437999997</v>
      </c>
      <c r="C151" s="65">
        <v>47574</v>
      </c>
    </row>
    <row r="152" spans="1:3">
      <c r="A152" t="s">
        <v>3481</v>
      </c>
      <c r="B152" s="64">
        <v>32.996850119999998</v>
      </c>
      <c r="C152" s="65">
        <v>47599</v>
      </c>
    </row>
    <row r="153" spans="1:3">
      <c r="A153" t="s">
        <v>3473</v>
      </c>
      <c r="B153" s="64">
        <v>2587.0841543240776</v>
      </c>
      <c r="C153" s="65">
        <v>47665</v>
      </c>
    </row>
    <row r="154" spans="1:3">
      <c r="A154" t="s">
        <v>3480</v>
      </c>
      <c r="B154" s="64">
        <v>1207.586149276947</v>
      </c>
      <c r="C154" s="65">
        <v>47665</v>
      </c>
    </row>
    <row r="155" spans="1:3">
      <c r="A155" t="s">
        <v>3497</v>
      </c>
      <c r="B155" s="64">
        <v>1845.8113093991876</v>
      </c>
      <c r="C155" s="65">
        <v>47665</v>
      </c>
    </row>
    <row r="156" spans="1:3">
      <c r="A156" t="s">
        <v>3416</v>
      </c>
      <c r="B156" s="64">
        <v>559.72732213678523</v>
      </c>
      <c r="C156" s="65">
        <v>47715</v>
      </c>
    </row>
    <row r="157" spans="1:3">
      <c r="A157" t="s">
        <v>3423</v>
      </c>
      <c r="B157" s="64">
        <v>1560.480848254909</v>
      </c>
      <c r="C157" s="65">
        <v>47715</v>
      </c>
    </row>
    <row r="158" spans="1:3">
      <c r="A158" t="s">
        <v>3475</v>
      </c>
      <c r="B158" s="64">
        <v>1.5813719999999997E-4</v>
      </c>
      <c r="C158" s="65">
        <v>47715</v>
      </c>
    </row>
    <row r="159" spans="1:3">
      <c r="A159" t="s">
        <v>2364</v>
      </c>
      <c r="B159" s="64">
        <v>10.356547139999998</v>
      </c>
      <c r="C159" s="65">
        <v>47715</v>
      </c>
    </row>
    <row r="160" spans="1:3">
      <c r="A160" t="s">
        <v>3440</v>
      </c>
      <c r="B160" s="64">
        <v>1424.199582</v>
      </c>
      <c r="C160" s="65">
        <v>47735</v>
      </c>
    </row>
    <row r="161" spans="1:3">
      <c r="A161" t="s">
        <v>3431</v>
      </c>
      <c r="B161" s="64">
        <v>65.000772720000001</v>
      </c>
      <c r="C161" s="65">
        <v>47756</v>
      </c>
    </row>
    <row r="162" spans="1:3">
      <c r="A162" t="s">
        <v>3482</v>
      </c>
      <c r="B162" s="64">
        <v>1404.3013554353822</v>
      </c>
      <c r="C162" s="65">
        <v>47832</v>
      </c>
    </row>
    <row r="163" spans="1:3">
      <c r="A163" t="s">
        <v>3445</v>
      </c>
      <c r="B163" s="64">
        <v>167.87062345691473</v>
      </c>
      <c r="C163" s="65">
        <v>47848</v>
      </c>
    </row>
    <row r="164" spans="1:3">
      <c r="A164" t="s">
        <v>3459</v>
      </c>
      <c r="B164" s="64">
        <v>372.53978877344406</v>
      </c>
      <c r="C164" s="65">
        <v>47848</v>
      </c>
    </row>
    <row r="165" spans="1:3">
      <c r="A165" t="s">
        <v>2355</v>
      </c>
      <c r="B165" s="64">
        <v>165.21066790105078</v>
      </c>
      <c r="C165" s="65">
        <v>47848</v>
      </c>
    </row>
    <row r="166" spans="1:3">
      <c r="A166" t="s">
        <v>3424</v>
      </c>
      <c r="B166" s="64">
        <v>302.62089932555995</v>
      </c>
      <c r="C166" s="65">
        <v>47849</v>
      </c>
    </row>
    <row r="167" spans="1:3">
      <c r="A167" t="s">
        <v>3432</v>
      </c>
      <c r="B167" s="64">
        <v>1.243596E-3</v>
      </c>
      <c r="C167" s="65">
        <v>47879</v>
      </c>
    </row>
    <row r="168" spans="1:3">
      <c r="A168" t="s">
        <v>2267</v>
      </c>
      <c r="B168" s="64">
        <v>3349.0887986438997</v>
      </c>
      <c r="C168" s="65">
        <v>47927</v>
      </c>
    </row>
    <row r="169" spans="1:3">
      <c r="A169" t="s">
        <v>2293</v>
      </c>
      <c r="B169" s="64">
        <v>1899.39514228233</v>
      </c>
      <c r="C169" s="65">
        <v>47937</v>
      </c>
    </row>
    <row r="170" spans="1:3">
      <c r="A170" t="s">
        <v>3442</v>
      </c>
      <c r="B170" s="64">
        <v>478.77634449449988</v>
      </c>
      <c r="C170" s="65">
        <v>47987</v>
      </c>
    </row>
    <row r="171" spans="1:3">
      <c r="A171" t="s">
        <v>3387</v>
      </c>
      <c r="B171" s="64">
        <v>42.878394</v>
      </c>
      <c r="C171" s="65">
        <v>47992</v>
      </c>
    </row>
    <row r="172" spans="1:3">
      <c r="A172" t="s">
        <v>3404</v>
      </c>
      <c r="B172" s="64">
        <v>252.43919999999997</v>
      </c>
      <c r="C172" s="65">
        <v>48004</v>
      </c>
    </row>
    <row r="173" spans="1:3">
      <c r="A173" t="s">
        <v>3449</v>
      </c>
      <c r="B173" s="64">
        <v>74.05546056230402</v>
      </c>
      <c r="C173" s="65">
        <v>48029</v>
      </c>
    </row>
    <row r="174" spans="1:3">
      <c r="A174" t="s">
        <v>3446</v>
      </c>
      <c r="B174" s="64">
        <v>3.7987326468</v>
      </c>
      <c r="C174" s="65">
        <v>48030</v>
      </c>
    </row>
    <row r="175" spans="1:3">
      <c r="A175" t="s">
        <v>2358</v>
      </c>
      <c r="B175" s="64">
        <v>625.80635060399993</v>
      </c>
      <c r="C175" s="65">
        <v>48054</v>
      </c>
    </row>
    <row r="176" spans="1:3">
      <c r="A176" t="s">
        <v>3389</v>
      </c>
      <c r="B176" s="64">
        <v>23.230688726699999</v>
      </c>
      <c r="C176" s="65">
        <v>48069</v>
      </c>
    </row>
    <row r="177" spans="1:3">
      <c r="A177" t="s">
        <v>3466</v>
      </c>
      <c r="B177" s="64">
        <v>883.31648170006599</v>
      </c>
      <c r="C177" s="65">
        <v>48121</v>
      </c>
    </row>
    <row r="178" spans="1:3">
      <c r="A178" t="s">
        <v>3467</v>
      </c>
      <c r="B178" s="64">
        <v>149.67306245294782</v>
      </c>
      <c r="C178" s="65">
        <v>48121</v>
      </c>
    </row>
    <row r="179" spans="1:3">
      <c r="A179" t="s">
        <v>3458</v>
      </c>
      <c r="B179" s="64">
        <v>1.4966191574647434</v>
      </c>
      <c r="C179" s="65">
        <v>48122</v>
      </c>
    </row>
    <row r="180" spans="1:3">
      <c r="A180" t="s">
        <v>3455</v>
      </c>
      <c r="B180" s="64">
        <v>47.028404498399993</v>
      </c>
      <c r="C180" s="65">
        <v>48151</v>
      </c>
    </row>
    <row r="181" spans="1:3">
      <c r="A181" t="s">
        <v>3453</v>
      </c>
      <c r="B181" s="64">
        <v>572.15496941459992</v>
      </c>
      <c r="C181" s="65">
        <v>48176</v>
      </c>
    </row>
    <row r="182" spans="1:3">
      <c r="A182" t="s">
        <v>2641</v>
      </c>
      <c r="B182" s="64">
        <v>405.55395909167663</v>
      </c>
      <c r="C182" s="65">
        <v>48180</v>
      </c>
    </row>
    <row r="183" spans="1:3">
      <c r="A183" t="s">
        <v>3390</v>
      </c>
      <c r="B183" s="64">
        <v>8.8192681199999985</v>
      </c>
      <c r="C183" s="65">
        <v>48213</v>
      </c>
    </row>
    <row r="184" spans="1:3">
      <c r="A184" t="s">
        <v>3433</v>
      </c>
      <c r="B184" s="64">
        <v>93.461949441900003</v>
      </c>
      <c r="C184" s="65">
        <v>48213</v>
      </c>
    </row>
    <row r="185" spans="1:3">
      <c r="A185" t="s">
        <v>3472</v>
      </c>
      <c r="B185" s="64">
        <v>1023.9182566919999</v>
      </c>
      <c r="C185" s="65">
        <v>48234</v>
      </c>
    </row>
    <row r="186" spans="1:3">
      <c r="A186" t="s">
        <v>3425</v>
      </c>
      <c r="B186" s="64">
        <v>128.15888436</v>
      </c>
      <c r="C186" s="65">
        <v>48268</v>
      </c>
    </row>
    <row r="187" spans="1:3">
      <c r="A187" t="s">
        <v>3464</v>
      </c>
      <c r="B187" s="64">
        <v>205.09234199999997</v>
      </c>
      <c r="C187" s="65">
        <v>48294</v>
      </c>
    </row>
    <row r="188" spans="1:3">
      <c r="A188" t="s">
        <v>2164</v>
      </c>
      <c r="B188" s="64">
        <v>1852.6953381118526</v>
      </c>
      <c r="C188" s="65">
        <v>48304</v>
      </c>
    </row>
    <row r="189" spans="1:3">
      <c r="A189" t="s">
        <v>3468</v>
      </c>
      <c r="B189" s="64">
        <v>45.367655361839994</v>
      </c>
      <c r="C189" s="65">
        <v>48319</v>
      </c>
    </row>
    <row r="190" spans="1:3">
      <c r="A190" t="s">
        <v>3470</v>
      </c>
      <c r="B190" s="64">
        <v>697.94607556032599</v>
      </c>
      <c r="C190" s="65">
        <v>48332</v>
      </c>
    </row>
    <row r="191" spans="1:3">
      <c r="A191" t="s">
        <v>3476</v>
      </c>
      <c r="B191" s="64">
        <v>1873.7870147099998</v>
      </c>
      <c r="C191" s="65">
        <v>48365</v>
      </c>
    </row>
    <row r="192" spans="1:3">
      <c r="A192" t="s">
        <v>2352</v>
      </c>
      <c r="B192" s="64">
        <v>834.94634279999991</v>
      </c>
      <c r="C192" s="65">
        <v>48366</v>
      </c>
    </row>
    <row r="193" spans="1:3">
      <c r="A193" t="s">
        <v>3477</v>
      </c>
      <c r="B193" s="64">
        <v>482.45988515096548</v>
      </c>
      <c r="C193" s="65">
        <v>48395</v>
      </c>
    </row>
    <row r="194" spans="1:3">
      <c r="A194" t="s">
        <v>2288</v>
      </c>
      <c r="B194" s="64">
        <v>156.16445676531544</v>
      </c>
      <c r="C194" s="65">
        <v>48395</v>
      </c>
    </row>
    <row r="195" spans="1:3">
      <c r="A195" t="s">
        <v>3415</v>
      </c>
      <c r="B195" s="64">
        <v>584.18313179582981</v>
      </c>
      <c r="C195" s="65">
        <v>48446</v>
      </c>
    </row>
    <row r="196" spans="1:3">
      <c r="A196" t="s">
        <v>3421</v>
      </c>
      <c r="B196" s="64">
        <v>4.1609669400000007</v>
      </c>
      <c r="C196" s="65">
        <v>48446</v>
      </c>
    </row>
    <row r="197" spans="1:3">
      <c r="A197" t="s">
        <v>2369</v>
      </c>
      <c r="B197" s="64">
        <v>113.71656933</v>
      </c>
      <c r="C197" s="65">
        <v>48466</v>
      </c>
    </row>
    <row r="198" spans="1:3">
      <c r="A198" t="s">
        <v>3478</v>
      </c>
      <c r="B198" s="64">
        <v>97.985897424000001</v>
      </c>
      <c r="C198" s="65">
        <v>48466</v>
      </c>
    </row>
    <row r="199" spans="1:3">
      <c r="A199" t="s">
        <v>3486</v>
      </c>
      <c r="B199" s="64">
        <v>994.4581608386211</v>
      </c>
      <c r="C199" s="65">
        <v>48669</v>
      </c>
    </row>
    <row r="200" spans="1:3">
      <c r="A200" t="s">
        <v>3488</v>
      </c>
      <c r="B200" s="64">
        <v>1576.7998995450932</v>
      </c>
      <c r="C200" s="65">
        <v>48693</v>
      </c>
    </row>
    <row r="201" spans="1:3">
      <c r="A201" t="s">
        <v>3385</v>
      </c>
      <c r="B201" s="64">
        <v>28.156364729999996</v>
      </c>
      <c r="C201" s="65">
        <v>48723</v>
      </c>
    </row>
    <row r="202" spans="1:3">
      <c r="A202" t="s">
        <v>3484</v>
      </c>
      <c r="B202" s="64">
        <v>553.92144216285601</v>
      </c>
      <c r="C202" s="65">
        <v>48757</v>
      </c>
    </row>
    <row r="203" spans="1:3">
      <c r="A203" t="s">
        <v>2212</v>
      </c>
      <c r="B203" s="64">
        <v>658.92016233076026</v>
      </c>
      <c r="C203" s="65">
        <v>48760</v>
      </c>
    </row>
    <row r="204" spans="1:3">
      <c r="A204" t="s">
        <v>3492</v>
      </c>
      <c r="B204" s="64">
        <v>1822.2347200079998</v>
      </c>
      <c r="C204" s="65">
        <v>48781</v>
      </c>
    </row>
    <row r="205" spans="1:3">
      <c r="A205" t="s">
        <v>3479</v>
      </c>
      <c r="B205" s="64">
        <v>1005.40425492</v>
      </c>
      <c r="C205" s="65">
        <v>48914</v>
      </c>
    </row>
    <row r="206" spans="1:3">
      <c r="A206" t="s">
        <v>3443</v>
      </c>
      <c r="B206" s="64">
        <v>394.14071406059998</v>
      </c>
      <c r="C206" s="65">
        <v>48942</v>
      </c>
    </row>
    <row r="207" spans="1:3">
      <c r="A207" t="s">
        <v>3454</v>
      </c>
      <c r="B207" s="64">
        <v>271.51041611070002</v>
      </c>
      <c r="C207" s="65">
        <v>48942</v>
      </c>
    </row>
    <row r="208" spans="1:3">
      <c r="A208" t="s">
        <v>3491</v>
      </c>
      <c r="B208" s="64">
        <v>4.2649778057730643</v>
      </c>
      <c r="C208" s="65">
        <v>48944</v>
      </c>
    </row>
    <row r="209" spans="1:3">
      <c r="A209" t="s">
        <v>3494</v>
      </c>
      <c r="B209" s="64">
        <v>884.21487609568385</v>
      </c>
      <c r="C209" s="65">
        <v>48944</v>
      </c>
    </row>
    <row r="210" spans="1:3">
      <c r="A210" t="s">
        <v>3496</v>
      </c>
      <c r="B210" s="64">
        <v>2209.5642159483004</v>
      </c>
      <c r="C210" s="65">
        <v>49124</v>
      </c>
    </row>
    <row r="211" spans="1:3">
      <c r="A211" t="s">
        <v>2677</v>
      </c>
      <c r="B211" s="64">
        <v>16.024340377555362</v>
      </c>
      <c r="C211" s="65">
        <v>49126</v>
      </c>
    </row>
    <row r="212" spans="1:3">
      <c r="A212" t="s">
        <v>2675</v>
      </c>
      <c r="B212" s="64">
        <v>1818.668915945349</v>
      </c>
      <c r="C212" s="65">
        <v>49126</v>
      </c>
    </row>
    <row r="213" spans="1:3">
      <c r="A213" t="s">
        <v>3489</v>
      </c>
      <c r="B213" s="64">
        <v>5.8942129695173986E-7</v>
      </c>
      <c r="C213" s="65">
        <v>49337</v>
      </c>
    </row>
    <row r="214" spans="1:3">
      <c r="A214" t="s">
        <v>3498</v>
      </c>
      <c r="B214" s="64">
        <v>4174.2663683999999</v>
      </c>
      <c r="C214" s="65">
        <v>49396</v>
      </c>
    </row>
    <row r="215" spans="1:3">
      <c r="A215" t="s">
        <v>2379</v>
      </c>
      <c r="B215" s="64">
        <v>2011.1932619999998</v>
      </c>
      <c r="C215" s="65">
        <v>49405</v>
      </c>
    </row>
    <row r="216" spans="1:3">
      <c r="A216" t="s">
        <v>3469</v>
      </c>
      <c r="B216" s="64">
        <v>1291.7571033359998</v>
      </c>
      <c r="C216" s="65">
        <v>49427</v>
      </c>
    </row>
    <row r="217" spans="1:3">
      <c r="A217" t="s">
        <v>3377</v>
      </c>
      <c r="B217" s="64">
        <v>409.1145639165</v>
      </c>
      <c r="C217" s="65">
        <v>50041</v>
      </c>
    </row>
    <row r="218" spans="1:3">
      <c r="A218" t="s">
        <v>3437</v>
      </c>
      <c r="B218" s="64">
        <v>1013.385359616</v>
      </c>
      <c r="C218" s="65">
        <v>50770</v>
      </c>
    </row>
    <row r="219" spans="1:3">
      <c r="A219" t="s">
        <v>3474</v>
      </c>
      <c r="B219" s="64">
        <v>401.61231102958629</v>
      </c>
      <c r="C219" s="65">
        <v>50770</v>
      </c>
    </row>
    <row r="220" spans="1:3">
      <c r="A220" t="s">
        <v>3487</v>
      </c>
      <c r="B220" s="64">
        <v>1210.6519775999998</v>
      </c>
      <c r="C220" s="65">
        <v>50770</v>
      </c>
    </row>
    <row r="221" spans="1:3">
      <c r="A221" t="s">
        <v>3490</v>
      </c>
      <c r="B221" s="64">
        <v>3.8442503320070844E-4</v>
      </c>
      <c r="C221" s="65">
        <v>50770</v>
      </c>
    </row>
    <row r="222" spans="1:3" hidden="1">
      <c r="A222"/>
      <c r="B222" s="55"/>
    </row>
    <row r="223" spans="1:3" hidden="1">
      <c r="A223"/>
      <c r="B223" s="64"/>
      <c r="C223"/>
    </row>
    <row r="224" spans="1:3" hidden="1">
      <c r="A224"/>
      <c r="B224" s="64"/>
      <c r="C224"/>
    </row>
    <row r="10000" spans="52:52" hidden="1">
      <c r="AZ10000"/>
    </row>
  </sheetData>
  <sortState xmlns:xlrd2="http://schemas.microsoft.com/office/spreadsheetml/2017/richdata2" ref="A64:C221">
    <sortCondition ref="C64:C221"/>
  </sortState>
  <dataValidations count="1">
    <dataValidation allowBlank="1" showInputMessage="1" showErrorMessage="1" sqref="B1:B4 A5:XFD64 A225:C1048576 D65:AY1048576 BA65:XFD1048576 AZ65:AZ9999 AZ10001:AZ1048576" xr:uid="{00000000-0002-0000-1A00-000000000000}"/>
  </dataValidations>
  <pageMargins left="0" right="0" top="0.5" bottom="0.5" header="0" footer="0.25"/>
  <pageSetup paperSize="9" scale="1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1" t="s">
        <v>4233</v>
      </c>
    </row>
    <row r="2" spans="1:17" s="1" customFormat="1">
      <c r="A2" s="2" t="s">
        <v>1</v>
      </c>
      <c r="B2" s="9" t="s">
        <v>3299</v>
      </c>
    </row>
    <row r="3" spans="1:17" s="1" customFormat="1">
      <c r="A3" s="2" t="s">
        <v>2</v>
      </c>
      <c r="B3" s="20" t="s">
        <v>3300</v>
      </c>
    </row>
    <row r="4" spans="1:17" s="1" customFormat="1">
      <c r="A4" s="2" t="s">
        <v>3</v>
      </c>
      <c r="B4" s="62" t="s">
        <v>165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158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17" s="15" customFormat="1">
      <c r="A6" s="99" t="s">
        <v>4234</v>
      </c>
      <c r="B6" s="100" t="s">
        <v>4234</v>
      </c>
      <c r="C6" s="100" t="s">
        <v>4234</v>
      </c>
      <c r="D6" s="100" t="s">
        <v>4234</v>
      </c>
      <c r="E6" s="100" t="s">
        <v>4234</v>
      </c>
      <c r="F6" s="21" t="s">
        <v>70</v>
      </c>
      <c r="G6" s="21" t="s">
        <v>71</v>
      </c>
      <c r="H6" s="100" t="s">
        <v>4234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101" t="s">
        <v>4234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4" t="s">
        <v>74</v>
      </c>
      <c r="O7" s="24" t="s">
        <v>75</v>
      </c>
      <c r="P7" s="25"/>
    </row>
    <row r="8" spans="1:17" s="17" customFormat="1" ht="20.25">
      <c r="A8" s="18" t="s">
        <v>146</v>
      </c>
      <c r="B8" s="102" t="s">
        <v>4234</v>
      </c>
      <c r="C8" s="102" t="s">
        <v>4234</v>
      </c>
      <c r="D8" s="102" t="s">
        <v>4234</v>
      </c>
      <c r="E8" s="102" t="s">
        <v>4234</v>
      </c>
      <c r="F8" s="102" t="s">
        <v>4234</v>
      </c>
      <c r="G8" s="102" t="s">
        <v>4234</v>
      </c>
      <c r="H8" s="102" t="s">
        <v>4234</v>
      </c>
      <c r="I8" s="102" t="s">
        <v>4234</v>
      </c>
      <c r="J8" s="102" t="s">
        <v>4234</v>
      </c>
      <c r="K8" s="53">
        <v>0</v>
      </c>
      <c r="L8" s="53">
        <v>0</v>
      </c>
      <c r="M8" s="102" t="s">
        <v>4234</v>
      </c>
      <c r="N8" s="54">
        <v>0</v>
      </c>
      <c r="O8" s="54">
        <v>0</v>
      </c>
      <c r="P8" s="25"/>
    </row>
    <row r="9" spans="1:17">
      <c r="A9" s="57" t="s">
        <v>173</v>
      </c>
      <c r="B9" s="106" t="s">
        <v>4234</v>
      </c>
      <c r="C9" s="107" t="s">
        <v>4234</v>
      </c>
      <c r="D9" s="107" t="s">
        <v>4234</v>
      </c>
      <c r="E9" s="107" t="s">
        <v>4234</v>
      </c>
      <c r="F9" s="107" t="s">
        <v>4234</v>
      </c>
      <c r="G9" s="59">
        <v>0</v>
      </c>
      <c r="H9" s="107" t="s">
        <v>4234</v>
      </c>
      <c r="I9" s="107" t="s">
        <v>4234</v>
      </c>
      <c r="J9" s="107" t="s">
        <v>4234</v>
      </c>
      <c r="K9" s="59">
        <v>0</v>
      </c>
      <c r="L9" s="59">
        <v>0</v>
      </c>
      <c r="M9" s="107" t="s">
        <v>4234</v>
      </c>
      <c r="N9" s="58">
        <v>0</v>
      </c>
      <c r="O9" s="58">
        <v>0</v>
      </c>
    </row>
    <row r="10" spans="1:17">
      <c r="A10" s="57" t="s">
        <v>296</v>
      </c>
      <c r="B10" s="106" t="s">
        <v>4234</v>
      </c>
      <c r="C10" s="107" t="s">
        <v>4234</v>
      </c>
      <c r="D10" s="107" t="s">
        <v>4234</v>
      </c>
      <c r="E10" s="107" t="s">
        <v>4234</v>
      </c>
      <c r="F10" s="107" t="s">
        <v>4234</v>
      </c>
      <c r="G10" s="59">
        <v>0</v>
      </c>
      <c r="H10" s="107" t="s">
        <v>4234</v>
      </c>
      <c r="I10" s="107" t="s">
        <v>4234</v>
      </c>
      <c r="J10" s="107" t="s">
        <v>4234</v>
      </c>
      <c r="K10" s="59">
        <v>0</v>
      </c>
      <c r="L10" s="59">
        <v>0</v>
      </c>
      <c r="M10" s="107" t="s">
        <v>4234</v>
      </c>
      <c r="N10" s="58">
        <v>0</v>
      </c>
      <c r="O10" s="58">
        <v>0</v>
      </c>
    </row>
    <row r="11" spans="1:17">
      <c r="A11" t="s">
        <v>178</v>
      </c>
      <c r="B11" t="s">
        <v>178</v>
      </c>
      <c r="C11" t="s">
        <v>178</v>
      </c>
      <c r="D11" t="s">
        <v>178</v>
      </c>
      <c r="E11" s="107" t="s">
        <v>4234</v>
      </c>
      <c r="F11" s="107" t="s">
        <v>4234</v>
      </c>
      <c r="G11" s="55">
        <v>0</v>
      </c>
      <c r="H11" t="s">
        <v>178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219</v>
      </c>
      <c r="B12" s="106" t="s">
        <v>4234</v>
      </c>
      <c r="C12" s="107" t="s">
        <v>4234</v>
      </c>
      <c r="D12" s="107" t="s">
        <v>4234</v>
      </c>
      <c r="E12" s="107" t="s">
        <v>4234</v>
      </c>
      <c r="F12" s="107" t="s">
        <v>4234</v>
      </c>
      <c r="G12" s="59">
        <v>0</v>
      </c>
      <c r="H12" s="107" t="s">
        <v>4234</v>
      </c>
      <c r="I12" s="107" t="s">
        <v>4234</v>
      </c>
      <c r="J12" s="107" t="s">
        <v>4234</v>
      </c>
      <c r="K12" s="59">
        <v>0</v>
      </c>
      <c r="L12" s="59">
        <v>0</v>
      </c>
      <c r="M12" s="107" t="s">
        <v>4234</v>
      </c>
      <c r="N12" s="58">
        <v>0</v>
      </c>
      <c r="O12" s="58">
        <v>0</v>
      </c>
    </row>
    <row r="13" spans="1:17">
      <c r="A13" t="s">
        <v>178</v>
      </c>
      <c r="B13" t="s">
        <v>178</v>
      </c>
      <c r="C13" t="s">
        <v>178</v>
      </c>
      <c r="D13" t="s">
        <v>178</v>
      </c>
      <c r="E13" s="107" t="s">
        <v>4234</v>
      </c>
      <c r="F13" s="107" t="s">
        <v>4234</v>
      </c>
      <c r="G13" s="55">
        <v>0</v>
      </c>
      <c r="H13" t="s">
        <v>178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297</v>
      </c>
      <c r="B14" s="106" t="s">
        <v>4234</v>
      </c>
      <c r="C14" s="107" t="s">
        <v>4234</v>
      </c>
      <c r="D14" s="107" t="s">
        <v>4234</v>
      </c>
      <c r="E14" s="107" t="s">
        <v>4234</v>
      </c>
      <c r="F14" s="107" t="s">
        <v>4234</v>
      </c>
      <c r="G14" s="59">
        <v>0</v>
      </c>
      <c r="H14" s="107" t="s">
        <v>4234</v>
      </c>
      <c r="I14" s="107" t="s">
        <v>4234</v>
      </c>
      <c r="J14" s="107" t="s">
        <v>4234</v>
      </c>
      <c r="K14" s="59">
        <v>0</v>
      </c>
      <c r="L14" s="59">
        <v>0</v>
      </c>
      <c r="M14" s="107" t="s">
        <v>4234</v>
      </c>
      <c r="N14" s="58">
        <v>0</v>
      </c>
      <c r="O14" s="58">
        <v>0</v>
      </c>
    </row>
    <row r="15" spans="1:17">
      <c r="A15" t="s">
        <v>178</v>
      </c>
      <c r="B15" t="s">
        <v>178</v>
      </c>
      <c r="C15" t="s">
        <v>178</v>
      </c>
      <c r="D15" t="s">
        <v>178</v>
      </c>
      <c r="E15" s="107" t="s">
        <v>4234</v>
      </c>
      <c r="F15" s="107" t="s">
        <v>4234</v>
      </c>
      <c r="G15" s="55">
        <v>0</v>
      </c>
      <c r="H15" t="s">
        <v>178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822</v>
      </c>
      <c r="B16" s="106" t="s">
        <v>4234</v>
      </c>
      <c r="C16" s="107" t="s">
        <v>4234</v>
      </c>
      <c r="D16" s="107" t="s">
        <v>4234</v>
      </c>
      <c r="E16" s="107" t="s">
        <v>4234</v>
      </c>
      <c r="F16" s="107" t="s">
        <v>4234</v>
      </c>
      <c r="G16" s="59">
        <v>0</v>
      </c>
      <c r="H16" s="107" t="s">
        <v>4234</v>
      </c>
      <c r="I16" s="107" t="s">
        <v>4234</v>
      </c>
      <c r="J16" s="107" t="s">
        <v>4234</v>
      </c>
      <c r="K16" s="59">
        <v>0</v>
      </c>
      <c r="L16" s="59">
        <v>0</v>
      </c>
      <c r="M16" s="107" t="s">
        <v>4234</v>
      </c>
      <c r="N16" s="58">
        <v>0</v>
      </c>
      <c r="O16" s="58">
        <v>0</v>
      </c>
    </row>
    <row r="17" spans="1:15">
      <c r="A17" t="s">
        <v>178</v>
      </c>
      <c r="B17" t="s">
        <v>178</v>
      </c>
      <c r="C17" t="s">
        <v>178</v>
      </c>
      <c r="D17" t="s">
        <v>178</v>
      </c>
      <c r="E17" s="107" t="s">
        <v>4234</v>
      </c>
      <c r="F17" s="107" t="s">
        <v>4234</v>
      </c>
      <c r="G17" s="55">
        <v>0</v>
      </c>
      <c r="H17" t="s">
        <v>178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186</v>
      </c>
      <c r="B18" s="106" t="s">
        <v>4234</v>
      </c>
      <c r="C18" s="107" t="s">
        <v>4234</v>
      </c>
      <c r="D18" s="107" t="s">
        <v>4234</v>
      </c>
      <c r="E18" s="107" t="s">
        <v>4234</v>
      </c>
      <c r="F18" s="107" t="s">
        <v>4234</v>
      </c>
      <c r="G18" s="59">
        <v>0</v>
      </c>
      <c r="H18" s="107" t="s">
        <v>4234</v>
      </c>
      <c r="I18" s="107" t="s">
        <v>4234</v>
      </c>
      <c r="J18" s="107" t="s">
        <v>4234</v>
      </c>
      <c r="K18" s="59">
        <v>0</v>
      </c>
      <c r="L18" s="59">
        <v>0</v>
      </c>
      <c r="M18" s="107" t="s">
        <v>4234</v>
      </c>
      <c r="N18" s="58">
        <v>0</v>
      </c>
      <c r="O18" s="58">
        <v>0</v>
      </c>
    </row>
    <row r="19" spans="1:15">
      <c r="A19" s="57" t="s">
        <v>298</v>
      </c>
      <c r="B19" s="106" t="s">
        <v>4234</v>
      </c>
      <c r="C19" s="107" t="s">
        <v>4234</v>
      </c>
      <c r="D19" s="107" t="s">
        <v>4234</v>
      </c>
      <c r="E19" s="107" t="s">
        <v>4234</v>
      </c>
      <c r="F19" s="107" t="s">
        <v>4234</v>
      </c>
      <c r="G19" s="59">
        <v>0</v>
      </c>
      <c r="H19" s="107" t="s">
        <v>4234</v>
      </c>
      <c r="I19" s="107" t="s">
        <v>4234</v>
      </c>
      <c r="J19" s="107" t="s">
        <v>4234</v>
      </c>
      <c r="K19" s="59">
        <v>0</v>
      </c>
      <c r="L19" s="59">
        <v>0</v>
      </c>
      <c r="M19" s="107" t="s">
        <v>4234</v>
      </c>
      <c r="N19" s="58">
        <v>0</v>
      </c>
      <c r="O19" s="58">
        <v>0</v>
      </c>
    </row>
    <row r="20" spans="1:15">
      <c r="A20" t="s">
        <v>178</v>
      </c>
      <c r="B20" t="s">
        <v>178</v>
      </c>
      <c r="C20" t="s">
        <v>178</v>
      </c>
      <c r="D20" t="s">
        <v>178</v>
      </c>
      <c r="E20" s="107" t="s">
        <v>4234</v>
      </c>
      <c r="F20" s="107" t="s">
        <v>4234</v>
      </c>
      <c r="G20" s="55">
        <v>0</v>
      </c>
      <c r="H20" t="s">
        <v>178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299</v>
      </c>
      <c r="B21" s="106" t="s">
        <v>4234</v>
      </c>
      <c r="C21" s="107" t="s">
        <v>4234</v>
      </c>
      <c r="D21" s="107" t="s">
        <v>4234</v>
      </c>
      <c r="E21" s="107" t="s">
        <v>4234</v>
      </c>
      <c r="F21" s="107" t="s">
        <v>4234</v>
      </c>
      <c r="G21" s="59">
        <v>0</v>
      </c>
      <c r="H21" s="107" t="s">
        <v>4234</v>
      </c>
      <c r="I21" s="107" t="s">
        <v>4234</v>
      </c>
      <c r="J21" s="107" t="s">
        <v>4234</v>
      </c>
      <c r="K21" s="59">
        <v>0</v>
      </c>
      <c r="L21" s="59">
        <v>0</v>
      </c>
      <c r="M21" s="107" t="s">
        <v>4234</v>
      </c>
      <c r="N21" s="58">
        <v>0</v>
      </c>
      <c r="O21" s="58">
        <v>0</v>
      </c>
    </row>
    <row r="22" spans="1:15">
      <c r="A22" t="s">
        <v>178</v>
      </c>
      <c r="B22" t="s">
        <v>178</v>
      </c>
      <c r="C22" t="s">
        <v>178</v>
      </c>
      <c r="D22" t="s">
        <v>178</v>
      </c>
      <c r="E22" s="107" t="s">
        <v>4234</v>
      </c>
      <c r="F22" s="107" t="s">
        <v>4234</v>
      </c>
      <c r="G22" s="55">
        <v>0</v>
      </c>
      <c r="H22" t="s">
        <v>178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188</v>
      </c>
      <c r="B23" s="106" t="s">
        <v>4234</v>
      </c>
      <c r="C23" s="107" t="s">
        <v>4234</v>
      </c>
      <c r="D23" s="107" t="s">
        <v>4234</v>
      </c>
      <c r="E23" s="107" t="s">
        <v>4234</v>
      </c>
      <c r="F23" s="107" t="s">
        <v>4234</v>
      </c>
      <c r="G23" s="107" t="s">
        <v>4234</v>
      </c>
      <c r="H23" s="107" t="s">
        <v>4234</v>
      </c>
      <c r="I23" s="107" t="s">
        <v>4234</v>
      </c>
      <c r="J23" s="107" t="s">
        <v>4234</v>
      </c>
      <c r="K23" s="107" t="s">
        <v>4234</v>
      </c>
      <c r="L23" s="107" t="s">
        <v>4234</v>
      </c>
      <c r="M23" s="107" t="s">
        <v>4234</v>
      </c>
      <c r="N23" s="107" t="s">
        <v>4234</v>
      </c>
      <c r="O23" s="107" t="s">
        <v>4234</v>
      </c>
    </row>
    <row r="24" spans="1:15">
      <c r="A24" t="s">
        <v>292</v>
      </c>
      <c r="B24" s="106" t="s">
        <v>4234</v>
      </c>
      <c r="C24" s="107" t="s">
        <v>4234</v>
      </c>
      <c r="D24" s="107" t="s">
        <v>4234</v>
      </c>
      <c r="E24" s="107" t="s">
        <v>4234</v>
      </c>
      <c r="F24" s="107" t="s">
        <v>4234</v>
      </c>
      <c r="G24" s="107" t="s">
        <v>4234</v>
      </c>
      <c r="H24" s="107" t="s">
        <v>4234</v>
      </c>
      <c r="I24" s="107" t="s">
        <v>4234</v>
      </c>
      <c r="J24" s="107" t="s">
        <v>4234</v>
      </c>
      <c r="K24" s="107" t="s">
        <v>4234</v>
      </c>
      <c r="L24" s="107" t="s">
        <v>4234</v>
      </c>
      <c r="M24" s="107" t="s">
        <v>4234</v>
      </c>
      <c r="N24" s="107" t="s">
        <v>4234</v>
      </c>
      <c r="O24" s="107" t="s">
        <v>4234</v>
      </c>
    </row>
    <row r="25" spans="1:15">
      <c r="A25" t="s">
        <v>294</v>
      </c>
      <c r="B25" s="106" t="s">
        <v>4234</v>
      </c>
      <c r="C25" s="107" t="s">
        <v>4234</v>
      </c>
      <c r="D25" s="107" t="s">
        <v>4234</v>
      </c>
      <c r="E25" s="107" t="s">
        <v>4234</v>
      </c>
      <c r="F25" s="107" t="s">
        <v>4234</v>
      </c>
      <c r="G25" s="107" t="s">
        <v>4234</v>
      </c>
      <c r="H25" s="107" t="s">
        <v>4234</v>
      </c>
      <c r="I25" s="107" t="s">
        <v>4234</v>
      </c>
      <c r="J25" s="107" t="s">
        <v>4234</v>
      </c>
      <c r="K25" s="107" t="s">
        <v>4234</v>
      </c>
      <c r="L25" s="107" t="s">
        <v>4234</v>
      </c>
      <c r="M25" s="107" t="s">
        <v>4234</v>
      </c>
      <c r="N25" s="107" t="s">
        <v>4234</v>
      </c>
      <c r="O25" s="107" t="s">
        <v>4234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1" t="s">
        <v>4233</v>
      </c>
    </row>
    <row r="2" spans="1:17" s="1" customFormat="1">
      <c r="A2" s="2" t="s">
        <v>1</v>
      </c>
      <c r="B2" s="9" t="s">
        <v>3299</v>
      </c>
    </row>
    <row r="3" spans="1:17" s="1" customFormat="1">
      <c r="A3" s="2" t="s">
        <v>2</v>
      </c>
      <c r="B3" s="20" t="s">
        <v>3300</v>
      </c>
    </row>
    <row r="4" spans="1:17" s="1" customFormat="1">
      <c r="A4" s="2" t="s">
        <v>3</v>
      </c>
      <c r="B4" s="62" t="s">
        <v>165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155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17" s="15" customFormat="1">
      <c r="A6" s="99" t="s">
        <v>4234</v>
      </c>
      <c r="B6" s="100" t="s">
        <v>4234</v>
      </c>
      <c r="C6" s="100" t="s">
        <v>4234</v>
      </c>
      <c r="D6" s="100" t="s">
        <v>4234</v>
      </c>
      <c r="E6" s="100" t="s">
        <v>4234</v>
      </c>
      <c r="F6" s="21" t="s">
        <v>70</v>
      </c>
      <c r="G6" s="21" t="s">
        <v>71</v>
      </c>
      <c r="H6" s="100" t="s">
        <v>4234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101" t="s">
        <v>4234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17" s="17" customFormat="1" ht="20.25">
      <c r="A8" s="18" t="s">
        <v>147</v>
      </c>
      <c r="B8" s="102" t="s">
        <v>4234</v>
      </c>
      <c r="C8" s="102" t="s">
        <v>4234</v>
      </c>
      <c r="D8" s="102" t="s">
        <v>4234</v>
      </c>
      <c r="E8" s="102" t="s">
        <v>4234</v>
      </c>
      <c r="F8" s="102" t="s">
        <v>4234</v>
      </c>
      <c r="G8" s="102" t="s">
        <v>4234</v>
      </c>
      <c r="H8" s="125" t="s">
        <v>4234</v>
      </c>
      <c r="I8" s="125" t="s">
        <v>4234</v>
      </c>
      <c r="J8" s="102" t="s">
        <v>4234</v>
      </c>
      <c r="K8" s="53">
        <v>0</v>
      </c>
      <c r="L8" s="53">
        <v>0</v>
      </c>
      <c r="M8" s="102" t="s">
        <v>4234</v>
      </c>
      <c r="N8" s="54">
        <v>0</v>
      </c>
      <c r="O8" s="54">
        <v>0</v>
      </c>
      <c r="P8" s="25"/>
    </row>
    <row r="9" spans="1:17">
      <c r="A9" s="57" t="s">
        <v>173</v>
      </c>
      <c r="B9" s="107" t="s">
        <v>4234</v>
      </c>
      <c r="C9" s="107" t="s">
        <v>4234</v>
      </c>
      <c r="D9" s="107" t="s">
        <v>4234</v>
      </c>
      <c r="E9" s="107" t="s">
        <v>4234</v>
      </c>
      <c r="F9" s="107" t="s">
        <v>4234</v>
      </c>
      <c r="G9" s="59">
        <v>0</v>
      </c>
      <c r="H9" s="107" t="s">
        <v>4234</v>
      </c>
      <c r="I9" s="107" t="s">
        <v>4234</v>
      </c>
      <c r="J9" s="107" t="s">
        <v>4234</v>
      </c>
      <c r="K9" s="59">
        <v>0</v>
      </c>
      <c r="L9" s="59">
        <v>0</v>
      </c>
      <c r="M9" s="107" t="s">
        <v>4234</v>
      </c>
      <c r="N9" s="58">
        <v>0</v>
      </c>
      <c r="O9" s="58">
        <v>0</v>
      </c>
    </row>
    <row r="10" spans="1:17">
      <c r="A10" s="57" t="s">
        <v>1909</v>
      </c>
      <c r="B10" s="107" t="s">
        <v>4234</v>
      </c>
      <c r="C10" s="107" t="s">
        <v>4234</v>
      </c>
      <c r="D10" s="107" t="s">
        <v>4234</v>
      </c>
      <c r="E10" s="107" t="s">
        <v>4234</v>
      </c>
      <c r="F10" s="107" t="s">
        <v>4234</v>
      </c>
      <c r="G10" s="59">
        <v>0</v>
      </c>
      <c r="H10" s="107" t="s">
        <v>4234</v>
      </c>
      <c r="I10" s="107" t="s">
        <v>4234</v>
      </c>
      <c r="J10" s="107" t="s">
        <v>4234</v>
      </c>
      <c r="K10" s="59">
        <v>0</v>
      </c>
      <c r="L10" s="59">
        <v>0</v>
      </c>
      <c r="M10" s="107" t="s">
        <v>4234</v>
      </c>
      <c r="N10" s="58">
        <v>0</v>
      </c>
      <c r="O10" s="58">
        <v>0</v>
      </c>
    </row>
    <row r="11" spans="1:17">
      <c r="A11" t="s">
        <v>178</v>
      </c>
      <c r="B11" t="s">
        <v>178</v>
      </c>
      <c r="C11" t="s">
        <v>178</v>
      </c>
      <c r="D11" t="s">
        <v>178</v>
      </c>
      <c r="E11" s="107" t="s">
        <v>4234</v>
      </c>
      <c r="F11" s="107" t="s">
        <v>4234</v>
      </c>
      <c r="G11" s="55">
        <v>0</v>
      </c>
      <c r="H11" t="s">
        <v>178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1910</v>
      </c>
      <c r="B12" s="107" t="s">
        <v>4234</v>
      </c>
      <c r="C12" s="107" t="s">
        <v>4234</v>
      </c>
      <c r="D12" s="107" t="s">
        <v>4234</v>
      </c>
      <c r="E12" s="107" t="s">
        <v>4234</v>
      </c>
      <c r="F12" s="107" t="s">
        <v>4234</v>
      </c>
      <c r="G12" s="59">
        <v>0</v>
      </c>
      <c r="H12" s="107" t="s">
        <v>4234</v>
      </c>
      <c r="I12" s="107" t="s">
        <v>4234</v>
      </c>
      <c r="J12" s="107" t="s">
        <v>4234</v>
      </c>
      <c r="K12" s="59">
        <v>0</v>
      </c>
      <c r="L12" s="59">
        <v>0</v>
      </c>
      <c r="M12" s="107" t="s">
        <v>4234</v>
      </c>
      <c r="N12" s="58">
        <v>0</v>
      </c>
      <c r="O12" s="58">
        <v>0</v>
      </c>
    </row>
    <row r="13" spans="1:17">
      <c r="A13" t="s">
        <v>178</v>
      </c>
      <c r="B13" t="s">
        <v>178</v>
      </c>
      <c r="C13" t="s">
        <v>178</v>
      </c>
      <c r="D13" t="s">
        <v>178</v>
      </c>
      <c r="E13" s="107" t="s">
        <v>4234</v>
      </c>
      <c r="F13" s="107" t="s">
        <v>4234</v>
      </c>
      <c r="G13" s="55">
        <v>0</v>
      </c>
      <c r="H13" t="s">
        <v>178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297</v>
      </c>
      <c r="B14" s="106" t="s">
        <v>4234</v>
      </c>
      <c r="C14" s="107" t="s">
        <v>4234</v>
      </c>
      <c r="D14" s="107" t="s">
        <v>4234</v>
      </c>
      <c r="E14" s="107" t="s">
        <v>4234</v>
      </c>
      <c r="F14" s="107" t="s">
        <v>4234</v>
      </c>
      <c r="G14" s="59">
        <v>0</v>
      </c>
      <c r="H14" s="107" t="s">
        <v>4234</v>
      </c>
      <c r="I14" s="107" t="s">
        <v>4234</v>
      </c>
      <c r="J14" s="107" t="s">
        <v>4234</v>
      </c>
      <c r="K14" s="59">
        <v>0</v>
      </c>
      <c r="L14" s="59">
        <v>0</v>
      </c>
      <c r="M14" s="107" t="s">
        <v>4234</v>
      </c>
      <c r="N14" s="58">
        <v>0</v>
      </c>
      <c r="O14" s="58">
        <v>0</v>
      </c>
    </row>
    <row r="15" spans="1:17">
      <c r="A15" t="s">
        <v>178</v>
      </c>
      <c r="B15" t="s">
        <v>178</v>
      </c>
      <c r="C15" t="s">
        <v>178</v>
      </c>
      <c r="D15" t="s">
        <v>178</v>
      </c>
      <c r="E15" s="107" t="s">
        <v>4234</v>
      </c>
      <c r="F15" s="107" t="s">
        <v>4234</v>
      </c>
      <c r="G15" s="55">
        <v>0</v>
      </c>
      <c r="H15" t="s">
        <v>178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822</v>
      </c>
      <c r="B16" s="106" t="s">
        <v>4234</v>
      </c>
      <c r="C16" s="107" t="s">
        <v>4234</v>
      </c>
      <c r="D16" s="107" t="s">
        <v>4234</v>
      </c>
      <c r="E16" s="107" t="s">
        <v>4234</v>
      </c>
      <c r="F16" s="107" t="s">
        <v>4234</v>
      </c>
      <c r="G16" s="59">
        <v>0</v>
      </c>
      <c r="H16" s="107" t="s">
        <v>4234</v>
      </c>
      <c r="I16" s="107" t="s">
        <v>4234</v>
      </c>
      <c r="J16" s="107" t="s">
        <v>4234</v>
      </c>
      <c r="K16" s="59">
        <v>0</v>
      </c>
      <c r="L16" s="59">
        <v>0</v>
      </c>
      <c r="M16" s="107" t="s">
        <v>4234</v>
      </c>
      <c r="N16" s="58">
        <v>0</v>
      </c>
      <c r="O16" s="58">
        <v>0</v>
      </c>
    </row>
    <row r="17" spans="1:15">
      <c r="A17" t="s">
        <v>178</v>
      </c>
      <c r="B17" t="s">
        <v>178</v>
      </c>
      <c r="C17" t="s">
        <v>178</v>
      </c>
      <c r="D17" t="s">
        <v>178</v>
      </c>
      <c r="E17" s="107" t="s">
        <v>4234</v>
      </c>
      <c r="F17" s="107" t="s">
        <v>4234</v>
      </c>
      <c r="G17" s="55">
        <v>0</v>
      </c>
      <c r="H17" t="s">
        <v>178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186</v>
      </c>
      <c r="B18" s="106" t="s">
        <v>4234</v>
      </c>
      <c r="C18" s="107" t="s">
        <v>4234</v>
      </c>
      <c r="D18" s="107" t="s">
        <v>4234</v>
      </c>
      <c r="E18" s="107" t="s">
        <v>4234</v>
      </c>
      <c r="F18" s="107" t="s">
        <v>4234</v>
      </c>
      <c r="G18" s="59">
        <v>0</v>
      </c>
      <c r="H18" s="107" t="s">
        <v>4234</v>
      </c>
      <c r="I18" s="107" t="s">
        <v>4234</v>
      </c>
      <c r="J18" s="107" t="s">
        <v>4234</v>
      </c>
      <c r="K18" s="59">
        <v>0</v>
      </c>
      <c r="L18" s="59">
        <v>0</v>
      </c>
      <c r="M18" s="107" t="s">
        <v>4234</v>
      </c>
      <c r="N18" s="58">
        <v>0</v>
      </c>
      <c r="O18" s="58">
        <v>0</v>
      </c>
    </row>
    <row r="19" spans="1:15">
      <c r="A19" s="57" t="s">
        <v>298</v>
      </c>
      <c r="B19" s="106" t="s">
        <v>4234</v>
      </c>
      <c r="C19" s="107" t="s">
        <v>4234</v>
      </c>
      <c r="D19" s="107" t="s">
        <v>4234</v>
      </c>
      <c r="E19" s="107" t="s">
        <v>4234</v>
      </c>
      <c r="F19" s="107" t="s">
        <v>4234</v>
      </c>
      <c r="G19" s="59">
        <v>0</v>
      </c>
      <c r="H19" s="107" t="s">
        <v>4234</v>
      </c>
      <c r="I19" s="107" t="s">
        <v>4234</v>
      </c>
      <c r="J19" s="107" t="s">
        <v>4234</v>
      </c>
      <c r="K19" s="59">
        <v>0</v>
      </c>
      <c r="L19" s="59">
        <v>0</v>
      </c>
      <c r="M19" s="107" t="s">
        <v>4234</v>
      </c>
      <c r="N19" s="58">
        <v>0</v>
      </c>
      <c r="O19" s="58">
        <v>0</v>
      </c>
    </row>
    <row r="20" spans="1:15">
      <c r="A20" t="s">
        <v>178</v>
      </c>
      <c r="B20" t="s">
        <v>178</v>
      </c>
      <c r="C20" t="s">
        <v>178</v>
      </c>
      <c r="D20" t="s">
        <v>178</v>
      </c>
      <c r="E20" s="107" t="s">
        <v>4234</v>
      </c>
      <c r="F20" s="107" t="s">
        <v>4234</v>
      </c>
      <c r="G20" s="55">
        <v>0</v>
      </c>
      <c r="H20" t="s">
        <v>178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299</v>
      </c>
      <c r="B21" s="106" t="s">
        <v>4234</v>
      </c>
      <c r="C21" s="107" t="s">
        <v>4234</v>
      </c>
      <c r="D21" s="107" t="s">
        <v>4234</v>
      </c>
      <c r="E21" s="107" t="s">
        <v>4234</v>
      </c>
      <c r="F21" s="107" t="s">
        <v>4234</v>
      </c>
      <c r="G21" s="59">
        <v>0</v>
      </c>
      <c r="H21" s="107" t="s">
        <v>4234</v>
      </c>
      <c r="I21" s="107" t="s">
        <v>4234</v>
      </c>
      <c r="J21" s="107" t="s">
        <v>4234</v>
      </c>
      <c r="K21" s="59">
        <v>0</v>
      </c>
      <c r="L21" s="59">
        <v>0</v>
      </c>
      <c r="M21" s="107" t="s">
        <v>4234</v>
      </c>
      <c r="N21" s="58">
        <v>0</v>
      </c>
      <c r="O21" s="58">
        <v>0</v>
      </c>
    </row>
    <row r="22" spans="1:15">
      <c r="A22" t="s">
        <v>178</v>
      </c>
      <c r="B22" t="s">
        <v>178</v>
      </c>
      <c r="C22" t="s">
        <v>178</v>
      </c>
      <c r="D22" t="s">
        <v>178</v>
      </c>
      <c r="E22" s="107" t="s">
        <v>4234</v>
      </c>
      <c r="F22" s="107" t="s">
        <v>4234</v>
      </c>
      <c r="G22" s="55">
        <v>0</v>
      </c>
      <c r="H22" t="s">
        <v>178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188</v>
      </c>
      <c r="B23" s="106" t="s">
        <v>4234</v>
      </c>
      <c r="C23" s="107" t="s">
        <v>4234</v>
      </c>
      <c r="D23" s="107" t="s">
        <v>4234</v>
      </c>
      <c r="E23" s="107" t="s">
        <v>4234</v>
      </c>
      <c r="F23" s="107" t="s">
        <v>4234</v>
      </c>
      <c r="G23" s="107" t="s">
        <v>4234</v>
      </c>
      <c r="H23" s="107" t="s">
        <v>4234</v>
      </c>
      <c r="I23" s="107" t="s">
        <v>4234</v>
      </c>
      <c r="J23" s="107" t="s">
        <v>4234</v>
      </c>
      <c r="K23" s="107" t="s">
        <v>4234</v>
      </c>
      <c r="L23" s="107" t="s">
        <v>4234</v>
      </c>
      <c r="M23" s="107" t="s">
        <v>4234</v>
      </c>
      <c r="N23" s="107" t="s">
        <v>4234</v>
      </c>
      <c r="O23" s="107" t="s">
        <v>4234</v>
      </c>
    </row>
    <row r="24" spans="1:15">
      <c r="A24" t="s">
        <v>292</v>
      </c>
      <c r="B24" s="106" t="s">
        <v>4234</v>
      </c>
      <c r="C24" s="107" t="s">
        <v>4234</v>
      </c>
      <c r="D24" s="107" t="s">
        <v>4234</v>
      </c>
      <c r="E24" s="107" t="s">
        <v>4234</v>
      </c>
      <c r="F24" s="107" t="s">
        <v>4234</v>
      </c>
      <c r="G24" s="107" t="s">
        <v>4234</v>
      </c>
      <c r="H24" s="107" t="s">
        <v>4234</v>
      </c>
      <c r="I24" s="107" t="s">
        <v>4234</v>
      </c>
      <c r="J24" s="107" t="s">
        <v>4234</v>
      </c>
      <c r="K24" s="107" t="s">
        <v>4234</v>
      </c>
      <c r="L24" s="107" t="s">
        <v>4234</v>
      </c>
      <c r="M24" s="107" t="s">
        <v>4234</v>
      </c>
      <c r="N24" s="107" t="s">
        <v>4234</v>
      </c>
      <c r="O24" s="107" t="s">
        <v>4234</v>
      </c>
    </row>
    <row r="25" spans="1:15">
      <c r="A25" t="s">
        <v>294</v>
      </c>
      <c r="B25" s="106" t="s">
        <v>4234</v>
      </c>
      <c r="C25" s="107" t="s">
        <v>4234</v>
      </c>
      <c r="D25" s="107" t="s">
        <v>4234</v>
      </c>
      <c r="E25" s="107" t="s">
        <v>4234</v>
      </c>
      <c r="F25" s="107" t="s">
        <v>4234</v>
      </c>
      <c r="G25" s="107" t="s">
        <v>4234</v>
      </c>
      <c r="H25" s="107" t="s">
        <v>4234</v>
      </c>
      <c r="I25" s="107" t="s">
        <v>4234</v>
      </c>
      <c r="J25" s="107" t="s">
        <v>4234</v>
      </c>
      <c r="K25" s="107" t="s">
        <v>4234</v>
      </c>
      <c r="L25" s="107" t="s">
        <v>4234</v>
      </c>
      <c r="M25" s="107" t="s">
        <v>4234</v>
      </c>
      <c r="N25" s="107" t="s">
        <v>4234</v>
      </c>
      <c r="O25" s="107" t="s">
        <v>4234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D11" sqref="D11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61" t="s">
        <v>4233</v>
      </c>
    </row>
    <row r="2" spans="1:22" s="1" customFormat="1">
      <c r="A2" s="2" t="s">
        <v>1</v>
      </c>
      <c r="B2" s="9" t="s">
        <v>3299</v>
      </c>
    </row>
    <row r="3" spans="1:22" s="1" customFormat="1">
      <c r="A3" s="2" t="s">
        <v>2</v>
      </c>
      <c r="B3" s="20" t="s">
        <v>3300</v>
      </c>
    </row>
    <row r="4" spans="1:22" s="1" customFormat="1">
      <c r="A4" s="2" t="s">
        <v>3</v>
      </c>
      <c r="B4" s="62" t="s">
        <v>165</v>
      </c>
    </row>
    <row r="5" spans="1:22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155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22" s="15" customFormat="1">
      <c r="A6" s="99" t="s">
        <v>4234</v>
      </c>
      <c r="B6" s="100" t="s">
        <v>4234</v>
      </c>
      <c r="C6" s="100" t="s">
        <v>4234</v>
      </c>
      <c r="D6" s="100" t="s">
        <v>4234</v>
      </c>
      <c r="E6" s="100" t="s">
        <v>4234</v>
      </c>
      <c r="F6" s="21" t="s">
        <v>70</v>
      </c>
      <c r="G6" s="21" t="s">
        <v>71</v>
      </c>
      <c r="H6" s="100" t="s">
        <v>4234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22" s="17" customFormat="1" ht="20.25">
      <c r="A7" s="101" t="s">
        <v>4234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22" s="17" customFormat="1" ht="20.25">
      <c r="A8" s="18" t="s">
        <v>148</v>
      </c>
      <c r="B8" s="102" t="s">
        <v>4234</v>
      </c>
      <c r="C8" s="102" t="s">
        <v>4234</v>
      </c>
      <c r="D8" s="102" t="s">
        <v>4234</v>
      </c>
      <c r="E8" s="102" t="s">
        <v>4234</v>
      </c>
      <c r="F8" s="102" t="s">
        <v>4234</v>
      </c>
      <c r="G8" s="102" t="s">
        <v>4234</v>
      </c>
      <c r="H8" s="102" t="s">
        <v>4234</v>
      </c>
      <c r="I8" s="102" t="s">
        <v>4234</v>
      </c>
      <c r="J8" s="102" t="s">
        <v>4234</v>
      </c>
      <c r="K8" s="53">
        <v>0</v>
      </c>
      <c r="L8" s="53">
        <v>0</v>
      </c>
      <c r="M8" s="102" t="s">
        <v>4234</v>
      </c>
      <c r="N8" s="54">
        <v>0</v>
      </c>
      <c r="O8" s="54">
        <v>0</v>
      </c>
      <c r="P8" s="25"/>
    </row>
    <row r="9" spans="1:22">
      <c r="A9" s="57" t="s">
        <v>173</v>
      </c>
      <c r="B9" s="106" t="s">
        <v>4234</v>
      </c>
      <c r="C9" s="106" t="s">
        <v>4234</v>
      </c>
      <c r="D9" s="106" t="s">
        <v>4234</v>
      </c>
      <c r="E9" s="106" t="s">
        <v>4234</v>
      </c>
      <c r="F9" s="106" t="s">
        <v>4234</v>
      </c>
      <c r="G9" s="59">
        <v>0</v>
      </c>
      <c r="H9" s="106" t="s">
        <v>4234</v>
      </c>
      <c r="I9" s="106" t="s">
        <v>4234</v>
      </c>
      <c r="J9" s="106" t="s">
        <v>4234</v>
      </c>
      <c r="K9" s="59">
        <v>0</v>
      </c>
      <c r="L9" s="59">
        <v>0</v>
      </c>
      <c r="M9" s="106" t="s">
        <v>4234</v>
      </c>
      <c r="N9" s="58">
        <v>0</v>
      </c>
      <c r="O9" s="58">
        <v>0</v>
      </c>
      <c r="P9" s="12"/>
      <c r="Q9" s="12"/>
      <c r="R9" s="12"/>
      <c r="S9" s="12"/>
      <c r="T9" s="12"/>
      <c r="U9" s="12"/>
      <c r="V9" s="12"/>
    </row>
    <row r="10" spans="1:22">
      <c r="A10" s="57" t="s">
        <v>1909</v>
      </c>
      <c r="B10" s="106" t="s">
        <v>4234</v>
      </c>
      <c r="C10" s="106" t="s">
        <v>4234</v>
      </c>
      <c r="D10" s="106" t="s">
        <v>4234</v>
      </c>
      <c r="E10" s="106" t="s">
        <v>4234</v>
      </c>
      <c r="F10" s="106" t="s">
        <v>4234</v>
      </c>
      <c r="G10" s="59">
        <v>0</v>
      </c>
      <c r="H10" s="106" t="s">
        <v>4234</v>
      </c>
      <c r="I10" s="106" t="s">
        <v>4234</v>
      </c>
      <c r="J10" s="106" t="s">
        <v>4234</v>
      </c>
      <c r="K10" s="59">
        <v>0</v>
      </c>
      <c r="L10" s="59">
        <v>0</v>
      </c>
      <c r="M10" s="106" t="s">
        <v>4234</v>
      </c>
      <c r="N10" s="58">
        <v>0</v>
      </c>
      <c r="O10" s="58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178</v>
      </c>
      <c r="B11" t="s">
        <v>178</v>
      </c>
      <c r="C11" t="s">
        <v>178</v>
      </c>
      <c r="D11" t="s">
        <v>178</v>
      </c>
      <c r="E11" s="106" t="s">
        <v>4234</v>
      </c>
      <c r="F11" s="106" t="s">
        <v>4234</v>
      </c>
      <c r="G11" s="55">
        <v>0</v>
      </c>
      <c r="H11" t="s">
        <v>178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  <c r="P11" s="12"/>
      <c r="Q11" s="12"/>
      <c r="R11" s="12"/>
      <c r="S11" s="12"/>
      <c r="T11" s="12"/>
      <c r="U11" s="12"/>
      <c r="V11" s="12"/>
    </row>
    <row r="12" spans="1:22">
      <c r="A12" s="57" t="s">
        <v>1910</v>
      </c>
      <c r="B12" s="106" t="s">
        <v>4234</v>
      </c>
      <c r="C12" s="106" t="s">
        <v>4234</v>
      </c>
      <c r="D12" s="106" t="s">
        <v>4234</v>
      </c>
      <c r="E12" s="106" t="s">
        <v>4234</v>
      </c>
      <c r="F12" s="106" t="s">
        <v>4234</v>
      </c>
      <c r="G12" s="59">
        <v>0</v>
      </c>
      <c r="H12" s="106" t="s">
        <v>4234</v>
      </c>
      <c r="I12" s="106" t="s">
        <v>4234</v>
      </c>
      <c r="J12" s="106" t="s">
        <v>4234</v>
      </c>
      <c r="K12" s="59">
        <v>0</v>
      </c>
      <c r="L12" s="59">
        <v>0</v>
      </c>
      <c r="M12" s="106" t="s">
        <v>4234</v>
      </c>
      <c r="N12" s="58">
        <v>0</v>
      </c>
      <c r="O12" s="58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178</v>
      </c>
      <c r="B13" t="s">
        <v>178</v>
      </c>
      <c r="C13" t="s">
        <v>178</v>
      </c>
      <c r="D13" t="s">
        <v>178</v>
      </c>
      <c r="E13" s="106" t="s">
        <v>4234</v>
      </c>
      <c r="F13" s="106" t="s">
        <v>4234</v>
      </c>
      <c r="G13" s="55">
        <v>0</v>
      </c>
      <c r="H13" t="s">
        <v>178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  <c r="P13" s="12"/>
      <c r="Q13" s="12"/>
      <c r="R13" s="12"/>
      <c r="S13" s="12"/>
      <c r="T13" s="12"/>
      <c r="U13" s="12"/>
      <c r="V13" s="12"/>
    </row>
    <row r="14" spans="1:22">
      <c r="A14" s="57" t="s">
        <v>297</v>
      </c>
      <c r="B14" s="106" t="s">
        <v>4234</v>
      </c>
      <c r="C14" s="106" t="s">
        <v>4234</v>
      </c>
      <c r="D14" s="106" t="s">
        <v>4234</v>
      </c>
      <c r="E14" s="106" t="s">
        <v>4234</v>
      </c>
      <c r="F14" s="106" t="s">
        <v>4234</v>
      </c>
      <c r="G14" s="59">
        <v>0</v>
      </c>
      <c r="H14" s="106" t="s">
        <v>4234</v>
      </c>
      <c r="I14" s="106" t="s">
        <v>4234</v>
      </c>
      <c r="J14" s="106" t="s">
        <v>4234</v>
      </c>
      <c r="K14" s="59">
        <v>0</v>
      </c>
      <c r="L14" s="59">
        <v>0</v>
      </c>
      <c r="M14" s="106" t="s">
        <v>4234</v>
      </c>
      <c r="N14" s="58">
        <v>0</v>
      </c>
      <c r="O14" s="58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178</v>
      </c>
      <c r="B15" t="s">
        <v>178</v>
      </c>
      <c r="C15" t="s">
        <v>178</v>
      </c>
      <c r="D15" t="s">
        <v>178</v>
      </c>
      <c r="E15" s="106" t="s">
        <v>4234</v>
      </c>
      <c r="F15" s="106" t="s">
        <v>4234</v>
      </c>
      <c r="G15" s="55">
        <v>0</v>
      </c>
      <c r="H15" t="s">
        <v>178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  <c r="P15" s="12"/>
      <c r="Q15" s="12"/>
      <c r="R15" s="12"/>
      <c r="S15" s="12"/>
      <c r="T15" s="12"/>
      <c r="U15" s="12"/>
      <c r="V15" s="12"/>
    </row>
    <row r="16" spans="1:22">
      <c r="A16" s="57" t="s">
        <v>822</v>
      </c>
      <c r="B16" s="106" t="s">
        <v>4234</v>
      </c>
      <c r="C16" s="106" t="s">
        <v>4234</v>
      </c>
      <c r="D16" s="106" t="s">
        <v>4234</v>
      </c>
      <c r="E16" s="106" t="s">
        <v>4234</v>
      </c>
      <c r="F16" s="106" t="s">
        <v>4234</v>
      </c>
      <c r="G16" s="59">
        <v>0</v>
      </c>
      <c r="H16" s="106" t="s">
        <v>4234</v>
      </c>
      <c r="I16" s="106" t="s">
        <v>4234</v>
      </c>
      <c r="J16" s="106" t="s">
        <v>4234</v>
      </c>
      <c r="K16" s="59">
        <v>0</v>
      </c>
      <c r="L16" s="59">
        <v>0</v>
      </c>
      <c r="M16" s="106" t="s">
        <v>4234</v>
      </c>
      <c r="N16" s="58">
        <v>0</v>
      </c>
      <c r="O16" s="58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178</v>
      </c>
      <c r="B17" t="s">
        <v>178</v>
      </c>
      <c r="C17" t="s">
        <v>178</v>
      </c>
      <c r="D17" t="s">
        <v>178</v>
      </c>
      <c r="E17" s="106" t="s">
        <v>4234</v>
      </c>
      <c r="F17" s="106" t="s">
        <v>4234</v>
      </c>
      <c r="G17" s="55">
        <v>0</v>
      </c>
      <c r="H17" t="s">
        <v>178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  <c r="P17" s="12"/>
      <c r="Q17" s="12"/>
      <c r="R17" s="12"/>
      <c r="S17" s="12"/>
      <c r="T17" s="12"/>
      <c r="U17" s="12"/>
      <c r="V17" s="12"/>
    </row>
    <row r="18" spans="1:22">
      <c r="A18" s="57" t="s">
        <v>186</v>
      </c>
      <c r="B18" s="106" t="s">
        <v>4234</v>
      </c>
      <c r="C18" s="107" t="s">
        <v>4234</v>
      </c>
      <c r="D18" s="107" t="s">
        <v>4234</v>
      </c>
      <c r="E18" s="107" t="s">
        <v>4234</v>
      </c>
      <c r="F18" s="107" t="s">
        <v>4234</v>
      </c>
      <c r="G18" s="59">
        <v>0</v>
      </c>
      <c r="H18" s="107" t="s">
        <v>4234</v>
      </c>
      <c r="I18" s="107" t="s">
        <v>4234</v>
      </c>
      <c r="J18" s="107" t="s">
        <v>4234</v>
      </c>
      <c r="K18" s="59">
        <v>0</v>
      </c>
      <c r="L18" s="59">
        <v>0</v>
      </c>
      <c r="M18" s="107" t="s">
        <v>4234</v>
      </c>
      <c r="N18" s="58">
        <v>0</v>
      </c>
      <c r="O18" s="58">
        <v>0</v>
      </c>
    </row>
    <row r="19" spans="1:22">
      <c r="A19" s="57" t="s">
        <v>298</v>
      </c>
      <c r="B19" s="106" t="s">
        <v>4234</v>
      </c>
      <c r="C19" s="107" t="s">
        <v>4234</v>
      </c>
      <c r="D19" s="107" t="s">
        <v>4234</v>
      </c>
      <c r="E19" s="107" t="s">
        <v>4234</v>
      </c>
      <c r="F19" s="107" t="s">
        <v>4234</v>
      </c>
      <c r="G19" s="59">
        <v>0</v>
      </c>
      <c r="H19" s="107" t="s">
        <v>4234</v>
      </c>
      <c r="I19" s="107" t="s">
        <v>4234</v>
      </c>
      <c r="J19" s="107" t="s">
        <v>4234</v>
      </c>
      <c r="K19" s="59">
        <v>0</v>
      </c>
      <c r="L19" s="59">
        <v>0</v>
      </c>
      <c r="M19" s="107" t="s">
        <v>4234</v>
      </c>
      <c r="N19" s="58">
        <v>0</v>
      </c>
      <c r="O19" s="58">
        <v>0</v>
      </c>
    </row>
    <row r="20" spans="1:22">
      <c r="A20" t="s">
        <v>178</v>
      </c>
      <c r="B20" t="s">
        <v>178</v>
      </c>
      <c r="C20" t="s">
        <v>178</v>
      </c>
      <c r="D20" t="s">
        <v>178</v>
      </c>
      <c r="E20" s="107" t="s">
        <v>4234</v>
      </c>
      <c r="F20" s="107" t="s">
        <v>4234</v>
      </c>
      <c r="G20" s="55">
        <v>0</v>
      </c>
      <c r="H20" t="s">
        <v>178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22">
      <c r="A21" s="57" t="s">
        <v>299</v>
      </c>
      <c r="B21" s="106" t="s">
        <v>4234</v>
      </c>
      <c r="C21" s="107" t="s">
        <v>4234</v>
      </c>
      <c r="D21" s="107" t="s">
        <v>4234</v>
      </c>
      <c r="E21" s="107" t="s">
        <v>4234</v>
      </c>
      <c r="F21" s="107" t="s">
        <v>4234</v>
      </c>
      <c r="G21" s="59">
        <v>0</v>
      </c>
      <c r="H21" s="107" t="s">
        <v>4234</v>
      </c>
      <c r="I21" s="107" t="s">
        <v>4234</v>
      </c>
      <c r="J21" s="107" t="s">
        <v>4234</v>
      </c>
      <c r="K21" s="59">
        <v>0</v>
      </c>
      <c r="L21" s="59">
        <v>0</v>
      </c>
      <c r="M21" s="107" t="s">
        <v>4234</v>
      </c>
      <c r="N21" s="58">
        <v>0</v>
      </c>
      <c r="O21" s="58">
        <v>0</v>
      </c>
    </row>
    <row r="22" spans="1:22">
      <c r="A22" t="s">
        <v>178</v>
      </c>
      <c r="B22" t="s">
        <v>178</v>
      </c>
      <c r="C22" t="s">
        <v>178</v>
      </c>
      <c r="D22" t="s">
        <v>178</v>
      </c>
      <c r="E22" s="107" t="s">
        <v>4234</v>
      </c>
      <c r="F22" s="107" t="s">
        <v>4234</v>
      </c>
      <c r="G22" s="55">
        <v>0</v>
      </c>
      <c r="H22" t="s">
        <v>178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22">
      <c r="A23" t="s">
        <v>188</v>
      </c>
      <c r="B23" s="106" t="s">
        <v>4234</v>
      </c>
      <c r="C23" s="107" t="s">
        <v>4234</v>
      </c>
      <c r="D23" s="107" t="s">
        <v>4234</v>
      </c>
      <c r="E23" s="107" t="s">
        <v>4234</v>
      </c>
      <c r="F23" s="107" t="s">
        <v>4234</v>
      </c>
      <c r="G23" s="107" t="s">
        <v>4234</v>
      </c>
      <c r="H23" s="107" t="s">
        <v>4234</v>
      </c>
      <c r="I23" s="107" t="s">
        <v>4234</v>
      </c>
      <c r="J23" s="107" t="s">
        <v>4234</v>
      </c>
      <c r="K23" s="107" t="s">
        <v>4234</v>
      </c>
      <c r="L23" s="107" t="s">
        <v>4234</v>
      </c>
      <c r="M23" s="107" t="s">
        <v>4234</v>
      </c>
      <c r="N23" s="107" t="s">
        <v>4234</v>
      </c>
      <c r="O23" s="107" t="s">
        <v>4234</v>
      </c>
    </row>
    <row r="24" spans="1:22">
      <c r="A24" t="s">
        <v>292</v>
      </c>
      <c r="B24" s="106" t="s">
        <v>4234</v>
      </c>
      <c r="C24" s="107" t="s">
        <v>4234</v>
      </c>
      <c r="D24" s="107" t="s">
        <v>4234</v>
      </c>
      <c r="E24" s="107" t="s">
        <v>4234</v>
      </c>
      <c r="F24" s="107" t="s">
        <v>4234</v>
      </c>
      <c r="G24" s="107" t="s">
        <v>4234</v>
      </c>
      <c r="H24" s="107" t="s">
        <v>4234</v>
      </c>
      <c r="I24" s="107" t="s">
        <v>4234</v>
      </c>
      <c r="J24" s="107" t="s">
        <v>4234</v>
      </c>
      <c r="K24" s="107" t="s">
        <v>4234</v>
      </c>
      <c r="L24" s="107" t="s">
        <v>4234</v>
      </c>
      <c r="M24" s="107" t="s">
        <v>4234</v>
      </c>
      <c r="N24" s="107" t="s">
        <v>4234</v>
      </c>
      <c r="O24" s="107" t="s">
        <v>4234</v>
      </c>
    </row>
    <row r="25" spans="1:22">
      <c r="A25" t="s">
        <v>293</v>
      </c>
      <c r="B25" s="106" t="s">
        <v>4234</v>
      </c>
      <c r="C25" s="107" t="s">
        <v>4234</v>
      </c>
      <c r="D25" s="107" t="s">
        <v>4234</v>
      </c>
      <c r="E25" s="107" t="s">
        <v>4234</v>
      </c>
      <c r="F25" s="107" t="s">
        <v>4234</v>
      </c>
      <c r="G25" s="107" t="s">
        <v>4234</v>
      </c>
      <c r="H25" s="107" t="s">
        <v>4234</v>
      </c>
      <c r="I25" s="107" t="s">
        <v>4234</v>
      </c>
      <c r="J25" s="107" t="s">
        <v>4234</v>
      </c>
      <c r="K25" s="107" t="s">
        <v>4234</v>
      </c>
      <c r="L25" s="107" t="s">
        <v>4234</v>
      </c>
      <c r="M25" s="107" t="s">
        <v>4234</v>
      </c>
      <c r="N25" s="107" t="s">
        <v>4234</v>
      </c>
      <c r="O25" s="107" t="s">
        <v>4234</v>
      </c>
    </row>
    <row r="26" spans="1:22">
      <c r="A26" t="s">
        <v>294</v>
      </c>
      <c r="B26" s="106" t="s">
        <v>4234</v>
      </c>
      <c r="C26" s="107" t="s">
        <v>4234</v>
      </c>
      <c r="D26" s="107" t="s">
        <v>4234</v>
      </c>
      <c r="E26" s="107" t="s">
        <v>4234</v>
      </c>
      <c r="F26" s="107" t="s">
        <v>4234</v>
      </c>
      <c r="G26" s="107" t="s">
        <v>4234</v>
      </c>
      <c r="H26" s="107" t="s">
        <v>4234</v>
      </c>
      <c r="I26" s="107" t="s">
        <v>4234</v>
      </c>
      <c r="J26" s="107" t="s">
        <v>4234</v>
      </c>
      <c r="K26" s="107" t="s">
        <v>4234</v>
      </c>
      <c r="L26" s="107" t="s">
        <v>4234</v>
      </c>
      <c r="M26" s="107" t="s">
        <v>4234</v>
      </c>
      <c r="N26" s="107" t="s">
        <v>4234</v>
      </c>
      <c r="O26" s="107" t="s">
        <v>4234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2024-04-01T06:15:58Z</dcterms:modified>
</cp:coreProperties>
</file>