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F4BC5A48-AF8C-4812-ABC4-C5FB4EACC8EB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הלוואות!$A$5:$AH$417</definedName>
    <definedName name="_xlnm._FilterDatabase" localSheetId="19" hidden="1">'לא סחיר - חוזים עתידיים'!$A$6:$AH$362</definedName>
    <definedName name="_xlnm._FilterDatabase" localSheetId="16" hidden="1">'לא סחיר - קרנות השקעה'!$A$6:$AH$166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קונצרני'!$A$1:$AZ$313</definedName>
    <definedName name="_xlnm.Print_Area" localSheetId="9">אופציות!$A$1:$AZ$35</definedName>
    <definedName name="_xlnm.Print_Area" localSheetId="21">הלוואות!$A$1:$AZ$417</definedName>
    <definedName name="_xlnm.Print_Area" localSheetId="24">'השקעה בחברות מוחזקות'!$A$1:$AZ$12</definedName>
    <definedName name="_xlnm.Print_Area" localSheetId="25">'השקעות אחרות '!$A$1:$AZ$34</definedName>
    <definedName name="_xlnm.Print_Area" localSheetId="23">'זכויות מקרקעין'!$A$1:$AZ$23</definedName>
    <definedName name="_xlnm.Print_Area" localSheetId="10">'חוזים עתידיים'!$A$1:$AZ$22</definedName>
    <definedName name="_xlnm.Print_Area" localSheetId="26">'יתרת התחייבות להשקעה'!$A$1:$AZ$173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עתידיים'!$A$1:$AZ$362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מניות'!$A$1:$AZ$60</definedName>
    <definedName name="_xlnm.Print_Area" localSheetId="16">'לא סחיר - קרנות השקעה'!$A$1:$AZ$166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מזומנים!$A$1:$AZ$59</definedName>
    <definedName name="_xlnm.Print_Area" localSheetId="5">מניות!$A$1:$AZ$261</definedName>
    <definedName name="_xlnm.Print_Area" localSheetId="0">'סכום נכסי הקרן'!$A$1:$AZ$55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סל'!$A$1:$AZ$90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9" i="20" l="1"/>
  <c r="J349" i="20" s="1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8" i="20"/>
  <c r="J339" i="20"/>
  <c r="J340" i="20"/>
  <c r="J343" i="20"/>
  <c r="J344" i="20"/>
  <c r="J345" i="20"/>
  <c r="J346" i="20"/>
  <c r="J347" i="20"/>
  <c r="J348" i="20"/>
  <c r="J351" i="20"/>
  <c r="J352" i="20"/>
  <c r="J353" i="20"/>
  <c r="J354" i="20"/>
  <c r="J355" i="20"/>
  <c r="J356" i="20"/>
  <c r="J357" i="20"/>
  <c r="J358" i="20"/>
  <c r="H20" i="20"/>
  <c r="H231" i="20"/>
  <c r="J231" i="20" s="1"/>
  <c r="H11" i="20"/>
  <c r="J11" i="20" s="1"/>
  <c r="H337" i="20"/>
  <c r="H350" i="20"/>
  <c r="H342" i="20"/>
  <c r="J342" i="20" s="1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H8" i="24"/>
  <c r="G8" i="24"/>
  <c r="D10" i="24"/>
  <c r="D9" i="24" s="1"/>
  <c r="D8" i="24" s="1"/>
  <c r="B56" i="27"/>
  <c r="B9" i="27"/>
  <c r="K9" i="2"/>
  <c r="K10" i="2"/>
  <c r="K11" i="2"/>
  <c r="K12" i="2"/>
  <c r="K13" i="2"/>
  <c r="K14" i="2"/>
  <c r="K15" i="2"/>
  <c r="K16" i="2"/>
  <c r="K19" i="2"/>
  <c r="K20" i="2"/>
  <c r="K21" i="2"/>
  <c r="K22" i="2"/>
  <c r="K23" i="2"/>
  <c r="K24" i="2"/>
  <c r="K27" i="2"/>
  <c r="K28" i="2"/>
  <c r="K29" i="2"/>
  <c r="K31" i="2"/>
  <c r="K32" i="2"/>
  <c r="K34" i="2"/>
  <c r="K35" i="2"/>
  <c r="K36" i="2"/>
  <c r="K37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8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I39" i="2"/>
  <c r="J39" i="2" s="1"/>
  <c r="I38" i="2"/>
  <c r="J38" i="2" s="1"/>
  <c r="J37" i="2"/>
  <c r="J36" i="2"/>
  <c r="J35" i="2"/>
  <c r="J34" i="2"/>
  <c r="I33" i="2"/>
  <c r="J33" i="2" s="1"/>
  <c r="J32" i="2"/>
  <c r="J31" i="2"/>
  <c r="I30" i="2"/>
  <c r="J30" i="2" s="1"/>
  <c r="J29" i="2"/>
  <c r="J28" i="2"/>
  <c r="J27" i="2"/>
  <c r="I26" i="2"/>
  <c r="J26" i="2" s="1"/>
  <c r="I25" i="2"/>
  <c r="J25" i="2" s="1"/>
  <c r="J24" i="2"/>
  <c r="J23" i="2"/>
  <c r="J22" i="2"/>
  <c r="J21" i="2"/>
  <c r="J20" i="2"/>
  <c r="J19" i="2"/>
  <c r="I18" i="2"/>
  <c r="J18" i="2" s="1"/>
  <c r="I17" i="2"/>
  <c r="J17" i="2" s="1"/>
  <c r="J16" i="2"/>
  <c r="J15" i="2"/>
  <c r="J14" i="2"/>
  <c r="J13" i="2"/>
  <c r="I13" i="2"/>
  <c r="I12" i="2"/>
  <c r="J12" i="2" s="1"/>
  <c r="J11" i="2"/>
  <c r="J10" i="2"/>
  <c r="J9" i="2"/>
  <c r="J8" i="2"/>
  <c r="B8" i="27" l="1"/>
  <c r="K39" i="2"/>
  <c r="K33" i="2"/>
  <c r="K25" i="2"/>
  <c r="K17" i="2"/>
  <c r="K38" i="2"/>
  <c r="K30" i="2"/>
  <c r="K26" i="2"/>
  <c r="K18" i="2"/>
  <c r="J20" i="20"/>
  <c r="J350" i="20"/>
  <c r="H341" i="20"/>
  <c r="J337" i="20"/>
  <c r="H10" i="20"/>
  <c r="C42" i="1"/>
  <c r="D42" i="1" s="1"/>
  <c r="J341" i="20" l="1"/>
  <c r="H9" i="20"/>
  <c r="I341" i="20" s="1"/>
  <c r="J10" i="20"/>
  <c r="I10" i="20" l="1"/>
  <c r="I13" i="20"/>
  <c r="I19" i="20"/>
  <c r="I25" i="20"/>
  <c r="I31" i="20"/>
  <c r="I37" i="20"/>
  <c r="I43" i="20"/>
  <c r="I49" i="20"/>
  <c r="I55" i="20"/>
  <c r="I61" i="20"/>
  <c r="I67" i="20"/>
  <c r="I73" i="20"/>
  <c r="I79" i="20"/>
  <c r="I85" i="20"/>
  <c r="I91" i="20"/>
  <c r="I97" i="20"/>
  <c r="I103" i="20"/>
  <c r="I109" i="20"/>
  <c r="I115" i="20"/>
  <c r="I121" i="20"/>
  <c r="I127" i="20"/>
  <c r="I133" i="20"/>
  <c r="I139" i="20"/>
  <c r="I145" i="20"/>
  <c r="I151" i="20"/>
  <c r="I157" i="20"/>
  <c r="I163" i="20"/>
  <c r="I169" i="20"/>
  <c r="I175" i="20"/>
  <c r="I181" i="20"/>
  <c r="I187" i="20"/>
  <c r="I193" i="20"/>
  <c r="I199" i="20"/>
  <c r="I205" i="20"/>
  <c r="I211" i="20"/>
  <c r="I217" i="20"/>
  <c r="I223" i="20"/>
  <c r="I229" i="20"/>
  <c r="I235" i="20"/>
  <c r="I241" i="20"/>
  <c r="I247" i="20"/>
  <c r="I253" i="20"/>
  <c r="I259" i="20"/>
  <c r="I265" i="20"/>
  <c r="I271" i="20"/>
  <c r="I277" i="20"/>
  <c r="I283" i="20"/>
  <c r="I289" i="20"/>
  <c r="I295" i="20"/>
  <c r="I301" i="20"/>
  <c r="I307" i="20"/>
  <c r="I313" i="20"/>
  <c r="I319" i="20"/>
  <c r="I325" i="20"/>
  <c r="I331" i="20"/>
  <c r="I343" i="20"/>
  <c r="I349" i="20"/>
  <c r="I355" i="20"/>
  <c r="I14" i="20"/>
  <c r="I26" i="20"/>
  <c r="I32" i="20"/>
  <c r="I38" i="20"/>
  <c r="I44" i="20"/>
  <c r="I50" i="20"/>
  <c r="I56" i="20"/>
  <c r="I62" i="20"/>
  <c r="I68" i="20"/>
  <c r="I74" i="20"/>
  <c r="I80" i="20"/>
  <c r="I86" i="20"/>
  <c r="I92" i="20"/>
  <c r="I98" i="20"/>
  <c r="I104" i="20"/>
  <c r="I110" i="20"/>
  <c r="I116" i="20"/>
  <c r="I122" i="20"/>
  <c r="I128" i="20"/>
  <c r="I134" i="20"/>
  <c r="I140" i="20"/>
  <c r="I146" i="20"/>
  <c r="I152" i="20"/>
  <c r="I18" i="20"/>
  <c r="I28" i="20"/>
  <c r="I36" i="20"/>
  <c r="I46" i="20"/>
  <c r="I54" i="20"/>
  <c r="I64" i="20"/>
  <c r="I72" i="20"/>
  <c r="I82" i="20"/>
  <c r="I90" i="20"/>
  <c r="I100" i="20"/>
  <c r="I108" i="20"/>
  <c r="I118" i="20"/>
  <c r="I126" i="20"/>
  <c r="I136" i="20"/>
  <c r="I144" i="20"/>
  <c r="I154" i="20"/>
  <c r="I161" i="20"/>
  <c r="I168" i="20"/>
  <c r="I176" i="20"/>
  <c r="I183" i="20"/>
  <c r="I190" i="20"/>
  <c r="I197" i="20"/>
  <c r="I204" i="20"/>
  <c r="I212" i="20"/>
  <c r="I219" i="20"/>
  <c r="I226" i="20"/>
  <c r="I233" i="20"/>
  <c r="I240" i="20"/>
  <c r="I248" i="20"/>
  <c r="I255" i="20"/>
  <c r="I262" i="20"/>
  <c r="I269" i="20"/>
  <c r="I276" i="20"/>
  <c r="I284" i="20"/>
  <c r="I291" i="20"/>
  <c r="I298" i="20"/>
  <c r="I305" i="20"/>
  <c r="I312" i="20"/>
  <c r="I320" i="20"/>
  <c r="I327" i="20"/>
  <c r="I334" i="20"/>
  <c r="I348" i="20"/>
  <c r="I356" i="20"/>
  <c r="I21" i="20"/>
  <c r="I29" i="20"/>
  <c r="I39" i="20"/>
  <c r="I47" i="20"/>
  <c r="I57" i="20"/>
  <c r="I65" i="20"/>
  <c r="I75" i="20"/>
  <c r="I83" i="20"/>
  <c r="I93" i="20"/>
  <c r="I101" i="20"/>
  <c r="I111" i="20"/>
  <c r="I119" i="20"/>
  <c r="I129" i="20"/>
  <c r="I137" i="20"/>
  <c r="I147" i="20"/>
  <c r="I155" i="20"/>
  <c r="I162" i="20"/>
  <c r="I170" i="20"/>
  <c r="I177" i="20"/>
  <c r="I184" i="20"/>
  <c r="I191" i="20"/>
  <c r="I198" i="20"/>
  <c r="I206" i="20"/>
  <c r="I213" i="20"/>
  <c r="I220" i="20"/>
  <c r="I227" i="20"/>
  <c r="I234" i="20"/>
  <c r="I242" i="20"/>
  <c r="I249" i="20"/>
  <c r="I256" i="20"/>
  <c r="I263" i="20"/>
  <c r="I270" i="20"/>
  <c r="I278" i="20"/>
  <c r="I285" i="20"/>
  <c r="I292" i="20"/>
  <c r="I299" i="20"/>
  <c r="I306" i="20"/>
  <c r="I314" i="20"/>
  <c r="I321" i="20"/>
  <c r="I328" i="20"/>
  <c r="I335" i="20"/>
  <c r="I342" i="20"/>
  <c r="I357" i="20"/>
  <c r="I12" i="20"/>
  <c r="I22" i="20"/>
  <c r="I30" i="20"/>
  <c r="I40" i="20"/>
  <c r="I48" i="20"/>
  <c r="I58" i="20"/>
  <c r="I66" i="20"/>
  <c r="I76" i="20"/>
  <c r="I84" i="20"/>
  <c r="I94" i="20"/>
  <c r="I102" i="20"/>
  <c r="I112" i="20"/>
  <c r="I120" i="20"/>
  <c r="I130" i="20"/>
  <c r="I138" i="20"/>
  <c r="I148" i="20"/>
  <c r="I156" i="20"/>
  <c r="I164" i="20"/>
  <c r="I171" i="20"/>
  <c r="I178" i="20"/>
  <c r="I185" i="20"/>
  <c r="I192" i="20"/>
  <c r="I200" i="20"/>
  <c r="I207" i="20"/>
  <c r="I214" i="20"/>
  <c r="I221" i="20"/>
  <c r="I228" i="20"/>
  <c r="I236" i="20"/>
  <c r="I243" i="20"/>
  <c r="I250" i="20"/>
  <c r="I257" i="20"/>
  <c r="I264" i="20"/>
  <c r="I272" i="20"/>
  <c r="I279" i="20"/>
  <c r="I286" i="20"/>
  <c r="I293" i="20"/>
  <c r="I300" i="20"/>
  <c r="I308" i="20"/>
  <c r="I315" i="20"/>
  <c r="I322" i="20"/>
  <c r="I329" i="20"/>
  <c r="I336" i="20"/>
  <c r="I344" i="20"/>
  <c r="I351" i="20"/>
  <c r="I358" i="20"/>
  <c r="I15" i="20"/>
  <c r="I23" i="20"/>
  <c r="I33" i="20"/>
  <c r="I41" i="20"/>
  <c r="I51" i="20"/>
  <c r="I59" i="20"/>
  <c r="I69" i="20"/>
  <c r="I77" i="20"/>
  <c r="I87" i="20"/>
  <c r="I95" i="20"/>
  <c r="I105" i="20"/>
  <c r="I113" i="20"/>
  <c r="I123" i="20"/>
  <c r="I131" i="20"/>
  <c r="I141" i="20"/>
  <c r="I149" i="20"/>
  <c r="I158" i="20"/>
  <c r="I165" i="20"/>
  <c r="I172" i="20"/>
  <c r="I179" i="20"/>
  <c r="I186" i="20"/>
  <c r="I194" i="20"/>
  <c r="I201" i="20"/>
  <c r="I208" i="20"/>
  <c r="I215" i="20"/>
  <c r="I222" i="20"/>
  <c r="I230" i="20"/>
  <c r="I237" i="20"/>
  <c r="I244" i="20"/>
  <c r="I16" i="20"/>
  <c r="I42" i="20"/>
  <c r="I70" i="20"/>
  <c r="I96" i="20"/>
  <c r="I124" i="20"/>
  <c r="I150" i="20"/>
  <c r="I173" i="20"/>
  <c r="I195" i="20"/>
  <c r="I216" i="20"/>
  <c r="I238" i="20"/>
  <c r="I254" i="20"/>
  <c r="I268" i="20"/>
  <c r="I282" i="20"/>
  <c r="I297" i="20"/>
  <c r="I311" i="20"/>
  <c r="I326" i="20"/>
  <c r="I340" i="20"/>
  <c r="I354" i="20"/>
  <c r="I17" i="20"/>
  <c r="I45" i="20"/>
  <c r="I71" i="20"/>
  <c r="I99" i="20"/>
  <c r="I125" i="20"/>
  <c r="I153" i="20"/>
  <c r="I174" i="20"/>
  <c r="I196" i="20"/>
  <c r="I218" i="20"/>
  <c r="I239" i="20"/>
  <c r="I258" i="20"/>
  <c r="I273" i="20"/>
  <c r="I287" i="20"/>
  <c r="I302" i="20"/>
  <c r="I316" i="20"/>
  <c r="I330" i="20"/>
  <c r="I345" i="20"/>
  <c r="I9" i="20"/>
  <c r="I24" i="20"/>
  <c r="I52" i="20"/>
  <c r="I78" i="20"/>
  <c r="I106" i="20"/>
  <c r="I132" i="20"/>
  <c r="I159" i="20"/>
  <c r="I180" i="20"/>
  <c r="I202" i="20"/>
  <c r="I224" i="20"/>
  <c r="I245" i="20"/>
  <c r="I260" i="20"/>
  <c r="I274" i="20"/>
  <c r="I288" i="20"/>
  <c r="I303" i="20"/>
  <c r="I317" i="20"/>
  <c r="I332" i="20"/>
  <c r="I346" i="20"/>
  <c r="I27" i="20"/>
  <c r="I53" i="20"/>
  <c r="I81" i="20"/>
  <c r="I107" i="20"/>
  <c r="I135" i="20"/>
  <c r="I160" i="20"/>
  <c r="I182" i="20"/>
  <c r="I203" i="20"/>
  <c r="I225" i="20"/>
  <c r="I246" i="20"/>
  <c r="I261" i="20"/>
  <c r="I275" i="20"/>
  <c r="I290" i="20"/>
  <c r="I304" i="20"/>
  <c r="I318" i="20"/>
  <c r="I333" i="20"/>
  <c r="I347" i="20"/>
  <c r="I34" i="20"/>
  <c r="I60" i="20"/>
  <c r="I88" i="20"/>
  <c r="I114" i="20"/>
  <c r="I142" i="20"/>
  <c r="I166" i="20"/>
  <c r="I188" i="20"/>
  <c r="I209" i="20"/>
  <c r="I231" i="20"/>
  <c r="I251" i="20"/>
  <c r="I266" i="20"/>
  <c r="I280" i="20"/>
  <c r="I63" i="20"/>
  <c r="I210" i="20"/>
  <c r="I296" i="20"/>
  <c r="I339" i="20"/>
  <c r="I89" i="20"/>
  <c r="I232" i="20"/>
  <c r="I309" i="20"/>
  <c r="I352" i="20"/>
  <c r="I117" i="20"/>
  <c r="I252" i="20"/>
  <c r="I310" i="20"/>
  <c r="I353" i="20"/>
  <c r="I143" i="20"/>
  <c r="I267" i="20"/>
  <c r="I323" i="20"/>
  <c r="J9" i="20"/>
  <c r="I167" i="20"/>
  <c r="I281" i="20"/>
  <c r="I324" i="20"/>
  <c r="I35" i="20"/>
  <c r="I189" i="20"/>
  <c r="I294" i="20"/>
  <c r="I338" i="20"/>
  <c r="I350" i="20"/>
  <c r="I337" i="20"/>
  <c r="I20" i="20"/>
  <c r="I11" i="20"/>
</calcChain>
</file>

<file path=xl/sharedStrings.xml><?xml version="1.0" encoding="utf-8"?>
<sst xmlns="http://schemas.openxmlformats.org/spreadsheetml/2006/main" count="17984" uniqueCount="3944">
  <si>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</si>
  <si>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</si>
  <si>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</si>
  <si>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</si>
  <si>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</si>
  <si>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</si>
  <si>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</si>
  <si>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</si>
  <si>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</si>
  <si>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</si>
  <si>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</si>
  <si>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</si>
  <si>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</si>
  <si>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</si>
  <si>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</si>
  <si>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</si>
  <si>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</si>
  <si>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</si>
  <si>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</si>
  <si>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</si>
  <si>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</si>
  <si>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</si>
  <si>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</si>
  <si>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</si>
  <si>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</si>
  <si>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</si>
  <si>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</si>
  <si>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</si>
  <si>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</si>
  <si>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</si>
  <si>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</si>
  <si>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</si>
  <si>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</si>
  <si>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</si>
  <si>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</si>
  <si>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</si>
  <si>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</si>
  <si>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</si>
  <si>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</si>
  <si>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</si>
  <si>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</si>
  <si>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</si>
  <si>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</si>
  <si>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</si>
  <si>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</si>
  <si>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</si>
  <si>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</si>
  <si>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</si>
  <si>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</si>
  <si>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</si>
  <si>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</si>
  <si>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</si>
  <si>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</si>
  <si>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</si>
  <si>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</si>
  <si>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</si>
  <si>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</si>
  <si>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</si>
  <si>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</si>
  <si>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</si>
  <si>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</si>
  <si>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</si>
  <si>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</si>
  <si>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</si>
  <si>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</si>
  <si>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</si>
  <si>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</si>
  <si>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</si>
  <si>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</si>
  <si>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</si>
  <si>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</si>
  <si>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</si>
  <si>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</si>
  <si>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</si>
  <si>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</si>
  <si>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</si>
  <si>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</si>
  <si>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</si>
  <si>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</si>
  <si>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</si>
  <si>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</si>
  <si>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</si>
  <si>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</si>
  <si>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</si>
  <si>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</si>
  <si>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</si>
  <si>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</si>
  <si>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</si>
  <si>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</si>
  <si>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</si>
  <si>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</si>
  <si>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</si>
  <si>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</si>
  <si>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</si>
  <si>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</si>
  <si>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</si>
  <si>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</si>
  <si>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</si>
  <si>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</si>
  <si>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</si>
  <si>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</si>
  <si>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</si>
  <si>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</si>
  <si>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</si>
  <si>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</si>
  <si>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</si>
  <si>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</si>
  <si>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</si>
  <si>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</si>
  <si>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</si>
  <si>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</si>
  <si>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</si>
  <si>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</si>
  <si>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</si>
  <si>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</si>
  <si>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</si>
  <si>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</si>
  <si>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</si>
  <si>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</si>
  <si>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</si>
  <si>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</si>
  <si>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</si>
  <si>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</si>
  <si>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</si>
  <si>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</si>
  <si>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</si>
  <si>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</si>
  <si>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</si>
  <si>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</si>
  <si>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</si>
  <si>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</si>
  <si>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</si>
  <si>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</si>
  <si>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</si>
  <si>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</si>
  <si>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</si>
  <si>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</si>
  <si>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</si>
  <si>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</si>
  <si>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</si>
  <si>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</si>
  <si>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</si>
  <si>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</si>
  <si>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</si>
  <si>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</si>
  <si>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</si>
  <si>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</si>
  <si>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</si>
  <si>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</si>
  <si>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</si>
  <si>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</si>
  <si>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</si>
  <si>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</si>
  <si>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</si>
  <si>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</si>
  <si>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</si>
  <si>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</si>
  <si>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</si>
  <si>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</si>
  <si>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</si>
  <si>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</si>
  <si>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</si>
  <si>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</si>
  <si>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</si>
  <si>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</si>
  <si>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9897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</si>
  <si>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</si>
  <si>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</si>
  <si>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</si>
  <si>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</si>
  <si>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</si>
  <si>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</si>
  <si>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</si>
  <si>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</si>
  <si>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</si>
  <si>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</si>
  <si>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</si>
  <si>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</si>
  <si>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</si>
  <si>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130018- 12- בנק הפועלים</t>
  </si>
  <si>
    <t>20001- 12- בנק הפועלים</t>
  </si>
  <si>
    <t>20003- 12-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</si>
  <si>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</si>
  <si>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</si>
  <si>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</si>
  <si>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</si>
  <si>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</si>
  <si>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</si>
  <si>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</si>
  <si>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</si>
  <si>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</si>
  <si>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</si>
  <si>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</si>
  <si>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</si>
  <si>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</si>
  <si>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</si>
  <si>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</si>
  <si>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</si>
  <si>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</si>
  <si>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</si>
  <si>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</si>
  <si>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</si>
  <si>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</si>
  <si>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</si>
  <si>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</si>
  <si>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</si>
  <si>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</si>
  <si>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</si>
  <si>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</si>
  <si>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</si>
  <si>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</si>
  <si>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</si>
  <si>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</si>
  <si>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</si>
  <si>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</si>
  <si>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</si>
  <si>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</si>
  <si>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</si>
  <si>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</si>
  <si>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</si>
  <si>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</si>
  <si>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</si>
  <si>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</si>
  <si>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</si>
  <si>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</si>
  <si>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</si>
  <si>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</si>
  <si>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</si>
  <si>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</si>
  <si>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</si>
  <si>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</si>
  <si>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</si>
  <si>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</si>
  <si>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</si>
  <si>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</si>
  <si>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</si>
  <si>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</si>
  <si>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</si>
  <si>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</si>
  <si>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</si>
  <si>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</si>
  <si>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</si>
  <si>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</si>
  <si>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</si>
  <si>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</si>
  <si>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</si>
  <si>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</si>
  <si>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</si>
  <si>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</si>
  <si>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</si>
  <si>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</si>
  <si>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</si>
  <si>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</si>
  <si>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</si>
  <si>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</si>
  <si>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13/09/18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</si>
  <si>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</si>
  <si>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</si>
  <si>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</si>
  <si>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</si>
  <si>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</si>
  <si>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</si>
  <si>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</si>
  <si>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</si>
  <si>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</si>
  <si>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</si>
  <si>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</si>
  <si>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</si>
  <si>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</si>
  <si>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</si>
  <si>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</si>
  <si>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</si>
  <si>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</si>
  <si>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</si>
  <si>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</si>
  <si>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</si>
  <si>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</si>
  <si>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</si>
  <si>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</si>
  <si>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</si>
  <si>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</si>
  <si>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</si>
  <si>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</si>
  <si>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</si>
  <si>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</si>
  <si>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</si>
  <si>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</si>
  <si>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</si>
  <si>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</si>
  <si>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</si>
  <si>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</si>
  <si>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</si>
  <si>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</si>
  <si>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</si>
  <si>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</si>
  <si>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</si>
  <si>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</si>
  <si>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</si>
  <si>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</si>
  <si>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</si>
  <si>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</si>
  <si>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</si>
  <si>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</si>
  <si>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</si>
  <si>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</si>
  <si>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</si>
  <si>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</si>
  <si>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</si>
  <si>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</si>
  <si>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</si>
  <si>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</si>
  <si>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</si>
  <si>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</si>
  <si>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</si>
  <si>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</si>
  <si>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</si>
  <si>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</si>
  <si>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</si>
  <si>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</si>
  <si>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</si>
  <si>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</si>
  <si>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</si>
  <si>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</si>
  <si>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</si>
  <si>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</si>
  <si>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</si>
  <si>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</si>
  <si>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</si>
  <si>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</si>
  <si>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</si>
  <si>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</si>
  <si>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</si>
  <si>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</si>
  <si>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</si>
  <si>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</si>
  <si>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</si>
  <si>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</si>
  <si>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</si>
  <si>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</si>
  <si>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</si>
  <si>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</si>
  <si>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</si>
  <si>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</si>
  <si>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</si>
  <si>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</si>
  <si>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</si>
  <si>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</si>
  <si>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</si>
  <si>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</si>
  <si>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</si>
  <si>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</si>
  <si>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</si>
  <si>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</si>
  <si>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</si>
  <si>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</si>
  <si>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</si>
  <si>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</si>
  <si>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</si>
  <si>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</si>
  <si>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</si>
  <si>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</si>
  <si>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</si>
  <si>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</si>
  <si>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</si>
  <si>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</si>
  <si>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</si>
  <si>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</si>
  <si>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</si>
  <si>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</si>
  <si>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</si>
  <si>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</si>
  <si>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</si>
  <si>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</si>
  <si>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</si>
  <si>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</si>
  <si>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</si>
  <si>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</si>
  <si>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</si>
  <si>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</si>
  <si>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</si>
  <si>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</si>
  <si>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</si>
  <si>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</si>
  <si>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</si>
  <si>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</si>
  <si>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</si>
  <si>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</si>
  <si>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</si>
  <si>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</si>
  <si>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</si>
  <si>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</si>
  <si>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</si>
  <si>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</si>
  <si>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</si>
  <si>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</si>
  <si>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</si>
  <si>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</si>
  <si>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</si>
  <si>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</si>
  <si>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</si>
  <si>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</si>
  <si>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</si>
  <si>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</si>
  <si>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</si>
  <si>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</si>
  <si>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</si>
  <si>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</si>
  <si>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</si>
  <si>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</si>
  <si>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</si>
  <si>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</si>
  <si>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</si>
  <si>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</si>
  <si>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</si>
  <si>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</si>
  <si>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</si>
  <si>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</si>
  <si>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</si>
  <si>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</si>
  <si>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</si>
  <si>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</si>
  <si>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</si>
  <si>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</si>
  <si>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</si>
  <si>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</si>
  <si>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</si>
  <si>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</si>
  <si>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</si>
  <si>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</si>
  <si>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</si>
  <si>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</si>
  <si>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</si>
  <si>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</si>
  <si>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</si>
  <si>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</si>
  <si>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</si>
  <si>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</si>
  <si>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</si>
  <si>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</si>
  <si>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</si>
  <si>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</si>
  <si>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</si>
  <si>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</si>
  <si>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</si>
  <si>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</si>
  <si>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</si>
  <si>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</si>
  <si>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</si>
  <si>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</si>
  <si>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</si>
  <si>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</si>
  <si>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</si>
  <si>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</si>
  <si>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</si>
  <si>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</si>
  <si>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</si>
  <si>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</si>
  <si>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</si>
  <si>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</si>
  <si>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</si>
  <si>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</si>
  <si>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</si>
  <si>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</si>
  <si>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</si>
  <si>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</si>
  <si>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</si>
  <si>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</si>
  <si>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</si>
  <si>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</si>
  <si>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</si>
  <si>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</si>
  <si>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</si>
  <si>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</si>
  <si>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</si>
  <si>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</si>
  <si>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</si>
  <si>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</si>
  <si>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</si>
  <si>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</si>
  <si>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</si>
  <si>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</si>
  <si>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</si>
  <si>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</si>
  <si>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</si>
  <si>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</si>
  <si>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</si>
  <si>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</si>
  <si>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</si>
  <si>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</si>
  <si>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</si>
  <si>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</si>
  <si>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</si>
  <si>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</si>
  <si>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</si>
  <si>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</si>
  <si>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</si>
  <si>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</si>
  <si>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</si>
  <si>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</si>
  <si>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</si>
  <si>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</si>
  <si>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</si>
  <si>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</si>
  <si>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</si>
  <si>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</si>
  <si>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</si>
  <si>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</si>
  <si>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</si>
  <si>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</si>
  <si>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</si>
  <si>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</si>
  <si>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</si>
  <si>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</si>
  <si>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</si>
  <si>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</si>
  <si>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</si>
  <si>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</si>
  <si>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</si>
  <si>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</si>
  <si>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</si>
  <si>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</si>
  <si>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</si>
  <si>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</si>
  <si>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</si>
  <si>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</si>
  <si>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</si>
  <si>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</si>
  <si>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</si>
  <si>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</si>
  <si>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</si>
  <si>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</si>
  <si>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</si>
  <si>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</si>
  <si>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</si>
  <si>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</si>
  <si>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</si>
  <si>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</si>
  <si>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</si>
  <si>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</si>
  <si>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</si>
  <si>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</si>
  <si>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</si>
  <si>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</si>
  <si>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</si>
  <si>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</si>
  <si>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</si>
  <si>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</si>
  <si>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</si>
  <si>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</si>
  <si>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</si>
  <si>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</si>
  <si>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</si>
  <si>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</si>
  <si>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</si>
  <si>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</si>
  <si>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</si>
  <si>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</si>
  <si>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</si>
  <si>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</si>
  <si>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</si>
  <si>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</si>
  <si>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</si>
  <si>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</si>
  <si>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</si>
  <si>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</si>
  <si>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</si>
  <si>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</si>
  <si>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</si>
  <si>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</si>
  <si>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</si>
  <si>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</si>
  <si>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</si>
  <si>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</si>
  <si>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</si>
  <si>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</si>
  <si>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</si>
  <si>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</si>
  <si>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</si>
  <si>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</si>
  <si>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</si>
  <si>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</si>
  <si>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</si>
  <si>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</si>
  <si>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</si>
  <si>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</si>
  <si>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</si>
  <si>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</si>
  <si>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</si>
  <si>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</si>
  <si>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</si>
  <si>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</si>
  <si>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</si>
  <si>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</si>
  <si>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</si>
  <si>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</si>
  <si>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</si>
  <si>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</si>
  <si>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</si>
  <si>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</si>
  <si>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</si>
  <si>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</si>
  <si>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</si>
  <si>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</si>
  <si>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</si>
  <si>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</si>
  <si>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</si>
  <si>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</si>
  <si>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</si>
  <si>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</si>
  <si>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</si>
  <si>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</si>
  <si>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</si>
  <si>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</si>
  <si>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</si>
  <si>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</si>
  <si>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</si>
  <si>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</si>
  <si>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</si>
  <si>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</si>
  <si>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</si>
  <si>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</si>
  <si>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</si>
  <si>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</si>
  <si>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</si>
  <si>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</si>
  <si>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</si>
  <si>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</si>
  <si>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</si>
  <si>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</si>
  <si>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</si>
  <si>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</si>
  <si>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</si>
  <si>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</si>
  <si>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</si>
  <si>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</si>
  <si>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</si>
  <si>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</si>
  <si>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</si>
  <si>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</si>
  <si>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</si>
  <si>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</si>
  <si>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</si>
  <si>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</si>
  <si>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</si>
  <si>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</si>
  <si>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</si>
  <si>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</si>
  <si>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</si>
  <si>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</si>
  <si>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</si>
  <si>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</si>
  <si>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</si>
  <si>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</si>
  <si>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</si>
  <si>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</si>
  <si>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</si>
  <si>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</si>
  <si>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</si>
  <si>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</si>
  <si>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</si>
  <si>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</si>
  <si>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</si>
  <si>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</si>
  <si>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</si>
  <si>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</si>
  <si>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</si>
  <si>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</si>
  <si>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</si>
  <si>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</si>
  <si>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</si>
  <si>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</si>
  <si>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</si>
  <si>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</si>
  <si>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</si>
  <si>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</si>
  <si>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</si>
  <si>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</si>
  <si>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</si>
  <si>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</si>
  <si>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</si>
  <si>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</si>
  <si>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</si>
  <si>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</si>
  <si>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</si>
  <si>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</si>
  <si>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</si>
  <si>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</si>
  <si>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</si>
  <si>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</si>
  <si>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</si>
  <si>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</si>
  <si>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</si>
  <si>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</si>
  <si>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</si>
  <si>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</si>
  <si>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</si>
  <si>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</si>
  <si>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</si>
  <si>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</si>
  <si>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</si>
  <si>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</si>
  <si>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</si>
  <si>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</si>
  <si>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</si>
  <si>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</si>
  <si>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</si>
  <si>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</si>
  <si>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</si>
  <si>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</si>
  <si>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</si>
  <si>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</si>
  <si>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</si>
  <si>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</si>
  <si>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</si>
  <si>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</si>
  <si>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</si>
  <si>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</si>
  <si>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</si>
  <si>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</si>
  <si>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</si>
  <si>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</si>
  <si>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</si>
  <si>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</si>
  <si>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</si>
  <si>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</si>
  <si>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</si>
  <si>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</si>
  <si>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</si>
  <si>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</si>
  <si>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</si>
  <si>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</si>
  <si>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</si>
  <si>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</si>
  <si>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</si>
  <si>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</si>
  <si>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</si>
  <si>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</si>
  <si>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</si>
  <si>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</si>
  <si>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</si>
  <si>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</si>
  <si>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</si>
  <si>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</si>
  <si>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</si>
  <si>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</si>
  <si>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</si>
  <si>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</si>
  <si>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</si>
  <si>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</si>
  <si>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</si>
  <si>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</si>
  <si>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</si>
  <si>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</si>
  <si>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</si>
  <si>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</si>
  <si>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</si>
  <si>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</si>
  <si>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</si>
  <si>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</si>
  <si>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</si>
  <si>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</si>
  <si>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</si>
  <si>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</si>
  <si>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</si>
  <si>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</si>
  <si>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</si>
  <si>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</si>
  <si>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</si>
  <si>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</si>
  <si>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</si>
  <si>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</si>
  <si>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</si>
  <si>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</si>
  <si>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</si>
  <si>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</si>
  <si>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</si>
  <si>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</si>
  <si>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</si>
  <si>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</si>
  <si>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</si>
  <si>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</si>
  <si>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</si>
  <si>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</si>
  <si>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</si>
  <si>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</si>
  <si>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</si>
  <si>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</si>
  <si>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</si>
  <si>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</si>
  <si>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</si>
  <si>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</si>
  <si>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</si>
  <si>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</si>
  <si>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</si>
  <si>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</si>
  <si>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</si>
  <si>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</si>
  <si>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</si>
  <si>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</si>
  <si>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</si>
  <si>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</si>
  <si>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</si>
  <si>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</si>
  <si>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</si>
  <si>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</si>
  <si>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</si>
  <si>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</si>
  <si>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</si>
  <si>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</si>
  <si>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</si>
  <si>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</si>
  <si>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</si>
  <si>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</si>
  <si>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</si>
  <si>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</si>
  <si>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</si>
  <si>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</si>
  <si>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</si>
  <si>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</si>
  <si>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</si>
  <si>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</si>
  <si>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</si>
  <si>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</si>
  <si>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</si>
  <si>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</si>
  <si>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</si>
  <si>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</si>
  <si>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</si>
  <si>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</si>
  <si>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</si>
  <si>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</si>
  <si>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</si>
  <si>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</si>
  <si>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</si>
  <si>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</si>
  <si>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</si>
  <si>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</si>
  <si>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</si>
  <si>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</si>
  <si>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</si>
  <si>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</si>
  <si>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</si>
  <si>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</si>
  <si>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</si>
  <si>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</si>
  <si>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</si>
  <si>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</si>
  <si>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</si>
  <si>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</si>
  <si>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</si>
  <si>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</si>
  <si>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</si>
  <si>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</si>
  <si>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</si>
  <si>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</si>
  <si>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</si>
  <si>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</si>
  <si>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</si>
  <si>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</si>
  <si>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</si>
  <si>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</si>
  <si>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</si>
  <si>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</si>
  <si>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</si>
  <si>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</si>
  <si>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</si>
  <si>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</si>
  <si>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</si>
  <si>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</si>
  <si>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</si>
  <si>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</si>
  <si>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</si>
  <si>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</si>
  <si>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</si>
  <si>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</si>
  <si>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</si>
  <si>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</si>
  <si>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</si>
  <si>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</si>
  <si>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</si>
  <si>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</si>
  <si>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</si>
  <si>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</si>
  <si>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</si>
  <si>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</si>
  <si>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</si>
  <si>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</si>
  <si>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</si>
  <si>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</si>
  <si>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</si>
  <si>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</si>
  <si>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</si>
  <si>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</si>
  <si>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</si>
  <si>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</si>
  <si>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</si>
  <si>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</si>
  <si>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</si>
  <si>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</si>
  <si>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</si>
  <si>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</si>
  <si>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</si>
  <si>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</si>
  <si>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</si>
  <si>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</si>
  <si>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</si>
  <si>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</si>
  <si>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</si>
  <si>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</si>
  <si>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</si>
  <si>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</si>
  <si>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</si>
  <si>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</si>
  <si>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</si>
  <si>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</si>
  <si>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</si>
  <si>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</si>
  <si>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</si>
  <si>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</si>
  <si>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</si>
  <si>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</si>
  <si>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</si>
  <si>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</si>
  <si>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</si>
  <si>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</si>
  <si>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</si>
  <si>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</si>
  <si>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</si>
  <si>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</si>
  <si>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</si>
  <si>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</si>
  <si>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</si>
  <si>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</si>
  <si>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</si>
  <si>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</si>
  <si>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</si>
  <si>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</si>
  <si>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</si>
  <si>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</si>
  <si>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</si>
  <si>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</si>
  <si>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</si>
  <si>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</si>
  <si>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</si>
  <si>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</si>
  <si>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</si>
  <si>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</si>
  <si>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</si>
  <si>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</si>
  <si>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</si>
  <si>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</si>
  <si>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</si>
  <si>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</si>
  <si>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</si>
  <si>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</si>
  <si>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</si>
  <si>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</si>
  <si>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</si>
  <si>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</si>
  <si>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</si>
  <si>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</si>
  <si>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</si>
  <si>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</si>
  <si>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</si>
  <si>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</si>
  <si>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</si>
  <si>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</si>
  <si>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</si>
  <si>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</si>
  <si>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</si>
  <si>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</si>
  <si>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</si>
  <si>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</si>
  <si>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</si>
  <si>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</si>
  <si>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</si>
  <si>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</si>
  <si>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</si>
  <si>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</si>
  <si>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</si>
  <si>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</si>
  <si>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</si>
  <si>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</si>
  <si>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</si>
  <si>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</si>
  <si>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</si>
  <si>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</si>
  <si>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</si>
  <si>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</si>
  <si>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</si>
  <si>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</si>
  <si>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</si>
  <si>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</si>
  <si>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</si>
  <si>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</si>
  <si>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</si>
  <si>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</si>
  <si>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</si>
  <si>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</si>
  <si>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</si>
  <si>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</si>
  <si>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</si>
  <si>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</si>
  <si>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</si>
  <si>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</si>
  <si>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</si>
  <si>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</si>
  <si>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</si>
  <si>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</si>
  <si>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</si>
  <si>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</si>
  <si>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</si>
  <si>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</si>
  <si>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</si>
  <si>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</si>
  <si>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</si>
  <si>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</si>
  <si>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</si>
  <si>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</si>
  <si>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</si>
  <si>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</si>
  <si>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</si>
  <si>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</si>
  <si>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</si>
  <si>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</si>
  <si>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</si>
  <si>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</si>
  <si>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</si>
  <si>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</si>
  <si>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</si>
  <si>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</si>
  <si>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</si>
  <si>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</si>
  <si>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</si>
  <si>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</si>
  <si>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</si>
  <si>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</si>
  <si>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</si>
  <si>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</si>
  <si>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</si>
  <si>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</si>
  <si>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</si>
  <si>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</si>
  <si>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</si>
  <si>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</si>
  <si>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</si>
  <si>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</si>
  <si>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</si>
  <si>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</si>
  <si>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</si>
  <si>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</si>
  <si>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</si>
  <si>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</si>
  <si>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</si>
  <si>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</si>
  <si>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</si>
  <si>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</si>
  <si>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</si>
  <si>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</si>
  <si>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</si>
  <si>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</si>
  <si>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</si>
  <si>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</si>
  <si>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</si>
  <si>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</si>
  <si>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</si>
  <si>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</si>
  <si>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</si>
  <si>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</si>
  <si>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</si>
  <si>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</si>
  <si>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</si>
  <si>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</si>
  <si>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</si>
  <si>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</si>
  <si>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</si>
  <si>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</si>
  <si>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</si>
  <si>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</si>
  <si>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</si>
  <si>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</si>
  <si>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</si>
  <si>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</si>
  <si>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</si>
  <si>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</si>
  <si>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</si>
  <si>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</si>
  <si>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</si>
  <si>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</si>
  <si>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</si>
  <si>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</si>
  <si>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</si>
  <si>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</si>
  <si>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</si>
  <si>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</si>
  <si>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</si>
  <si>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</si>
  <si>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</si>
  <si>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</si>
  <si>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</si>
  <si>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</si>
  <si>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</si>
  <si>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</si>
  <si>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</si>
  <si>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</si>
  <si>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</si>
  <si>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</si>
  <si>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</si>
  <si>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</si>
  <si>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</si>
  <si>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</si>
  <si>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</si>
  <si>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</si>
  <si>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</si>
  <si>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</si>
  <si>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</si>
  <si>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</si>
  <si>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</si>
  <si>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</si>
  <si>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</si>
  <si>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</si>
  <si>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</si>
  <si>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</si>
  <si>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</si>
  <si>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</si>
  <si>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</si>
  <si>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</si>
  <si>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</si>
  <si>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</si>
  <si>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</si>
  <si>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</si>
  <si>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</si>
  <si>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</si>
  <si>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</si>
  <si>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</si>
  <si>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</si>
  <si>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</si>
  <si>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</si>
  <si>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</si>
  <si>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</si>
  <si>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</si>
  <si>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</si>
  <si>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</si>
  <si>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</si>
  <si>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</si>
  <si>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</si>
  <si>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</si>
  <si>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</si>
  <si>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</si>
  <si>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</si>
  <si>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</si>
  <si>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</si>
  <si>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</si>
  <si>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</si>
  <si>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</si>
  <si>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</si>
  <si>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</si>
  <si>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</si>
  <si>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</si>
  <si>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</si>
  <si>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</si>
  <si>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</si>
  <si>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</si>
  <si>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</si>
  <si>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</si>
  <si>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</si>
  <si>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</si>
  <si>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</si>
  <si>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</si>
  <si>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</si>
  <si>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</si>
  <si>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</si>
  <si>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</si>
  <si>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</si>
  <si>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</si>
  <si>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</si>
  <si>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</si>
  <si>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</si>
  <si>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</si>
  <si>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</si>
  <si>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</si>
  <si>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</si>
  <si>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</si>
  <si>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</si>
  <si>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</si>
  <si>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</si>
  <si>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</si>
  <si>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</si>
  <si>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</si>
  <si>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</si>
  <si>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</si>
  <si>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</si>
  <si>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</si>
  <si>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</si>
  <si>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</si>
  <si>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</si>
  <si>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</si>
  <si>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</si>
  <si>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</si>
  <si>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</si>
  <si>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</si>
  <si>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</si>
  <si>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</si>
  <si>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</si>
  <si>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</si>
  <si>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</si>
  <si>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</si>
  <si>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</si>
  <si>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</si>
  <si>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</si>
  <si>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</si>
  <si>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</si>
  <si>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</si>
  <si>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</si>
  <si>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</si>
  <si>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</si>
  <si>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</si>
  <si>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</si>
  <si>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</si>
  <si>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</si>
  <si>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</si>
  <si>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</si>
  <si>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</si>
  <si>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</si>
  <si>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</si>
  <si>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</si>
  <si>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</si>
  <si>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</si>
  <si>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</si>
  <si>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</si>
  <si>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</si>
  <si>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</si>
  <si>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</si>
  <si>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</si>
  <si>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</si>
  <si>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</si>
  <si>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</si>
  <si>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</si>
  <si>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</si>
  <si>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</si>
  <si>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</si>
  <si>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</si>
  <si>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</si>
  <si>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</si>
  <si>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</si>
  <si>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</si>
  <si>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</si>
  <si>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</si>
  <si>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</si>
  <si>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</si>
  <si>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</si>
  <si>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</si>
  <si>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</si>
  <si>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</si>
  <si>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</si>
  <si>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</si>
  <si>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</si>
  <si>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</si>
  <si>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</si>
  <si>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</si>
  <si>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</si>
  <si>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</si>
  <si>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</si>
  <si>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</si>
  <si>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</si>
  <si>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</si>
  <si>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</si>
  <si>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</si>
  <si>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</si>
  <si>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</si>
  <si>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</si>
  <si>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</si>
  <si>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</si>
  <si>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</si>
  <si>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</si>
  <si>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</si>
  <si>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</si>
  <si>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</si>
  <si>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</si>
  <si>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</si>
  <si>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</si>
  <si>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</si>
  <si>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</si>
  <si>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</si>
  <si>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</si>
  <si>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</si>
  <si>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</si>
  <si>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</si>
  <si>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</si>
  <si>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</si>
  <si>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</si>
  <si>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</si>
  <si>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</si>
  <si>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</si>
  <si>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</si>
  <si>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</si>
  <si>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</si>
  <si>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</si>
  <si>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</si>
  <si>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</si>
  <si>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</si>
  <si>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</si>
  <si>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</si>
  <si>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</si>
  <si>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</si>
  <si>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</si>
  <si>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</si>
  <si>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</si>
  <si>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</si>
  <si>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</si>
  <si>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</si>
  <si>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</si>
  <si>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</si>
  <si>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</si>
  <si>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</si>
  <si>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</si>
  <si>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</si>
  <si>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</si>
  <si>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</si>
  <si>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</si>
  <si>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</si>
  <si>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</si>
  <si>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</si>
  <si>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</si>
  <si>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</si>
  <si>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</si>
  <si>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</si>
  <si>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</si>
  <si>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</si>
  <si>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</si>
  <si>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</si>
  <si>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</si>
  <si>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</si>
  <si>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</si>
  <si>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</si>
  <si>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</si>
  <si>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</si>
  <si>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</si>
  <si>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</si>
  <si>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</si>
  <si>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</si>
  <si>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</si>
  <si>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</si>
  <si>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</si>
  <si>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</si>
  <si>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</si>
  <si>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</si>
  <si>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</si>
  <si>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</si>
  <si>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</si>
  <si>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</si>
  <si>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</si>
  <si>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</si>
  <si>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</si>
  <si>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</si>
  <si>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</si>
  <si>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</si>
  <si>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</si>
  <si>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</si>
  <si>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</si>
  <si>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</si>
  <si>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</si>
  <si>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</si>
  <si>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</si>
  <si>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</si>
  <si>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</si>
  <si>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</si>
  <si>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</si>
  <si>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</si>
  <si>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</si>
  <si>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</si>
  <si>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</si>
  <si>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</si>
  <si>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</si>
  <si>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</si>
  <si>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</si>
  <si>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</si>
  <si>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</si>
  <si>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</si>
  <si>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</si>
  <si>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</si>
  <si>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</si>
  <si>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</si>
  <si>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</si>
  <si>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</si>
  <si>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</si>
  <si>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</si>
  <si>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</si>
  <si>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</si>
  <si>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</si>
  <si>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</si>
  <si>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</si>
  <si>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</si>
  <si>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</si>
  <si>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</si>
  <si>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</si>
  <si>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</si>
  <si>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</si>
  <si>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</si>
  <si>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</si>
  <si>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</si>
  <si>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</si>
  <si>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</si>
  <si>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</si>
  <si>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</si>
  <si>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</si>
  <si>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</si>
  <si>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</si>
  <si>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</si>
  <si>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</si>
  <si>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</si>
  <si>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</si>
  <si>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</si>
  <si>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</si>
  <si>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</si>
  <si>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</si>
  <si>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</si>
  <si>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</si>
  <si>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</si>
  <si>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</si>
  <si>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</si>
  <si>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</si>
  <si>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</si>
  <si>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</si>
  <si>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</si>
  <si>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</si>
  <si>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</si>
  <si>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</si>
  <si>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</si>
  <si>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</si>
  <si>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</si>
  <si>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</si>
  <si>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</si>
  <si>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</si>
  <si>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</si>
  <si>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</si>
  <si>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</si>
  <si>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</si>
  <si>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</si>
  <si>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</si>
  <si>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</si>
  <si>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</si>
  <si>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</si>
  <si>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</si>
  <si>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</si>
  <si>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</si>
  <si>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</si>
  <si>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</si>
  <si>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</si>
  <si>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</si>
  <si>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</si>
  <si>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</si>
  <si>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</si>
  <si>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</si>
  <si>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</si>
  <si>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</si>
  <si>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</si>
  <si>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</si>
  <si>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</si>
  <si>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</si>
  <si>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</si>
  <si>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</si>
  <si>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</si>
  <si>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</si>
  <si>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</si>
  <si>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</si>
  <si>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</si>
  <si>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</si>
  <si>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</si>
  <si>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</si>
  <si>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</si>
  <si>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</si>
  <si>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</si>
  <si>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</si>
  <si>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</si>
  <si>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</si>
  <si>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</si>
  <si>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</si>
  <si>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</si>
  <si>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</si>
  <si>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</si>
  <si>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</si>
  <si>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</si>
  <si>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</si>
  <si>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</si>
  <si>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</si>
  <si>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</si>
  <si>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</si>
  <si>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</si>
  <si>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</si>
  <si>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</si>
  <si>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</si>
  <si>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</si>
  <si>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</si>
  <si>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</si>
  <si>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</si>
  <si>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</si>
  <si>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</si>
  <si>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</si>
  <si>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</si>
  <si>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</si>
  <si>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</si>
  <si>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</si>
  <si>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</si>
  <si>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</si>
  <si>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</si>
  <si>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</si>
  <si>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</si>
  <si>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</si>
  <si>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</si>
  <si>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</si>
  <si>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</si>
  <si>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</si>
  <si>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</si>
  <si>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</si>
  <si>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</si>
  <si>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</si>
  <si>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</si>
  <si>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</si>
  <si>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</si>
  <si>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</si>
  <si>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</si>
  <si>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</si>
  <si>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</si>
  <si>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</si>
  <si>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</si>
  <si>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</si>
  <si>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</si>
  <si>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</si>
  <si>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</si>
  <si>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</si>
  <si>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</si>
  <si>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</si>
  <si>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</si>
  <si>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</si>
  <si>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</si>
  <si>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</si>
  <si>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</si>
  <si>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</si>
  <si>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</si>
  <si>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</si>
  <si>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</si>
  <si>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</si>
  <si>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</si>
  <si>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</si>
  <si>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</si>
  <si>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</si>
  <si>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</si>
  <si>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</si>
  <si>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</si>
  <si>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</si>
  <si>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</si>
  <si>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</si>
  <si>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</si>
  <si>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</si>
  <si>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</si>
  <si>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</si>
  <si>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</si>
  <si>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</si>
  <si>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</si>
  <si>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</si>
  <si>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</si>
  <si>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</si>
  <si>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</si>
  <si>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</si>
  <si>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</si>
  <si>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</si>
  <si>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</si>
  <si>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</si>
  <si>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</si>
  <si>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</si>
  <si>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</si>
  <si>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</si>
  <si>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</si>
  <si>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</si>
  <si>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</si>
  <si>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</si>
  <si>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</si>
  <si>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</si>
  <si>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</si>
  <si>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</si>
  <si>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</si>
  <si>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</si>
  <si>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</si>
  <si>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</si>
  <si>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</si>
  <si>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</si>
  <si>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</si>
  <si>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</si>
  <si>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</si>
  <si>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</si>
  <si>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</si>
  <si>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</si>
  <si>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</si>
  <si>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</si>
  <si>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</si>
  <si>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</si>
  <si>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</si>
  <si>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</si>
  <si>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</si>
  <si>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</si>
  <si>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</si>
  <si>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</si>
  <si>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</si>
  <si>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</si>
  <si>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</si>
  <si>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</si>
  <si>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</si>
  <si>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</si>
  <si>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</si>
  <si>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</si>
  <si>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</si>
  <si>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</si>
  <si>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</si>
  <si>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</si>
  <si>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</si>
  <si>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</si>
  <si>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</si>
  <si>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</si>
  <si>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</si>
  <si>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</si>
  <si>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</si>
  <si>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</si>
  <si>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</si>
  <si>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</si>
  <si>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</si>
  <si>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</si>
  <si>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</si>
  <si>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</si>
  <si>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</si>
  <si>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</si>
  <si>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</si>
  <si>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</si>
  <si>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</si>
  <si>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</si>
  <si>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</si>
  <si>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</si>
  <si>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</si>
  <si>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</si>
  <si>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</si>
  <si>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</si>
  <si>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</si>
  <si>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</si>
  <si>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</si>
  <si>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</si>
  <si>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</si>
  <si>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</si>
  <si>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</si>
  <si>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</si>
  <si>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</si>
  <si>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</si>
  <si>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</si>
  <si>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</si>
  <si>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</si>
  <si>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</si>
  <si>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</si>
  <si>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</si>
  <si>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</si>
  <si>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</si>
  <si>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</si>
  <si>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</si>
  <si>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</si>
  <si>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</si>
  <si>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</si>
  <si>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</si>
  <si>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</si>
  <si>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</si>
  <si>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</si>
  <si>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</si>
  <si>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</si>
  <si>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</si>
  <si>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</si>
  <si>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</si>
  <si>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</si>
  <si>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</si>
  <si>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</si>
  <si>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</si>
  <si>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</si>
  <si>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</si>
  <si>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</si>
  <si>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</si>
  <si>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</si>
  <si>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</si>
  <si>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</si>
  <si>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</si>
  <si>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</si>
  <si>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</si>
  <si>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</si>
  <si>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</si>
  <si>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</si>
  <si>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</si>
  <si>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</si>
  <si>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</si>
  <si>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</si>
  <si>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</si>
  <si>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</si>
  <si>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</si>
  <si>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</si>
  <si>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</si>
  <si>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</si>
  <si>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</si>
  <si>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</si>
  <si>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</si>
  <si>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</si>
  <si>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</si>
  <si>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</si>
  <si>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</si>
  <si>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</si>
  <si>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</si>
  <si>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</si>
  <si>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</si>
  <si>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</si>
  <si>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</si>
  <si>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</si>
  <si>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</si>
  <si>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</si>
  <si>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</si>
  <si>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</si>
  <si>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</si>
  <si>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</si>
  <si>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</si>
  <si>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</si>
  <si>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</si>
  <si>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</si>
  <si>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</si>
  <si>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</si>
  <si>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</si>
  <si>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</si>
  <si>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</si>
  <si>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</si>
  <si>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</si>
  <si>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</si>
  <si>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</si>
  <si>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</si>
  <si>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</si>
  <si>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</si>
  <si>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</si>
  <si>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</si>
  <si>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</si>
  <si>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</si>
  <si>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</si>
  <si>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</si>
  <si>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</si>
  <si>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</si>
  <si>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</si>
  <si>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</si>
  <si>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</si>
  <si>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</si>
  <si>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</si>
  <si>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</si>
  <si>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</si>
  <si>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</si>
  <si>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</si>
  <si>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</si>
  <si>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</si>
  <si>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</si>
  <si>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</si>
  <si>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</si>
  <si>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</si>
  <si>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</si>
  <si>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</si>
  <si>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</si>
  <si>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</si>
  <si>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</si>
  <si>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</si>
  <si>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</si>
  <si>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</si>
  <si>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</si>
  <si>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</si>
  <si>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</si>
  <si>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</si>
  <si>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</si>
  <si>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</si>
  <si>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</si>
  <si>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</si>
  <si>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</si>
  <si>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</si>
  <si>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</si>
  <si>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</si>
  <si>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</si>
  <si>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</si>
  <si>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</si>
  <si>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</si>
  <si>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</si>
  <si>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</si>
  <si>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</si>
  <si>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</si>
  <si>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</si>
  <si>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</si>
  <si>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</si>
  <si>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</si>
  <si>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</si>
  <si>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</si>
  <si>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</si>
  <si>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</si>
  <si>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</si>
  <si>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</si>
  <si>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</si>
  <si>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</si>
  <si>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</si>
  <si>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</si>
  <si>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</si>
  <si>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</si>
  <si>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</si>
  <si>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</si>
  <si>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</si>
  <si>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</si>
  <si>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</si>
  <si>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</si>
  <si>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</si>
  <si>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</si>
  <si>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</si>
  <si>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</si>
  <si>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</si>
  <si>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</si>
  <si>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</si>
  <si>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</si>
  <si>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</si>
  <si>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</si>
  <si>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</si>
  <si>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</si>
  <si>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</si>
  <si>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</si>
  <si>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</si>
  <si>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</si>
  <si>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</si>
  <si>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</si>
  <si>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</si>
  <si>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</si>
  <si>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</si>
  <si>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</si>
  <si>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</si>
  <si>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</si>
  <si>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</si>
  <si>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</si>
  <si>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</si>
  <si>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</si>
  <si>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</si>
  <si>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</si>
  <si>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</si>
  <si>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</si>
  <si>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</si>
  <si>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</si>
  <si>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</si>
  <si>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</si>
  <si>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</si>
  <si>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</si>
  <si>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</si>
  <si>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</si>
  <si>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</si>
  <si>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</si>
  <si>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</si>
  <si>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</si>
  <si>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</si>
  <si>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</si>
  <si>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</si>
  <si>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</si>
  <si>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</si>
  <si>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</si>
  <si>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</si>
  <si>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</si>
  <si>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</si>
  <si>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</si>
  <si>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</si>
  <si>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</si>
  <si>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</si>
  <si>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</si>
  <si>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</si>
  <si>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</si>
  <si>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</si>
  <si>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</si>
  <si>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</si>
  <si>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</si>
  <si>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</si>
  <si>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</si>
  <si>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</si>
  <si>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</si>
  <si>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</si>
  <si>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</si>
  <si>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</si>
  <si>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</si>
  <si>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</si>
  <si>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</si>
  <si>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</si>
  <si>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</si>
  <si>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</si>
  <si>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</si>
  <si>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</si>
  <si>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</si>
  <si>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</si>
  <si>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</si>
  <si>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</si>
  <si>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</si>
  <si>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</si>
  <si>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</si>
  <si>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</si>
  <si>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</si>
  <si>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</si>
  <si>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</si>
  <si>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</si>
  <si>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</si>
  <si>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</si>
  <si>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</si>
  <si>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</si>
  <si>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</si>
  <si>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</si>
  <si>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</si>
  <si>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</si>
  <si>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</si>
  <si>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</si>
  <si>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</si>
  <si>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</si>
  <si>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</si>
  <si>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</si>
  <si>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</si>
  <si>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</si>
  <si>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</si>
  <si>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29/07/20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</si>
  <si>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</si>
  <si>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</si>
  <si>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</si>
  <si>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</si>
  <si>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</si>
  <si>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</si>
  <si>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</si>
  <si>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</si>
  <si>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</si>
  <si>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</si>
  <si>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</si>
  <si>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</si>
  <si>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</si>
  <si>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</si>
  <si>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</si>
  <si>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</si>
  <si>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</si>
  <si>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</si>
  <si>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</si>
  <si>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</si>
  <si>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</si>
  <si>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</si>
  <si>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</si>
  <si>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</si>
  <si>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</si>
  <si>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</si>
  <si>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</si>
  <si>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</si>
  <si>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</si>
  <si>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</si>
  <si>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</si>
  <si>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</si>
  <si>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</si>
  <si>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</si>
  <si>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</si>
  <si>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</si>
  <si>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</si>
  <si>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</si>
  <si>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</si>
  <si>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</si>
  <si>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</si>
  <si>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</si>
  <si>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</si>
  <si>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</si>
  <si>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</si>
  <si>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</si>
  <si>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</si>
  <si>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</si>
  <si>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</si>
  <si>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</si>
  <si>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</si>
  <si>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</si>
  <si>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</si>
  <si>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</si>
  <si>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</si>
  <si>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</si>
  <si>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</si>
  <si>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</si>
  <si>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</si>
  <si>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</si>
  <si>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</si>
  <si>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</si>
  <si>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</si>
  <si>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</si>
  <si>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</si>
  <si>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</si>
  <si>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</si>
  <si>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</si>
  <si>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</si>
  <si>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</si>
  <si>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</si>
  <si>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</si>
  <si>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</si>
  <si>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</si>
  <si>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</si>
  <si>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</si>
  <si>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</si>
  <si>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</si>
  <si>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</si>
  <si>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</si>
  <si>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</si>
  <si>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</si>
  <si>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</si>
  <si>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</si>
  <si>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</si>
  <si>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</si>
  <si>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</si>
  <si>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</si>
  <si>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</si>
  <si>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</si>
  <si>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</si>
  <si>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</si>
  <si>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</si>
  <si>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</si>
  <si>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</si>
  <si>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</si>
  <si>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</si>
  <si>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</si>
  <si>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</si>
  <si>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</si>
  <si>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</si>
  <si>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</si>
  <si>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</si>
  <si>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</si>
  <si>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</si>
  <si>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</si>
  <si>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</si>
  <si>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</si>
  <si>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</si>
  <si>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</si>
  <si>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</si>
  <si>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</si>
  <si>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</si>
  <si>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</si>
  <si>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</si>
  <si>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</si>
  <si>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</si>
  <si>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</si>
  <si>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</si>
  <si>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</si>
  <si>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</si>
  <si>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</si>
  <si>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</si>
  <si>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</si>
  <si>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</si>
  <si>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</si>
  <si>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</si>
  <si>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</si>
  <si>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</si>
  <si>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</si>
  <si>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</si>
  <si>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</si>
  <si>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</si>
  <si>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</si>
  <si>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</si>
  <si>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</si>
  <si>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</si>
  <si>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</si>
  <si>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</si>
  <si>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</si>
  <si>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</si>
  <si>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</si>
  <si>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</si>
  <si>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</si>
  <si>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</si>
  <si>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</si>
  <si>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</si>
  <si>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</si>
  <si>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</si>
  <si>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</si>
  <si>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</si>
  <si>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</si>
  <si>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</si>
  <si>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AEW RELog SCSp- ReLog</t>
  </si>
  <si>
    <t>8735</t>
  </si>
  <si>
    <t>*Migdal WORE 2021-1- White Oak</t>
  </si>
  <si>
    <t>8784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</si>
  <si>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</si>
  <si>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</si>
  <si>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</si>
  <si>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</si>
  <si>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</si>
  <si>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</si>
  <si>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</si>
  <si>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</si>
  <si>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</si>
  <si>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</si>
  <si>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</si>
  <si>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</si>
  <si>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</si>
  <si>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</si>
  <si>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</si>
  <si>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</si>
  <si>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</si>
  <si>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</si>
  <si>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</si>
  <si>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</si>
  <si>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S.H. SKY 4 L.P- ס.ה. סקיי 4 ניהול שותפות מוגבלת</t>
  </si>
  <si>
    <t>8987</t>
  </si>
  <si>
    <t>20/01/22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</si>
  <si>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</si>
  <si>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</si>
  <si>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</si>
  <si>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</si>
  <si>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</si>
  <si>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</si>
  <si>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</si>
  <si>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</si>
  <si>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</si>
  <si>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</si>
  <si>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</si>
  <si>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</si>
  <si>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</si>
  <si>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</si>
  <si>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</si>
  <si>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</si>
  <si>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</si>
  <si>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</si>
  <si>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</si>
  <si>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</si>
  <si>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</si>
  <si>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</si>
  <si>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</si>
  <si>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</si>
  <si>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</si>
  <si>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</si>
  <si>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</si>
  <si>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</si>
  <si>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</si>
  <si>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</si>
  <si>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</si>
  <si>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</si>
  <si>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</si>
  <si>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</si>
  <si>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</si>
  <si>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</si>
  <si>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</si>
  <si>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</si>
  <si>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</si>
  <si>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</si>
  <si>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</si>
  <si>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</si>
  <si>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</si>
  <si>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</si>
  <si>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</si>
  <si>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</si>
  <si>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</si>
  <si>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</si>
  <si>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</si>
  <si>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</si>
  <si>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</si>
  <si>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</si>
  <si>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FIMI Israel Opportunity VII- פימי אופורטיוניטי 7 שותפות מוגבלת</t>
  </si>
  <si>
    <t>8292</t>
  </si>
  <si>
    <t>Kedma Capital III- קדמה קפיטל 3</t>
  </si>
  <si>
    <t>6662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</si>
  <si>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</si>
  <si>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</si>
  <si>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</si>
  <si>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</si>
  <si>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</si>
  <si>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</si>
  <si>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</si>
  <si>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</si>
  <si>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</si>
  <si>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</si>
  <si>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</si>
  <si>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</si>
  <si>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</si>
  <si>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</si>
  <si>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</si>
  <si>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</si>
  <si>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</si>
  <si>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</si>
  <si>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</si>
  <si>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</si>
  <si>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</si>
  <si>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</si>
  <si>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</si>
  <si>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</si>
  <si>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</si>
  <si>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</si>
  <si>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</si>
  <si>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</si>
  <si>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</si>
  <si>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</si>
  <si>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</si>
  <si>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</si>
  <si>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</si>
  <si>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</si>
  <si>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</si>
  <si>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</si>
  <si>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</si>
  <si>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</si>
  <si>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</si>
  <si>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</si>
  <si>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</si>
  <si>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</si>
  <si>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</si>
  <si>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</si>
  <si>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</si>
  <si>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</si>
  <si>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</si>
  <si>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</si>
  <si>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</si>
  <si>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</si>
  <si>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</si>
  <si>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</si>
  <si>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</si>
  <si>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</si>
  <si>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</si>
  <si>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</si>
  <si>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</si>
  <si>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</si>
  <si>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</si>
  <si>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</si>
  <si>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</si>
  <si>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</si>
  <si>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</si>
  <si>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</si>
  <si>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</si>
  <si>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</si>
  <si>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</si>
  <si>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</si>
  <si>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</si>
  <si>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</si>
  <si>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</si>
  <si>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</si>
  <si>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DEXKO CO-INVEST LP- Brookfield global</t>
  </si>
  <si>
    <t>8337</t>
  </si>
  <si>
    <t>01/10/21</t>
  </si>
  <si>
    <t>Brookfield Capital Partners Fund VI- Brookfield global</t>
  </si>
  <si>
    <t>9236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</si>
  <si>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</si>
  <si>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</si>
  <si>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</si>
  <si>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</si>
  <si>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</si>
  <si>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</si>
  <si>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</si>
  <si>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</si>
  <si>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</si>
  <si>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</si>
  <si>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</si>
  <si>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</si>
  <si>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</si>
  <si>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</si>
  <si>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</si>
  <si>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EIP Renewables invest SCS- Renewables invest</t>
  </si>
  <si>
    <t>7999</t>
  </si>
  <si>
    <t>01/02/21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</si>
  <si>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</si>
  <si>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</si>
  <si>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</si>
  <si>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</si>
  <si>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</si>
  <si>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</si>
  <si>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</si>
  <si>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</si>
  <si>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</si>
  <si>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</si>
  <si>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</si>
  <si>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</si>
  <si>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</si>
  <si>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</si>
  <si>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</si>
  <si>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</si>
  <si>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</si>
  <si>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</si>
  <si>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</si>
  <si>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</si>
  <si>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</si>
  <si>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</si>
  <si>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</si>
  <si>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</si>
  <si>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</si>
  <si>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</si>
  <si>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</si>
  <si>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</si>
  <si>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</si>
  <si>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</si>
  <si>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</si>
  <si>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</si>
  <si>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</si>
  <si>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</si>
  <si>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</si>
  <si>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ADLSCO FUND3- Accelmed Growth Partners L.P</t>
  </si>
  <si>
    <t>8336</t>
  </si>
  <si>
    <t>09/11/22</t>
  </si>
  <si>
    <t>Arcmont SLF II- Arcmont</t>
  </si>
  <si>
    <t>70451</t>
  </si>
  <si>
    <t>19/03/20</t>
  </si>
  <si>
    <t>*AUDAX DIRECT LENDING SOLUTIONS- Ares special situation fund IB</t>
  </si>
  <si>
    <t>5339</t>
  </si>
  <si>
    <t>30/06/17</t>
  </si>
  <si>
    <t>Girasol Investments S.A- BUYOUT</t>
  </si>
  <si>
    <t>8412</t>
  </si>
  <si>
    <t>01/09/21</t>
  </si>
  <si>
    <t>cdl 2- cdl</t>
  </si>
  <si>
    <t>5237</t>
  </si>
  <si>
    <t>29/09/17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</si>
  <si>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</si>
  <si>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</si>
  <si>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</si>
  <si>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</si>
  <si>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</si>
  <si>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</si>
  <si>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</si>
  <si>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</si>
  <si>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</si>
  <si>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</si>
  <si>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</si>
  <si>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</si>
  <si>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</si>
  <si>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</si>
  <si>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</si>
  <si>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</si>
  <si>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</si>
  <si>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</si>
  <si>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</si>
  <si>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</si>
  <si>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harbourvest A מאוחד- ECP V, LLC</t>
  </si>
  <si>
    <t>70000</t>
  </si>
  <si>
    <t>CAPSII co-inv- GLOBAL INDUSTRIES</t>
  </si>
  <si>
    <t>7057</t>
  </si>
  <si>
    <t>27/03/20</t>
  </si>
  <si>
    <t>CAPSII- GLOBAL INDUSTRIES</t>
  </si>
  <si>
    <t>70421</t>
  </si>
  <si>
    <t>03/04/19</t>
  </si>
  <si>
    <t>Migdal HarbourVest Tranche B מאוחד- HarbourVest Adelaide</t>
  </si>
  <si>
    <t>5298</t>
  </si>
  <si>
    <t>Strategic Investors Fund X- Helios General 3 ltd</t>
  </si>
  <si>
    <t>7068</t>
  </si>
  <si>
    <t>24/02/20</t>
  </si>
  <si>
    <t>Vintage Fund of Funds VI Access- Helios General 3 ltd</t>
  </si>
  <si>
    <t>8322</t>
  </si>
  <si>
    <t>ICG SDP 4- ICG Senior Debt Partners Fund-ICG</t>
  </si>
  <si>
    <t>70430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</si>
  <si>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</si>
  <si>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</si>
  <si>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</si>
  <si>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</si>
  <si>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</si>
  <si>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</si>
  <si>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</si>
  <si>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</si>
  <si>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22/02/17</t>
  </si>
  <si>
    <t>KARTESIA KASS- KARTESIA</t>
  </si>
  <si>
    <t>6923</t>
  </si>
  <si>
    <t>17/05/19</t>
  </si>
  <si>
    <t>KARTESIA KSO- KARTESIA</t>
  </si>
  <si>
    <t>6885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</si>
  <si>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</si>
  <si>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</si>
  <si>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</si>
  <si>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</si>
  <si>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</si>
  <si>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</si>
  <si>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</si>
  <si>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</si>
  <si>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</si>
  <si>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</si>
  <si>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</si>
  <si>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</si>
  <si>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</si>
  <si>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</si>
  <si>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</si>
  <si>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</si>
  <si>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</si>
  <si>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</si>
  <si>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</si>
  <si>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</si>
  <si>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</si>
  <si>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</si>
  <si>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</si>
  <si>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</si>
  <si>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</si>
  <si>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</si>
  <si>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04/08/21</t>
  </si>
  <si>
    <t>PCS IV- PCS</t>
  </si>
  <si>
    <t>70131</t>
  </si>
  <si>
    <t>11/02/19</t>
  </si>
  <si>
    <t>PERMIRA- Permira VI</t>
  </si>
  <si>
    <t>5287</t>
  </si>
  <si>
    <t>31/12/16</t>
  </si>
  <si>
    <t>Permira VIII - 2 SCSp- Permira VI</t>
  </si>
  <si>
    <t>8416</t>
  </si>
  <si>
    <t>Project Stream Co-Invest Fund L.P- Project Maraschino</t>
  </si>
  <si>
    <t>8112</t>
  </si>
  <si>
    <t>ICG Real Estate Debt VI- Real Estate Credit Investments Pcc ltd</t>
  </si>
  <si>
    <t>8299</t>
  </si>
  <si>
    <t>SPECTRUM- SPECTRUM DYNAMICS</t>
  </si>
  <si>
    <t>70411</t>
  </si>
  <si>
    <t>20/02/19</t>
  </si>
  <si>
    <t>TDL IV- TDL IV</t>
  </si>
  <si>
    <t>6646</t>
  </si>
  <si>
    <t>Thoma Bravo Fund XIV-A- THOMA BRAVO</t>
  </si>
  <si>
    <t>80000</t>
  </si>
  <si>
    <t>Vintage Co-Invest III- venture capital</t>
  </si>
  <si>
    <t>8331</t>
  </si>
  <si>
    <t>18/11/21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</si>
  <si>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</si>
  <si>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</si>
  <si>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</si>
  <si>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</si>
  <si>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</si>
  <si>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</si>
  <si>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</si>
  <si>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</si>
  <si>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</si>
  <si>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</si>
  <si>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</si>
  <si>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</si>
  <si>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</si>
  <si>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</si>
  <si>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</si>
  <si>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WSREDII- WSREDII</t>
  </si>
  <si>
    <t>6658</t>
  </si>
  <si>
    <t>Greenfield Partners Silverfort Co-Invest</t>
  </si>
  <si>
    <t>98671</t>
  </si>
  <si>
    <t>23/10/23</t>
  </si>
  <si>
    <t>Qumra MS LP Minute Media- Qumra Capital GP II, L.P.</t>
  </si>
  <si>
    <t>8270</t>
  </si>
  <si>
    <t>Whitehorse IV- Whitehorse Ltd</t>
  </si>
  <si>
    <t>8273</t>
  </si>
  <si>
    <t>01/04/20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</si>
  <si>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</si>
  <si>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</si>
  <si>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</si>
  <si>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</si>
  <si>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</si>
  <si>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</si>
  <si>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</si>
  <si>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</si>
  <si>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</si>
  <si>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</si>
  <si>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</si>
  <si>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</si>
  <si>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</si>
  <si>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</si>
  <si>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</si>
  <si>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</si>
  <si>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</si>
  <si>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</si>
  <si>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</si>
  <si>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</si>
  <si>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</si>
  <si>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</si>
  <si>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</si>
  <si>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</si>
  <si>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</si>
  <si>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</si>
  <si>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</si>
  <si>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</si>
  <si>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</si>
  <si>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</si>
  <si>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</si>
  <si>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</si>
  <si>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</si>
  <si>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</si>
  <si>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</si>
  <si>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</si>
  <si>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</si>
  <si>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</si>
  <si>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</si>
  <si>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</si>
  <si>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</si>
  <si>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</si>
  <si>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</si>
  <si>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</si>
  <si>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</si>
  <si>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</si>
  <si>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</si>
  <si>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</si>
  <si>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</si>
  <si>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</si>
  <si>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</si>
  <si>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</si>
  <si>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</si>
  <si>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</si>
  <si>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</si>
  <si>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</si>
  <si>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</si>
  <si>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</si>
  <si>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</si>
  <si>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</si>
  <si>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</si>
  <si>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</si>
  <si>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</si>
  <si>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</si>
  <si>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</si>
  <si>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</si>
  <si>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</si>
  <si>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</si>
  <si>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</si>
  <si>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</si>
  <si>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</si>
  <si>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</si>
  <si>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</si>
  <si>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</si>
  <si>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</si>
  <si>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</si>
  <si>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</si>
  <si>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</si>
  <si>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</si>
  <si>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</si>
  <si>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</si>
  <si>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</si>
  <si>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</si>
  <si>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</si>
  <si>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</si>
  <si>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</si>
  <si>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</si>
  <si>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</si>
  <si>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</si>
  <si>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</si>
  <si>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</si>
  <si>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</si>
  <si>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</si>
  <si>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</si>
  <si>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</si>
  <si>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</si>
  <si>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</si>
  <si>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</si>
  <si>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</si>
  <si>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</si>
  <si>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</si>
  <si>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</si>
  <si>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</si>
  <si>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</si>
  <si>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</si>
  <si>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</si>
  <si>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</si>
  <si>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</si>
  <si>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</si>
  <si>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</si>
  <si>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</si>
  <si>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</si>
  <si>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</si>
  <si>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</si>
  <si>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</si>
  <si>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</si>
  <si>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</si>
  <si>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</si>
  <si>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</si>
  <si>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</si>
  <si>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4693</t>
  </si>
  <si>
    <t>425769</t>
  </si>
  <si>
    <t>455714</t>
  </si>
  <si>
    <t>474664</t>
  </si>
  <si>
    <t>7520</t>
  </si>
  <si>
    <t>8115</t>
  </si>
  <si>
    <t>8349</t>
  </si>
  <si>
    <t>371197</t>
  </si>
  <si>
    <t>379497</t>
  </si>
  <si>
    <t>372051</t>
  </si>
  <si>
    <t>371707</t>
  </si>
  <si>
    <t>29991703</t>
  </si>
  <si>
    <t>AA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</si>
  <si>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</si>
  <si>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</si>
  <si>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</si>
  <si>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</si>
  <si>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</si>
  <si>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</si>
  <si>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</si>
  <si>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</si>
  <si>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</si>
  <si>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27/11/18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</si>
  <si>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</si>
  <si>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</si>
  <si>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</si>
  <si>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</si>
  <si>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</si>
  <si>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</si>
  <si>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</si>
  <si>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</si>
  <si>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</si>
  <si>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</si>
  <si>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</si>
  <si>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</si>
  <si>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</si>
  <si>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</si>
  <si>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</si>
  <si>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</si>
  <si>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</si>
  <si>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</si>
  <si>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</si>
  <si>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</si>
  <si>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</si>
  <si>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</si>
  <si>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</si>
  <si>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</si>
  <si>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</si>
  <si>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</si>
  <si>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</si>
  <si>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</si>
  <si>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</si>
  <si>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</si>
  <si>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</si>
  <si>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</si>
  <si>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</si>
  <si>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</si>
  <si>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</si>
  <si>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</si>
  <si>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</si>
  <si>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</si>
  <si>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</si>
  <si>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</si>
  <si>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</si>
  <si>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</si>
  <si>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</si>
  <si>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</si>
  <si>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</si>
  <si>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</si>
  <si>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</si>
  <si>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</si>
  <si>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</si>
  <si>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</si>
  <si>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</si>
  <si>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</si>
  <si>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</si>
  <si>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</si>
  <si>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</si>
  <si>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</si>
  <si>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</si>
  <si>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</si>
  <si>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</si>
  <si>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</si>
  <si>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</si>
  <si>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</si>
  <si>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</si>
  <si>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</si>
  <si>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2968</t>
  </si>
  <si>
    <t>4605</t>
  </si>
  <si>
    <t>4606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</si>
  <si>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</si>
  <si>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</si>
  <si>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</si>
  <si>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</si>
  <si>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</si>
  <si>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</si>
  <si>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</si>
  <si>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</si>
  <si>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</si>
  <si>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</si>
  <si>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</si>
  <si>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</si>
  <si>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</si>
  <si>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</si>
  <si>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</si>
  <si>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</si>
  <si>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</si>
  <si>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</si>
  <si>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</si>
  <si>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</si>
  <si>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</si>
  <si>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</si>
  <si>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</si>
  <si>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</si>
  <si>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</si>
  <si>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</si>
  <si>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</si>
  <si>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</si>
  <si>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</si>
  <si>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</si>
  <si>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</si>
  <si>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</si>
  <si>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</si>
  <si>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</si>
  <si>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</si>
  <si>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</si>
  <si>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</si>
  <si>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</si>
  <si>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</si>
  <si>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</si>
  <si>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</si>
  <si>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</si>
  <si>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</si>
  <si>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</si>
  <si>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</si>
  <si>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</si>
  <si>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</si>
  <si>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</si>
  <si>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</si>
  <si>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</si>
  <si>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</si>
  <si>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</si>
  <si>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</si>
  <si>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</si>
  <si>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</si>
  <si>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</si>
  <si>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</si>
  <si>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</si>
  <si>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</si>
  <si>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</si>
  <si>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</si>
  <si>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</si>
  <si>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</si>
  <si>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</si>
  <si>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</si>
  <si>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</si>
  <si>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</si>
  <si>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</si>
  <si>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</si>
  <si>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</si>
  <si>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458869</t>
  </si>
  <si>
    <t>458870</t>
  </si>
  <si>
    <t>364477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</si>
  <si>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</si>
  <si>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</si>
  <si>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</si>
  <si>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</si>
  <si>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</si>
  <si>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</si>
  <si>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</si>
  <si>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</si>
  <si>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</si>
  <si>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</si>
  <si>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8171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</si>
  <si>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</si>
  <si>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</si>
  <si>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</si>
  <si>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</si>
  <si>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</si>
  <si>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</si>
  <si>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</si>
  <si>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</si>
  <si>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</si>
  <si>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15/08/23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</si>
  <si>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</si>
  <si>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</si>
  <si>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</si>
  <si>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</si>
  <si>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</si>
  <si>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</si>
  <si>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</si>
  <si>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</si>
  <si>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</si>
  <si>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</si>
  <si>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</si>
  <si>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</si>
  <si>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</si>
  <si>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</si>
  <si>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</si>
  <si>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</si>
  <si>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</si>
  <si>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</si>
  <si>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</si>
  <si>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</si>
  <si>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</si>
  <si>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</si>
  <si>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</si>
  <si>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</si>
  <si>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</si>
  <si>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</si>
  <si>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</si>
  <si>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</si>
  <si>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</si>
  <si>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</si>
  <si>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</si>
  <si>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</si>
  <si>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</si>
  <si>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</si>
  <si>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</si>
  <si>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</si>
  <si>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429027</t>
  </si>
  <si>
    <t>482153</t>
  </si>
  <si>
    <t>9120</t>
  </si>
  <si>
    <t>16/06/22</t>
  </si>
  <si>
    <t>93941</t>
  </si>
  <si>
    <t>7355</t>
  </si>
  <si>
    <t>13/01/20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</si>
  <si>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</si>
  <si>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</si>
  <si>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</si>
  <si>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</si>
  <si>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</si>
  <si>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</si>
  <si>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</si>
  <si>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</si>
  <si>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</si>
  <si>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</si>
  <si>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</si>
  <si>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</si>
  <si>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</si>
  <si>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</si>
  <si>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</si>
  <si>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</si>
  <si>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</si>
  <si>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</si>
  <si>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</si>
  <si>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</si>
  <si>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</si>
  <si>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</si>
  <si>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</si>
  <si>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</si>
  <si>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</si>
  <si>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</si>
  <si>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</si>
  <si>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</si>
  <si>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</si>
  <si>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</si>
  <si>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</si>
  <si>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</si>
  <si>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</si>
  <si>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</si>
  <si>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</si>
  <si>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</si>
  <si>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</si>
  <si>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</si>
  <si>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</si>
  <si>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</si>
  <si>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</si>
  <si>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</si>
  <si>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</si>
  <si>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</si>
  <si>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</si>
  <si>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</si>
  <si>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</si>
  <si>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</si>
  <si>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</si>
  <si>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</si>
  <si>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</si>
  <si>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</si>
  <si>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</si>
  <si>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</si>
  <si>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</si>
  <si>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</si>
  <si>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</si>
  <si>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</si>
  <si>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</si>
  <si>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</si>
  <si>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</si>
  <si>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</si>
  <si>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</si>
  <si>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</si>
  <si>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</si>
  <si>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</si>
  <si>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</si>
  <si>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</si>
  <si>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</si>
  <si>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</si>
  <si>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</si>
  <si>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</si>
  <si>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</si>
  <si>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</si>
  <si>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</si>
  <si>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</si>
  <si>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</si>
  <si>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</si>
  <si>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</si>
  <si>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</si>
  <si>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</si>
  <si>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</si>
  <si>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</si>
  <si>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</si>
  <si>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</si>
  <si>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</si>
  <si>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</si>
  <si>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</si>
  <si>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</si>
  <si>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</si>
  <si>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</si>
  <si>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</si>
  <si>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</si>
  <si>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</si>
  <si>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</si>
  <si>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</si>
  <si>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</si>
  <si>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</si>
  <si>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</si>
  <si>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</si>
  <si>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</si>
  <si>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</si>
  <si>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</si>
  <si>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</si>
  <si>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</si>
  <si>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</si>
  <si>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</si>
  <si>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</si>
  <si>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</si>
  <si>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</si>
  <si>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</si>
  <si>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</si>
  <si>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</si>
  <si>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</si>
  <si>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</si>
  <si>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</si>
  <si>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</si>
  <si>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</si>
  <si>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</si>
  <si>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</si>
  <si>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</si>
  <si>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</si>
  <si>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</si>
  <si>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</si>
  <si>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</si>
  <si>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</si>
  <si>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</si>
  <si>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</si>
  <si>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</si>
  <si>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</si>
  <si>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</si>
  <si>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</si>
  <si>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</si>
  <si>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</si>
  <si>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</si>
  <si>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</si>
  <si>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</si>
  <si>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</si>
  <si>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</si>
  <si>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</si>
  <si>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</si>
  <si>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</si>
  <si>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</si>
  <si>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</si>
  <si>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</si>
  <si>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</si>
  <si>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</si>
  <si>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</si>
  <si>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</si>
  <si>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</si>
  <si>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</si>
  <si>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</si>
  <si>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</si>
  <si>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</si>
  <si>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</si>
  <si>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</si>
  <si>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</si>
  <si>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</si>
  <si>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</si>
  <si>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</si>
  <si>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</si>
  <si>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</si>
  <si>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</si>
  <si>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</si>
  <si>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</si>
  <si>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</si>
  <si>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</si>
  <si>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</si>
  <si>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</si>
  <si>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</si>
  <si>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</si>
  <si>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</si>
  <si>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</si>
  <si>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</si>
  <si>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</si>
  <si>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</si>
  <si>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</si>
  <si>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</si>
  <si>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</si>
  <si>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</si>
  <si>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</si>
  <si>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</si>
  <si>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</si>
  <si>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</si>
  <si>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</si>
  <si>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</si>
  <si>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</si>
  <si>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</si>
  <si>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</si>
  <si>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</si>
  <si>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</si>
  <si>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</si>
  <si>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</si>
  <si>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</si>
  <si>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</si>
  <si>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</si>
  <si>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</si>
  <si>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</si>
  <si>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</si>
  <si>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</si>
  <si>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</si>
  <si>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</si>
  <si>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</si>
  <si>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</si>
  <si>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</si>
  <si>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</si>
  <si>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</si>
  <si>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</si>
  <si>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</si>
  <si>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</si>
  <si>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</si>
  <si>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</si>
  <si>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</si>
  <si>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</si>
  <si>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</si>
  <si>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</si>
  <si>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</si>
  <si>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</si>
  <si>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</si>
  <si>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</si>
  <si>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</si>
  <si>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</si>
  <si>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</si>
  <si>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</si>
  <si>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</si>
  <si>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</si>
  <si>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</si>
  <si>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</si>
  <si>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</si>
  <si>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</si>
  <si>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</si>
  <si>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</si>
  <si>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</si>
  <si>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</si>
  <si>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</si>
  <si>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</si>
  <si>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</si>
  <si>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</si>
  <si>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</si>
  <si>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</si>
  <si>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</si>
  <si>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</si>
  <si>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</si>
  <si>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</si>
  <si>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</si>
  <si>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</si>
  <si>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</si>
  <si>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</si>
  <si>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</si>
  <si>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</si>
  <si>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</si>
  <si>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</si>
  <si>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</si>
  <si>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</si>
  <si>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</si>
  <si>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</si>
  <si>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</si>
  <si>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</si>
  <si>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</si>
  <si>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</si>
  <si>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</si>
  <si>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</si>
  <si>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</si>
  <si>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</si>
  <si>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</si>
  <si>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</si>
  <si>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</si>
  <si>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</si>
  <si>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</si>
  <si>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</si>
  <si>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</si>
  <si>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</si>
  <si>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</si>
  <si>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</si>
  <si>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</si>
  <si>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</si>
  <si>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</si>
  <si>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</si>
  <si>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</si>
  <si>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</si>
  <si>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</si>
  <si>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</si>
  <si>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</si>
  <si>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</si>
  <si>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</si>
  <si>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</si>
  <si>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</si>
  <si>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זכאים עסקת תענך</t>
  </si>
  <si>
    <t>9724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</si>
  <si>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</si>
  <si>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</si>
  <si>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</si>
  <si>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</si>
  <si>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</si>
  <si>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</si>
  <si>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</si>
  <si>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</si>
  <si>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</si>
  <si>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</si>
  <si>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חסכון לילד מסלול חוסכים המעדיפים סיכון בינוני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</si>
  <si>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</si>
  <si>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</si>
  <si>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</si>
  <si>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</si>
  <si>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</si>
  <si>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</si>
  <si>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</si>
  <si>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</si>
  <si>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</si>
  <si>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</si>
  <si>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</si>
  <si>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</si>
  <si>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</si>
  <si>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</si>
  <si>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</si>
  <si>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</si>
  <si>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</si>
  <si>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</si>
  <si>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</si>
  <si>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</si>
  <si>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</si>
  <si>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</si>
  <si>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</si>
  <si>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</si>
  <si>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</si>
  <si>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</si>
  <si>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</si>
  <si>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</si>
  <si>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</si>
  <si>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</si>
  <si>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</si>
  <si>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</si>
  <si>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</si>
  <si>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Accelmed Growth Partners</t>
  </si>
  <si>
    <t>Fimi Israel Opportunity 6</t>
  </si>
  <si>
    <t>S.H. SKY 3 L.P</t>
  </si>
  <si>
    <t>Kedma Capital Partners III</t>
  </si>
  <si>
    <t>Arkin Bio Ventures II</t>
  </si>
  <si>
    <t>Fortissimo Capital Fund V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</si>
  <si>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</si>
  <si>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</si>
  <si>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</si>
  <si>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</si>
  <si>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</si>
  <si>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</si>
  <si>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</si>
  <si>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</si>
  <si>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</si>
  <si>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</si>
  <si>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</si>
  <si>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 One S.P.V D.R</t>
  </si>
  <si>
    <t>Kedma Capital Partners IV LP</t>
  </si>
  <si>
    <t>Silverfort Co-Investment</t>
  </si>
  <si>
    <t>Manor Evergreen Investments Fund L.P</t>
  </si>
  <si>
    <t>REALITY REAL ESTATE INVESTMENT FUND 5</t>
  </si>
  <si>
    <t>JTLV III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</si>
  <si>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</si>
  <si>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</si>
  <si>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</si>
  <si>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</si>
  <si>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</si>
  <si>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</si>
  <si>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Migdal-HarbourVest 2016 Fund L.P</t>
  </si>
  <si>
    <t>Migdal-HarbourVest 2016 Fund L.P. (Tranche B)</t>
  </si>
  <si>
    <t>Crescent Direct Lending II</t>
  </si>
  <si>
    <t>Ares Capital Europe IV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</si>
  <si>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</si>
  <si>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</si>
  <si>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</si>
  <si>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</si>
  <si>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</si>
  <si>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</si>
  <si>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</si>
  <si>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Klirmark Opportunity III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</si>
  <si>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</si>
  <si>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</si>
  <si>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</si>
  <si>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</si>
  <si>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</si>
  <si>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</si>
  <si>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</si>
  <si>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</si>
  <si>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</si>
  <si>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</si>
  <si>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</si>
  <si>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</si>
  <si>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</si>
  <si>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</si>
  <si>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</si>
  <si>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</si>
  <si>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</si>
  <si>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</si>
  <si>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</si>
  <si>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</si>
  <si>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</si>
  <si>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</si>
  <si>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</si>
  <si>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</si>
  <si>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</si>
  <si>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</si>
  <si>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</si>
  <si>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</si>
  <si>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</si>
  <si>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</si>
  <si>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</si>
  <si>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</si>
  <si>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</si>
  <si>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</si>
  <si>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</si>
  <si>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</si>
  <si>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</si>
  <si>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</si>
  <si>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</si>
  <si>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</si>
  <si>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</si>
  <si>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</si>
  <si>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</si>
  <si>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</si>
  <si>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</si>
  <si>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</si>
  <si>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</si>
  <si>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</si>
  <si>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</si>
  <si>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</si>
  <si>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</si>
  <si>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</si>
  <si>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</si>
  <si>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</si>
  <si>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</si>
  <si>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</si>
  <si>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</si>
  <si>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</si>
  <si>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</si>
  <si>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</si>
  <si>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</si>
  <si>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</si>
  <si>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Global Infrastructure Partners Core C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</si>
  <si>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</si>
  <si>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</si>
  <si>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</si>
  <si>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</si>
  <si>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</si>
  <si>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</si>
  <si>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</si>
  <si>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</si>
  <si>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</si>
  <si>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</si>
  <si>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Blackstone Real Estate Partners Europe VII SCSp</t>
  </si>
  <si>
    <t>Vintage Growth Fund IV L.P</t>
  </si>
  <si>
    <t>NR</t>
  </si>
  <si>
    <t>השכרה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</si>
  <si>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</si>
  <si>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</si>
  <si>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</si>
  <si>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</si>
  <si>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</si>
  <si>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</si>
  <si>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</si>
  <si>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</si>
  <si>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</si>
  <si>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</si>
  <si>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</si>
  <si>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</si>
  <si>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</si>
  <si>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</si>
  <si>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</si>
  <si>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</si>
  <si>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</si>
  <si>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</si>
  <si>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</si>
  <si>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</si>
  <si>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</si>
  <si>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</si>
  <si>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</si>
  <si>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</si>
  <si>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</si>
  <si>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</si>
  <si>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</si>
  <si>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</si>
  <si>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</si>
  <si>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</si>
  <si>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</si>
  <si>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</si>
  <si>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</si>
  <si>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</si>
  <si>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</si>
  <si>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3.6223 28-05-24 (10) -207</t>
  </si>
  <si>
    <t>10000983</t>
  </si>
  <si>
    <t>+ILS/-USD 3.652 28-05-24 (12) -365</t>
  </si>
  <si>
    <t>10000978</t>
  </si>
  <si>
    <t>+ILS/-USD 3.6527 25-01-24 (12) -333</t>
  </si>
  <si>
    <t>10003972</t>
  </si>
  <si>
    <t>+ILS/-USD 3.6536 28-05-24 (10) -344</t>
  </si>
  <si>
    <t>10000980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</si>
  <si>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</si>
  <si>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</si>
  <si>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</si>
  <si>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</si>
  <si>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</si>
  <si>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</si>
  <si>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</si>
  <si>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</si>
  <si>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</si>
  <si>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</si>
  <si>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</si>
  <si>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</si>
  <si>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</si>
  <si>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</si>
  <si>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</si>
  <si>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</si>
  <si>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</si>
  <si>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</si>
  <si>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</si>
  <si>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</si>
  <si>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</si>
  <si>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</si>
  <si>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</si>
  <si>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</si>
  <si>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</si>
  <si>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</si>
  <si>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</si>
  <si>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</si>
  <si>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</si>
  <si>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</si>
  <si>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</si>
  <si>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</si>
  <si>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</si>
  <si>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</si>
  <si>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</si>
  <si>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</si>
  <si>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</si>
  <si>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</si>
  <si>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</si>
  <si>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</si>
  <si>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</si>
  <si>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</si>
  <si>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</si>
  <si>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</si>
  <si>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</si>
  <si>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</si>
  <si>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</si>
  <si>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</si>
  <si>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</si>
  <si>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</si>
  <si>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</si>
  <si>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</si>
  <si>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</si>
  <si>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</si>
  <si>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</si>
  <si>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</si>
  <si>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</si>
  <si>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</si>
  <si>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</si>
  <si>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</si>
  <si>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</si>
  <si>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</si>
  <si>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</si>
  <si>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</si>
  <si>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</si>
  <si>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</si>
  <si>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</si>
  <si>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</si>
  <si>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</si>
  <si>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</si>
  <si>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</si>
  <si>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</si>
  <si>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</si>
  <si>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</si>
  <si>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</si>
  <si>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</si>
  <si>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</si>
  <si>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</si>
  <si>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</si>
  <si>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</si>
  <si>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</si>
  <si>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</si>
  <si>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</si>
  <si>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</si>
  <si>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</si>
  <si>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</si>
  <si>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</si>
  <si>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</si>
  <si>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</si>
  <si>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</si>
  <si>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</si>
  <si>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</si>
  <si>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</si>
  <si>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</si>
  <si>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</si>
  <si>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</si>
  <si>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</si>
  <si>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</si>
  <si>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</si>
  <si>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</si>
  <si>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</si>
  <si>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</si>
  <si>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</si>
  <si>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</si>
  <si>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</si>
  <si>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</si>
  <si>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</si>
  <si>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</si>
  <si>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</si>
  <si>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</si>
  <si>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</si>
  <si>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</si>
  <si>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</si>
  <si>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</si>
  <si>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</si>
  <si>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</si>
  <si>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</si>
  <si>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</si>
  <si>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</si>
  <si>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</si>
  <si>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</si>
  <si>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</si>
  <si>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</si>
  <si>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</si>
  <si>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</si>
  <si>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</si>
  <si>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</si>
  <si>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</si>
  <si>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</si>
  <si>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</si>
  <si>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</si>
  <si>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</si>
  <si>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</si>
  <si>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</si>
  <si>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</si>
  <si>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</si>
  <si>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</si>
  <si>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</si>
  <si>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</si>
  <si>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</si>
  <si>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</si>
  <si>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</si>
  <si>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</si>
  <si>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</si>
  <si>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</si>
  <si>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</si>
  <si>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</si>
  <si>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</si>
  <si>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</si>
  <si>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</si>
  <si>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</si>
  <si>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</si>
  <si>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</si>
  <si>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</si>
  <si>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</si>
  <si>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</si>
  <si>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</si>
  <si>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</si>
  <si>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</si>
  <si>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</si>
  <si>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</si>
  <si>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</si>
  <si>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</si>
  <si>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</si>
  <si>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</si>
  <si>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</si>
  <si>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</si>
  <si>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</si>
  <si>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</si>
  <si>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</si>
  <si>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</si>
  <si>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</si>
  <si>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</si>
  <si>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</si>
  <si>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</si>
  <si>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</si>
  <si>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</si>
  <si>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</si>
  <si>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</si>
  <si>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</si>
  <si>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</si>
  <si>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</si>
  <si>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</si>
  <si>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</si>
  <si>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</si>
  <si>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</si>
  <si>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</si>
  <si>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</si>
  <si>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</si>
  <si>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</si>
  <si>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</si>
  <si>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</si>
  <si>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</si>
  <si>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</si>
  <si>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</si>
  <si>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</si>
  <si>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</si>
  <si>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</si>
  <si>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</si>
  <si>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</si>
  <si>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</si>
  <si>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</si>
  <si>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</si>
  <si>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</si>
  <si>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</si>
  <si>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</si>
  <si>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</si>
  <si>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</si>
  <si>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</si>
  <si>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</si>
  <si>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</si>
  <si>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</si>
  <si>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</si>
  <si>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</si>
  <si>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</si>
  <si>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</si>
  <si>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</si>
  <si>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</si>
  <si>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</si>
  <si>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</si>
  <si>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</si>
  <si>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</si>
  <si>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</si>
  <si>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</si>
  <si>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</si>
  <si>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</si>
  <si>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</si>
  <si>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</si>
  <si>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</si>
  <si>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</si>
  <si>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</si>
  <si>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</si>
  <si>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</si>
  <si>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</si>
  <si>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</si>
  <si>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</si>
  <si>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</si>
  <si>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</si>
  <si>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</si>
  <si>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</si>
  <si>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</si>
  <si>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</si>
  <si>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</si>
  <si>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</si>
  <si>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</si>
  <si>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</si>
  <si>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</si>
  <si>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</si>
  <si>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</si>
  <si>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</si>
  <si>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</si>
  <si>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</si>
  <si>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</si>
  <si>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</si>
  <si>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</si>
  <si>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</si>
  <si>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</si>
  <si>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</si>
  <si>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</si>
  <si>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</si>
  <si>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</si>
  <si>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</si>
  <si>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</si>
  <si>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</si>
  <si>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</si>
  <si>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</si>
  <si>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</si>
  <si>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</si>
  <si>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</si>
  <si>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</si>
  <si>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</si>
  <si>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</si>
  <si>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</si>
  <si>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</si>
  <si>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</si>
  <si>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</si>
  <si>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</si>
  <si>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</si>
  <si>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</si>
  <si>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</si>
  <si>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</si>
  <si>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</si>
  <si>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</si>
  <si>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</si>
  <si>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</si>
  <si>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</si>
  <si>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</si>
  <si>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</si>
  <si>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</si>
  <si>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</si>
  <si>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</si>
  <si>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</si>
  <si>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</si>
  <si>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</si>
  <si>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</si>
  <si>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</si>
  <si>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</si>
  <si>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</si>
  <si>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</si>
  <si>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</si>
  <si>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</si>
  <si>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</si>
  <si>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</si>
  <si>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</si>
  <si>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</si>
  <si>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</si>
  <si>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</si>
  <si>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</si>
  <si>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</si>
  <si>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</si>
  <si>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</si>
  <si>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</si>
  <si>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</si>
  <si>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</si>
  <si>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</si>
  <si>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</si>
  <si>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</si>
  <si>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</si>
  <si>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</si>
  <si>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</si>
  <si>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</si>
  <si>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</si>
  <si>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</si>
  <si>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</si>
  <si>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</si>
  <si>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</si>
  <si>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</si>
  <si>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</si>
  <si>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</si>
  <si>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</si>
  <si>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</si>
  <si>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</si>
  <si>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</si>
  <si>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</si>
  <si>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</si>
  <si>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</si>
  <si>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</si>
  <si>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</si>
  <si>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</si>
  <si>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</si>
  <si>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</si>
  <si>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</si>
  <si>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</si>
  <si>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</si>
  <si>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</si>
  <si>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</si>
  <si>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</si>
  <si>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</si>
  <si>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</si>
  <si>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</si>
  <si>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</si>
  <si>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</si>
  <si>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</si>
  <si>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</si>
  <si>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</si>
  <si>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</si>
  <si>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</si>
  <si>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</si>
  <si>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</si>
  <si>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</si>
  <si>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</si>
  <si>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</si>
  <si>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</si>
  <si>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</si>
  <si>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</si>
  <si>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</si>
  <si>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</si>
  <si>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</si>
  <si>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</si>
  <si>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</si>
  <si>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</si>
  <si>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</si>
  <si>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</si>
  <si>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</si>
  <si>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</si>
  <si>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</si>
  <si>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</si>
  <si>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</si>
  <si>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</si>
  <si>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</si>
  <si>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</si>
  <si>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</si>
  <si>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</si>
  <si>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</si>
  <si>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</si>
  <si>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</si>
  <si>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</si>
  <si>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</si>
  <si>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</si>
  <si>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</si>
  <si>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</si>
  <si>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</si>
  <si>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</si>
  <si>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</si>
  <si>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</si>
  <si>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</si>
  <si>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</si>
  <si>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</si>
  <si>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</si>
  <si>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</si>
  <si>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</si>
  <si>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</si>
  <si>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</si>
  <si>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</si>
  <si>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</si>
  <si>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</si>
  <si>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</si>
  <si>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</si>
  <si>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</si>
  <si>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</si>
  <si>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</si>
  <si>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</si>
  <si>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</si>
  <si>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</si>
  <si>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</si>
  <si>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</si>
  <si>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</si>
  <si>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</si>
  <si>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</si>
  <si>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</si>
  <si>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</si>
  <si>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</si>
  <si>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</si>
  <si>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</si>
  <si>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</si>
  <si>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</si>
  <si>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</si>
  <si>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</si>
  <si>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</si>
  <si>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</si>
  <si>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</si>
  <si>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</si>
  <si>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</si>
  <si>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</si>
  <si>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+USD/-AUD 0.68645 16-01-24 (12) +34.5</t>
  </si>
  <si>
    <t>10000943</t>
  </si>
  <si>
    <t>+USD/-AUD 0.68695 16-01-24 (10) +34.5</t>
  </si>
  <si>
    <t>10000015</t>
  </si>
  <si>
    <t>10000941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</si>
  <si>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</si>
  <si>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</si>
  <si>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</si>
  <si>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</si>
  <si>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</si>
  <si>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</si>
  <si>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</si>
  <si>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</si>
  <si>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1.06305 13-02-24 (10) +70.5</t>
  </si>
  <si>
    <t>10000962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</si>
  <si>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</si>
  <si>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</si>
  <si>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</si>
  <si>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</si>
  <si>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</si>
  <si>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</si>
  <si>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</si>
  <si>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</si>
  <si>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</si>
  <si>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</si>
  <si>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</si>
  <si>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</si>
  <si>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</si>
  <si>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</si>
  <si>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</si>
  <si>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</si>
  <si>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</si>
  <si>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</si>
  <si>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</si>
  <si>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</si>
  <si>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</si>
  <si>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</si>
  <si>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</si>
  <si>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</si>
  <si>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</si>
  <si>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</si>
  <si>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</si>
  <si>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</si>
  <si>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</si>
  <si>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</si>
  <si>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</si>
  <si>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</si>
  <si>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</si>
  <si>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</si>
  <si>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</si>
  <si>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</si>
  <si>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</si>
  <si>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</si>
  <si>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</si>
  <si>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</si>
  <si>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</si>
  <si>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</si>
  <si>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</si>
  <si>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1.1099 13-02-24 (10) +109</t>
  </si>
  <si>
    <t>10000955</t>
  </si>
  <si>
    <t>+USD/-EUR 1.1099 13-02-24 (12) +109</t>
  </si>
  <si>
    <t>10000953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</si>
  <si>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</si>
  <si>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</si>
  <si>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</si>
  <si>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</si>
  <si>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</si>
  <si>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</si>
  <si>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</si>
  <si>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</si>
  <si>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</si>
  <si>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</si>
  <si>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</si>
  <si>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</si>
  <si>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</si>
  <si>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</si>
  <si>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</si>
  <si>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</si>
  <si>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</si>
  <si>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</si>
  <si>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</si>
  <si>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</si>
  <si>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</si>
  <si>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</si>
  <si>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</si>
  <si>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</si>
  <si>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</si>
  <si>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</si>
  <si>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</si>
  <si>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</si>
  <si>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</si>
  <si>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</si>
  <si>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</si>
  <si>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</si>
  <si>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</si>
  <si>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</si>
  <si>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</si>
  <si>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</si>
  <si>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</si>
  <si>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</si>
  <si>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</si>
  <si>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</si>
  <si>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</si>
  <si>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</si>
  <si>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</si>
  <si>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</si>
  <si>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10000938</t>
  </si>
  <si>
    <t>10003888</t>
  </si>
  <si>
    <t>+USD/-GBP 1.27077 11-01-24 (12) -13.3</t>
  </si>
  <si>
    <t>10003886</t>
  </si>
  <si>
    <t>10000936</t>
  </si>
  <si>
    <t>+USD/-GBP 1.2711 11-01-24 (11) -13</t>
  </si>
  <si>
    <t>10003884</t>
  </si>
  <si>
    <t>+USD/-JPY 135.623 16-01-24 (10) -393.5</t>
  </si>
  <si>
    <t>10000946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</si>
  <si>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</si>
  <si>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</si>
  <si>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</si>
  <si>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</si>
  <si>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</si>
  <si>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</si>
  <si>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</si>
  <si>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</si>
  <si>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</si>
  <si>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</si>
  <si>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</si>
  <si>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</si>
  <si>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</si>
  <si>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</si>
  <si>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</si>
  <si>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</si>
  <si>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</si>
  <si>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</si>
  <si>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</si>
  <si>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</si>
  <si>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</si>
  <si>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</si>
  <si>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</si>
  <si>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</si>
  <si>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</si>
  <si>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</si>
  <si>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</si>
  <si>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</si>
  <si>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</si>
  <si>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</si>
  <si>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</si>
  <si>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</si>
  <si>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</si>
  <si>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</si>
  <si>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</si>
  <si>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</si>
  <si>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מט"ח / ₪</t>
  </si>
  <si>
    <t>גורם 01</t>
  </si>
  <si>
    <t>גורם 02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</si>
  <si>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</si>
  <si>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</si>
  <si>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</si>
  <si>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</si>
  <si>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</si>
  <si>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</si>
  <si>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</si>
  <si>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</si>
  <si>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</si>
  <si>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</si>
  <si>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</si>
  <si>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</si>
  <si>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</si>
  <si>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</si>
  <si>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</si>
  <si>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</si>
  <si>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</si>
  <si>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</si>
  <si>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</si>
  <si>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</si>
  <si>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</si>
  <si>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</si>
  <si>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</si>
  <si>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10/03/19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</si>
  <si>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</si>
  <si>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</si>
  <si>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</si>
  <si>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</si>
  <si>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</si>
  <si>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</si>
  <si>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</si>
  <si>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</si>
  <si>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</si>
  <si>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</si>
  <si>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</si>
  <si>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</si>
  <si>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</si>
  <si>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</si>
  <si>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</si>
  <si>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</si>
  <si>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</si>
  <si>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</si>
  <si>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</si>
  <si>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</si>
  <si>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</si>
  <si>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</si>
  <si>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</si>
  <si>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</si>
  <si>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</si>
  <si>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</si>
  <si>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</si>
  <si>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148</t>
  </si>
  <si>
    <t>גורם 181</t>
  </si>
  <si>
    <t>גורם 131</t>
  </si>
  <si>
    <t>גורם 102</t>
  </si>
  <si>
    <t>גורם 117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</si>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</sst>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11" applyFont="1" applyFill="1" applyBorder="1"/>
    <xf numFmtId="14" fontId="0" fillId="0" borderId="0" xfId="0" applyNumberFormat="1"/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0EC78-DF32-4FB5-BCC1-4482C7A9DC1C}" name="RowTitleRegion1.b1.c4.1" displayName="RowTitleRegion1.b1.c4.1" ref="B1:C4" totalsRowShown="0" tableBorderDxfId="512">
  <autoFilter ref="B1:C4" xr:uid="{34C0EC78-DF32-4FB5-BCC1-4482C7A9DC1C}">
    <filterColumn colId="0" hiddenButton="1"/>
    <filterColumn colId="1" hiddenButton="1"/>
  </autoFilter>
  <tableColumns count="2">
    <tableColumn id="1" xr3:uid="{909F8820-FEA8-46BD-9AB7-FC6C81E11B19}" name="תאריך הדיווח" dataDxfId="511" dataCellStyle="Normal_2007-16618"/>
    <tableColumn id="2" xr3:uid="{7A27C27A-43ED-47FE-92CD-A08D4EA92B24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5C54F1-6816-4F60-AC1D-D8F52D500A27}" name="TitleRegion1.a5.d55.2" displayName="TitleRegion1.a5.d55.2" ref="A5:D55" totalsRowShown="0">
  <autoFilter ref="A5:D55" xr:uid="{3F5C54F1-6816-4F60-AC1D-D8F52D500A27}">
    <filterColumn colId="0" hiddenButton="1"/>
    <filterColumn colId="1" hiddenButton="1"/>
    <filterColumn colId="2" hiddenButton="1"/>
    <filterColumn colId="3" hiddenButton="1"/>
  </autoFilter>
  <tableColumns count="4">
    <tableColumn id="1" xr3:uid="{EAC8BF1F-AFEA-400C-9A34-9546EC957A06}" name="ריק במקור" dataDxfId="510" dataCellStyle="Normal_2007-16618"/>
    <tableColumn id="2" xr3:uid="{BC029C94-5151-45F8-AA31-FAE7001140E9}" name="סכום נכסי ההשקעה:" dataDxfId="509" dataCellStyle="Normal_2007-16618"/>
    <tableColumn id="3" xr3:uid="{2FE009A3-9DF3-46C3-8358-AA5EA9F7A183}" name="ריק במקור2"/>
    <tableColumn id="4" xr3:uid="{4449F04D-A7B7-4881-86A2-C00085120A3F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ED8DBC-FDA0-416B-941C-182EDEE55348}" name="RowTitleRegion1.a1.b4.1" displayName="RowTitleRegion1.a1.b4.1" ref="A1:B4" totalsRowShown="0">
  <autoFilter ref="A1:B4" xr:uid="{02ED8DBC-FDA0-416B-941C-182EDEE55348}">
    <filterColumn colId="0" hiddenButton="1"/>
    <filterColumn colId="1" hiddenButton="1"/>
  </autoFilter>
  <tableColumns count="2">
    <tableColumn id="1" xr3:uid="{B63C6756-4232-47A8-9DC4-C6837E57E11C}" name="תאריך הדיווח" dataDxfId="507" dataCellStyle="Normal_2007-16618"/>
    <tableColumn id="2" xr3:uid="{0126697F-44D7-47C6-A0C9-B82A928B7872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2E8193-D496-406A-9052-E477C9DE223B}" name="TitleRegion1.a5.k59.1" displayName="TitleRegion1.a5.k59.1" ref="A5:K59" totalsRowShown="0" headerRowDxfId="497" headerRowBorderDxfId="505" tableBorderDxfId="506">
  <autoFilter ref="A5:K59" xr:uid="{182E8193-D496-406A-9052-E477C9DE22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EC1C389-18BB-4AD7-AFA4-CFBB0A6EB87E}" name="שם המנפיק/שם נייר ערך "/>
    <tableColumn id="2" xr3:uid="{0F2F8931-BC7C-485D-8929-7CBE6A02C231}" name="מספר ני&quot;ע"/>
    <tableColumn id="3" xr3:uid="{C3E14D24-CCFB-4A0C-B926-501C54E1A04B}" name="מספר מנפיק" dataDxfId="504"/>
    <tableColumn id="4" xr3:uid="{B740725D-517A-4C4A-8009-B69736D34BF5}" name="דירוג"/>
    <tableColumn id="5" xr3:uid="{00BCB530-042A-43A7-9CD4-BEE787B4E7A8}" name="שם מדרג" dataDxfId="503"/>
    <tableColumn id="6" xr3:uid="{6DF9C5DF-6F48-4522-BCA2-CD241D82CA58}" name="סוג מטבע"/>
    <tableColumn id="7" xr3:uid="{987C8DC8-633F-438B-BCE5-D58A3D2359DB}" name="שיעור ריבית" dataDxfId="502"/>
    <tableColumn id="8" xr3:uid="{066CF5D4-EBA4-428E-9670-C16DF608A4D4}" name="תשואה לפידיון" dataDxfId="501"/>
    <tableColumn id="9" xr3:uid="{81C1EC10-B4D1-4400-8834-A97CCC90790E}" name="שווי שוק" dataDxfId="500"/>
    <tableColumn id="10" xr3:uid="{DF76E0AF-790F-43CF-B281-88638E9B5D79}" name="שעור מנכסי אפיק ההשקעה" dataDxfId="499"/>
    <tableColumn id="11" xr3:uid="{6650A59B-AB94-4819-A5E2-8F13CEAD89DD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928A33-CBC0-4FA1-B8AA-D1983F6946D1}" name="RowTitleRegion1.a1.b4.1" displayName="RowTitleRegion1.a1.b4.1_" ref="A1:B4" totalsRowShown="0" tableBorderDxfId="496">
  <autoFilter ref="A1:B4" xr:uid="{D1928A33-CBC0-4FA1-B8AA-D1983F6946D1}">
    <filterColumn colId="0" hiddenButton="1"/>
    <filterColumn colId="1" hiddenButton="1"/>
  </autoFilter>
  <tableColumns count="2">
    <tableColumn id="1" xr3:uid="{D84A1F1D-2897-4BCB-B31E-CEFD36ED64F6}" name="תאריך הדיווח" dataDxfId="495" dataCellStyle="Normal_2007-16618"/>
    <tableColumn id="2" xr3:uid="{0649F66C-8401-4A91-ADA1-8EAA5E9CB9BE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78E61BE-9322-4B63-A529-5A61E000DE73}" name="TitleRegion1.a6.q65.1" displayName="TitleRegion1.a6.q65.1" ref="A6:Q65" totalsRowShown="0" headerRowDxfId="475" dataDxfId="476" headerRowBorderDxfId="493" tableBorderDxfId="494">
  <autoFilter ref="A6:Q65" xr:uid="{078E61BE-9322-4B63-A529-5A61E000DE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1B60D99-3B54-46F4-A67E-E3526B7722FE}" name="שם המנפיק/שם נייר ערך "/>
    <tableColumn id="2" xr3:uid="{A4ED9059-04B6-4D9F-904E-5AF5E24B07E9}" name="מספר ני&quot;ע" dataDxfId="492"/>
    <tableColumn id="3" xr3:uid="{C48AB44C-690E-440D-8E6C-DA8F70D8D6E7}" name="זירת מסחר" dataDxfId="491"/>
    <tableColumn id="4" xr3:uid="{BBC03499-C34C-4547-901C-4E5DF8FB4E23}" name="דירוג" dataDxfId="490"/>
    <tableColumn id="5" xr3:uid="{F01F74A4-F9BC-42A9-B65D-853786855061}" name="שם מדרג" dataDxfId="489"/>
    <tableColumn id="6" xr3:uid="{8CF981B7-FC81-4D92-A342-DDBC44C9281D}" name="תאריך רכישה" dataDxfId="488"/>
    <tableColumn id="7" xr3:uid="{3D9EFE62-8F4B-4A75-870D-91E948EB4D33}" name="מח&quot;מ" dataDxfId="487"/>
    <tableColumn id="8" xr3:uid="{6E40E22F-C8A1-4C78-833F-E9F16BA16F6E}" name="סוג מטבע" dataDxfId="486"/>
    <tableColumn id="9" xr3:uid="{2AF4993F-B4DF-455A-9739-F16ABAC0A5C8}" name="שיעור ריבית" dataDxfId="485"/>
    <tableColumn id="10" xr3:uid="{B81FC23A-43FC-4332-BA94-8F78EE2E78E8}" name="תשואה לפידיון" dataDxfId="484"/>
    <tableColumn id="11" xr3:uid="{4A97677E-D062-44FB-8F4A-47A0083BB2E5}" name="ערך נקוב****" dataDxfId="483"/>
    <tableColumn id="12" xr3:uid="{5F1BA0E6-3279-4C85-8090-1A45F5271A5C}" name="שער***" dataDxfId="482"/>
    <tableColumn id="13" xr3:uid="{CA3DC00B-CE03-486A-83F9-2D7B62C94D96}" name="פדיון/ריבית/דיבידנד לקבל*****  " dataDxfId="481"/>
    <tableColumn id="14" xr3:uid="{E3E8A0D0-2C93-4924-AEE9-824135755217}" name="שווי שוק" dataDxfId="480"/>
    <tableColumn id="15" xr3:uid="{B77A1ECF-90DA-46E0-A39C-A617B84D584D}" name="שעור מערך נקוב**** מונפק" dataDxfId="479"/>
    <tableColumn id="16" xr3:uid="{A424459F-7E80-4F7F-96C3-3A800E9EC159}" name="שעור מנכסי אפיק ההשקעה" dataDxfId="478"/>
    <tableColumn id="17" xr3:uid="{2DD8B1DE-7B01-4082-9A5F-9508E10E121F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25BFD2A-94CB-4BBD-9ACF-7752093BABC7}" name="RowTitleRegion1.a1.b4.1" displayName="_RowTitleRegion1.a1.b4.1" ref="A1:B4" totalsRowShown="0" tableBorderDxfId="474">
  <autoFilter ref="A1:B4" xr:uid="{925BFD2A-94CB-4BBD-9ACF-7752093BABC7}">
    <filterColumn colId="0" hiddenButton="1"/>
    <filterColumn colId="1" hiddenButton="1"/>
  </autoFilter>
  <tableColumns count="2">
    <tableColumn id="1" xr3:uid="{3CA33B79-4940-4FF7-81ED-2915BED852A2}" name="תאריך הדיווח" dataDxfId="473" dataCellStyle="Normal_2007-16618"/>
    <tableColumn id="2" xr3:uid="{E948B0BF-1C4F-43D3-BEB8-37138BCF690B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5E8BF2-CD4B-4624-9BF5-34F2E12BB7D9}" name="TitleRegion1.a6.t26.1" displayName="TitleRegion1.a6.t26.1" ref="A6:T26" totalsRowShown="0" headerRowDxfId="450" dataDxfId="451" headerRowBorderDxfId="471" tableBorderDxfId="472">
  <autoFilter ref="A6:T26" xr:uid="{635E8BF2-CD4B-4624-9BF5-34F2E12BB7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8D5B83A-E346-476B-BC56-4184EF388B1C}" name="שם המנפיק/שם נייר ערך "/>
    <tableColumn id="2" xr3:uid="{4AFA92CD-AD52-4260-8ABE-257E1E9DFB76}" name="מספר ני&quot;ע" dataDxfId="470"/>
    <tableColumn id="3" xr3:uid="{453CBE53-6402-4404-BA4E-283DDA589E57}" name="זירת מסחר" dataDxfId="469"/>
    <tableColumn id="4" xr3:uid="{5F1332B6-1B14-4023-8729-D3175E23643E}" name="ספק מידע" dataDxfId="468"/>
    <tableColumn id="5" xr3:uid="{8F29F48A-F46D-44E9-A699-50152905C24E}" name="מספר מנפיק" dataDxfId="467"/>
    <tableColumn id="6" xr3:uid="{249D9067-5FD5-4674-B4F4-C3B50876A299}" name="ענף מסחר" dataDxfId="466"/>
    <tableColumn id="7" xr3:uid="{DB27F3AB-6139-40F3-8E11-C84B1C14AF6F}" name="דירוג" dataDxfId="465"/>
    <tableColumn id="8" xr3:uid="{84E23DE9-931D-440C-BDCD-07E77EED342D}" name="שם מדרג" dataDxfId="464"/>
    <tableColumn id="9" xr3:uid="{A8CA2D03-810C-467A-AABE-B3AC4938EA3B}" name="תאריך רכישה" dataDxfId="463"/>
    <tableColumn id="10" xr3:uid="{55BBA280-34E0-4D0C-AE70-EDBB80F0C1AB}" name="מח&quot;מ" dataDxfId="462"/>
    <tableColumn id="11" xr3:uid="{8256A3B2-43F3-47A4-BB1A-5C25AE9E7D48}" name="סוג מטבע" dataDxfId="461"/>
    <tableColumn id="12" xr3:uid="{C6E5505F-2100-45B2-B5D1-C3FE9063D08D}" name="שיעור ריבית" dataDxfId="460"/>
    <tableColumn id="13" xr3:uid="{E8E08CB0-90BC-4420-A5E1-0A68BE40C30C}" name="תשואה לפידיון" dataDxfId="459"/>
    <tableColumn id="14" xr3:uid="{49276AC1-6AE6-47B5-8B28-254DCD6A52BA}" name="ערך נקוב****" dataDxfId="458"/>
    <tableColumn id="15" xr3:uid="{B9959AB5-6AA7-4A78-A545-8D9697542942}" name="שער***" dataDxfId="457"/>
    <tableColumn id="16" xr3:uid="{D0D4A9FA-582C-44E7-A1D9-DD5B03FF6460}" name="פדיון/ריבית/דיבידנד לקבל*****  " dataDxfId="456"/>
    <tableColumn id="17" xr3:uid="{93F562A7-D803-4643-9A3C-2F9DCDEAD732}" name="שווי שוק" dataDxfId="455"/>
    <tableColumn id="18" xr3:uid="{48937902-7D67-4A9C-A8D1-55077232C5BE}" name="שעור מערך נקוב מונפק" dataDxfId="454"/>
    <tableColumn id="19" xr3:uid="{5B9C517B-C4C8-4909-9DC5-E30506F031B4}" name="שעור מנכסי אפיק ההשקעה" dataDxfId="453"/>
    <tableColumn id="20" xr3:uid="{A9FB41B3-70C9-48BB-898D-B9CA3C30A4DB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B11D15F-FB1D-4E50-BDF8-B4AE3E91BEE7}" name="RowTitleRegion1.a1.b4.1" displayName="_RowTitleRegion1.a1.b4.1_1" ref="A1:B4" totalsRowShown="0" tableBorderDxfId="449">
  <autoFilter ref="A1:B4" xr:uid="{4B11D15F-FB1D-4E50-BDF8-B4AE3E91BEE7}">
    <filterColumn colId="0" hiddenButton="1"/>
    <filterColumn colId="1" hiddenButton="1"/>
  </autoFilter>
  <tableColumns count="2">
    <tableColumn id="1" xr3:uid="{0AB65A96-8171-4D68-8351-BF5F366DF5D9}" name="תאריך הדיווח" dataDxfId="448" dataCellStyle="Normal_2007-16618"/>
    <tableColumn id="2" xr3:uid="{DFB9BF00-354C-447E-8199-9C9FD2366434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3894EE-4A44-4A13-BC8F-D114E7FA9C4D}" name="TitleRegion1.a6.t313.1" displayName="TitleRegion1.a6.t313.1" ref="A6:T313" totalsRowShown="0" headerRowDxfId="425" dataDxfId="426" headerRowBorderDxfId="446" tableBorderDxfId="447">
  <autoFilter ref="A6:T313" xr:uid="{543894EE-4A44-4A13-BC8F-D114E7FA9C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1FA116F-A0C1-4C91-AB8D-D6969B3B6F8F}" name="שם המנפיק/שם נייר ערך "/>
    <tableColumn id="2" xr3:uid="{1CBD72D5-19FC-48D4-9B4D-8EE12D491105}" name="מספר ני&quot;ע" dataDxfId="445"/>
    <tableColumn id="3" xr3:uid="{94FCC0B6-4961-4180-A719-6299EF787648}" name="זירת מסחר" dataDxfId="444"/>
    <tableColumn id="4" xr3:uid="{359063CC-A620-458F-81C4-DBCDF5CF9E68}" name="ספק מידע" dataDxfId="443"/>
    <tableColumn id="5" xr3:uid="{13829AE5-43AA-49A0-BBD3-93ED8877F802}" name="מספר מנפיק" dataDxfId="442"/>
    <tableColumn id="6" xr3:uid="{A430FD9F-3CE4-408A-B5B2-4E8C6479C302}" name="ענף מסחר" dataDxfId="441"/>
    <tableColumn id="7" xr3:uid="{FAF416F0-AC96-4505-B6BB-77BCA34552DD}" name="דירוג" dataDxfId="440"/>
    <tableColumn id="8" xr3:uid="{D1CC4CD1-70EE-45A4-8D25-BB6D2B4C0E8B}" name="שם מדרג" dataDxfId="439"/>
    <tableColumn id="9" xr3:uid="{801E3246-7CF7-4C4C-8EDF-576520CEB5BF}" name="תאריך רכישה" dataDxfId="438"/>
    <tableColumn id="10" xr3:uid="{889FD0FF-BA0A-4F94-8AB1-007186E153FF}" name="מח&quot;מ" dataDxfId="437"/>
    <tableColumn id="11" xr3:uid="{86E6F475-0A91-4005-B46C-C8205B115EF7}" name="סוג מטבע" dataDxfId="436"/>
    <tableColumn id="12" xr3:uid="{C878539C-0F32-4760-88C5-FCE6167C7E56}" name="שיעור ריבית" dataDxfId="435"/>
    <tableColumn id="13" xr3:uid="{257FF95F-ACAB-43D2-96B7-83E9DA299511}" name="תשואה לפידיון" dataDxfId="434"/>
    <tableColumn id="14" xr3:uid="{D39BBBD3-2EE8-4D18-BF5C-30960E0026B1}" name="ערך נקוב****" dataDxfId="433"/>
    <tableColumn id="15" xr3:uid="{B430ACD0-0EDD-4DF3-A257-FA34AF0886E7}" name="שער***" dataDxfId="432"/>
    <tableColumn id="16" xr3:uid="{EDD188C9-69C9-4478-95FC-9202264B0F5E}" name="פדיון/ריבית/דיבידנד לקבל*****  " dataDxfId="431"/>
    <tableColumn id="17" xr3:uid="{75904448-4746-462A-9CFB-FAF6EDA4A03B}" name="שווי שוק" dataDxfId="430"/>
    <tableColumn id="18" xr3:uid="{DF49F3BD-E529-40D4-8979-CAA2B2776428}" name="שעור מערך נקוב מונפק" dataDxfId="429"/>
    <tableColumn id="19" xr3:uid="{12132573-24A7-4CA0-B201-57F83AD7D77C}" name="שעור מנכסי אפיק ההשקעה" dataDxfId="428"/>
    <tableColumn id="20" xr3:uid="{18D25216-6AD1-44DC-8774-D763DD45CF92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CECB41-4723-4A80-A801-D9F604160965}" name="RowTitleRegion1.a1.b4.1" displayName="_RowTitleRegion1.a1.b4.1_2" ref="A1:B4" totalsRowShown="0" tableBorderDxfId="424">
  <autoFilter ref="A1:B4" xr:uid="{D2CECB41-4723-4A80-A801-D9F604160965}">
    <filterColumn colId="0" hiddenButton="1"/>
    <filterColumn colId="1" hiddenButton="1"/>
  </autoFilter>
  <tableColumns count="2">
    <tableColumn id="1" xr3:uid="{36B2CF3B-7523-4D6B-9E84-E423625D7FB5}" name="תאריך הדיווח" dataDxfId="423" dataCellStyle="Normal_2007-16618"/>
    <tableColumn id="2" xr3:uid="{54EEB082-7DB1-4C3A-BB06-1157C41ED603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F2D54FD-53B9-4F5E-8019-28CF8D9F0967}" name="TitleRegion1.a6.n261.1" displayName="TitleRegion1.a6.n261.1" ref="A6:N261" totalsRowShown="0" headerRowDxfId="406" dataDxfId="407" headerRowBorderDxfId="421" tableBorderDxfId="422">
  <autoFilter ref="A6:N261" xr:uid="{6F2D54FD-53B9-4F5E-8019-28CF8D9F09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11558FD-8E83-4418-8229-58413905E817}" name="שם המנפיק/שם נייר ערך "/>
    <tableColumn id="2" xr3:uid="{3C6C0AFE-7720-4107-8115-DF021513EAAB}" name="מספר ני&quot;ע" dataDxfId="420"/>
    <tableColumn id="3" xr3:uid="{4C4547EC-14F7-4828-AFDF-6548A2752C24}" name="זירת מסחר" dataDxfId="419"/>
    <tableColumn id="4" xr3:uid="{D0500653-D638-47D8-A868-7DACC2205A48}" name="ספק מידע" dataDxfId="418"/>
    <tableColumn id="5" xr3:uid="{CE042A72-B32C-416E-B330-D4B30B43E9D5}" name="מספר מנפיק" dataDxfId="417"/>
    <tableColumn id="6" xr3:uid="{14C6F2B5-08D6-4FFC-A9FC-AC7194F5476E}" name="ענף מסחר" dataDxfId="416"/>
    <tableColumn id="7" xr3:uid="{454B710B-906C-4561-8B92-A7F8B7B9CCD2}" name="סוג מטבע" dataDxfId="415"/>
    <tableColumn id="8" xr3:uid="{A49E793C-27B8-4F70-80FF-7A27E817DEAA}" name="ערך נקוב****" dataDxfId="414"/>
    <tableColumn id="9" xr3:uid="{B931D7AA-D4F5-40A4-B820-2BB1AA5D4EF9}" name="שער***" dataDxfId="413"/>
    <tableColumn id="10" xr3:uid="{10020837-196A-4C53-87D7-D197A5395FAC}" name="פדיון/ריבית/דיבידנד לקבל*****  " dataDxfId="412"/>
    <tableColumn id="11" xr3:uid="{D4B7E67E-C4BC-4873-9083-602343E38DBC}" name="שווי שוק" dataDxfId="411"/>
    <tableColumn id="12" xr3:uid="{7737FA50-F7CC-4DFA-91D6-256AE4FC9AA5}" name="שעור מערך נקוב מונפק" dataDxfId="410"/>
    <tableColumn id="13" xr3:uid="{F5B1A443-D490-4FBE-A7F4-DF62E919D6F2}" name="שעור מנכסי אפיק ההשקעה" dataDxfId="409"/>
    <tableColumn id="14" xr3:uid="{C33AB18A-CE21-4DC0-9881-86E92BB33CE8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6EDDAD6-E948-43FC-AC06-EEC6A8D9DC9E}" name="RowTitleRegion1.a1.b4.1" displayName="_RowTitleRegion1.a1.b4.1_3" ref="A1:B4" totalsRowShown="0" tableBorderDxfId="405">
  <autoFilter ref="A1:B4" xr:uid="{66EDDAD6-E948-43FC-AC06-EEC6A8D9DC9E}">
    <filterColumn colId="0" hiddenButton="1"/>
    <filterColumn colId="1" hiddenButton="1"/>
  </autoFilter>
  <tableColumns count="2">
    <tableColumn id="1" xr3:uid="{79E0883F-37DD-4657-B343-5C4D55AD120D}" name="תאריך הדיווח" dataDxfId="404" dataCellStyle="Normal_2007-16618"/>
    <tableColumn id="2" xr3:uid="{66DED58C-B477-483A-B60A-BB3ECD5FD105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6E72CC-E909-44AF-960C-6A9251522D01}" name="TitleRegion1.a6.m90.1" displayName="TitleRegion1.a6.m90.1" ref="A6:M90" totalsRowShown="0" headerRowDxfId="388" dataDxfId="389" headerRowBorderDxfId="402" tableBorderDxfId="403">
  <autoFilter ref="A6:M90" xr:uid="{216E72CC-E909-44AF-960C-6A9251522D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92D8AF8-BF8F-41D3-91DE-8B81AF25F280}" name="שם המנפיק/שם נייר ערך "/>
    <tableColumn id="2" xr3:uid="{D8411C4F-701F-455D-BF1B-3440B993E74A}" name="מספר ני&quot;ע" dataDxfId="401"/>
    <tableColumn id="3" xr3:uid="{149F0516-26CE-4145-9C9D-3B0F68708C59}" name="זירת מסחר" dataDxfId="400"/>
    <tableColumn id="4" xr3:uid="{B2E07D1D-5527-4F9B-8AE6-EA8382062D77}" name="מספר מנפיק" dataDxfId="399"/>
    <tableColumn id="5" xr3:uid="{8268632B-6428-44C4-BC67-4EB4D2A0D50F}" name="ענף מסחר" dataDxfId="398"/>
    <tableColumn id="6" xr3:uid="{19A97BA5-F6B8-4F23-B484-4CC8EAA6D746}" name="סוג מטבע" dataDxfId="397"/>
    <tableColumn id="7" xr3:uid="{239CB7EE-F87C-4493-9117-2160954F96FA}" name="ערך נקוב****" dataDxfId="396"/>
    <tableColumn id="8" xr3:uid="{F888D038-C11E-4B0E-80A6-0CF9CE0F29E0}" name="שער***" dataDxfId="395"/>
    <tableColumn id="9" xr3:uid="{E6182FCA-4B10-452C-9D2E-EC0B93BC70A0}" name="פדיון/ריבית/דיבידנד לקבל*****  " dataDxfId="394"/>
    <tableColumn id="10" xr3:uid="{067F0FE3-3969-4B2C-9EA1-61C5FB479AC8}" name="שווי שוק" dataDxfId="393"/>
    <tableColumn id="11" xr3:uid="{3DC0A972-D8C7-4295-BCD7-57BB3F660AA5}" name="שעור מערך נקוב מונפק" dataDxfId="392"/>
    <tableColumn id="12" xr3:uid="{C9741488-511C-4635-952D-92661127E38C}" name="שעור מנכסי אפיק ההשקעה" dataDxfId="391"/>
    <tableColumn id="13" xr3:uid="{1DDAC930-BB46-45E0-B192-863331813034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E17C4A7-6199-42E8-86E8-C8E86C3AFAF1}" name="RowTitleRegion1.a1.b4.1" displayName="_RowTitleRegion1.a1.b4.1_4" ref="A1:B4" totalsRowShown="0" tableBorderDxfId="387">
  <autoFilter ref="A1:B4" xr:uid="{6E17C4A7-6199-42E8-86E8-C8E86C3AFAF1}">
    <filterColumn colId="0" hiddenButton="1"/>
    <filterColumn colId="1" hiddenButton="1"/>
  </autoFilter>
  <tableColumns count="2">
    <tableColumn id="1" xr3:uid="{C502E9F2-5B1E-43B0-BAAA-5C417DAA72EC}" name="תאריך הדיווח" dataDxfId="386" dataCellStyle="Normal_2007-16618"/>
    <tableColumn id="2" xr3:uid="{490F163A-41E8-4FE7-B562-DEE1423E7F40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1800C47-D496-48CD-AA67-A7CCA37D0B5B}" name="TitleRegion1.a6.n39.1" displayName="TitleRegion1.a6.n39.1" ref="A6:N39" totalsRowShown="0" headerRowDxfId="369" dataDxfId="370" headerRowBorderDxfId="384" tableBorderDxfId="385">
  <autoFilter ref="A6:N39" xr:uid="{11800C47-D496-48CD-AA67-A7CCA37D0B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740EAF3-7B84-4E47-827C-002DA11FA6F8}" name="שם המנפיק/שם נייר ערך "/>
    <tableColumn id="2" xr3:uid="{7F4D1139-1C5F-4511-826D-F26570542FB6}" name="מספר ני&quot;ע" dataDxfId="383"/>
    <tableColumn id="3" xr3:uid="{E6F3B149-6D5F-4BEF-B583-FD425CCCA2C6}" name="זירת מסחר" dataDxfId="382"/>
    <tableColumn id="4" xr3:uid="{1B707FDB-3391-4905-B3D8-743459103827}" name="מספר מנפיק" dataDxfId="381"/>
    <tableColumn id="5" xr3:uid="{A1A5AC50-0332-40B5-91A8-AF9C01409105}" name="ענף מסחר" dataDxfId="380"/>
    <tableColumn id="6" xr3:uid="{7E18E4DA-87FC-4A08-9F82-22B7AF0CEA56}" name="דירוג" dataDxfId="379"/>
    <tableColumn id="7" xr3:uid="{6410A96C-029D-41BB-AC8E-F1383426E066}" name="שם מדרג" dataDxfId="378"/>
    <tableColumn id="8" xr3:uid="{49411555-1157-4474-9158-3F9D4EE9BD2D}" name="סוג מטבע" dataDxfId="377"/>
    <tableColumn id="9" xr3:uid="{6F0BBFC0-40A4-4015-868E-26361F471D7D}" name="ערך נקוב****" dataDxfId="376"/>
    <tableColumn id="10" xr3:uid="{C27A0855-AB02-416E-945E-3E6B8789F728}" name="שער***" dataDxfId="375"/>
    <tableColumn id="11" xr3:uid="{796A5C9C-9EF3-4C2D-B316-DAF3C8A2C811}" name="שווי שוק" dataDxfId="374"/>
    <tableColumn id="12" xr3:uid="{6A521E54-8E85-4442-80C8-C34DE381EF8C}" name="שעור מערך נקוב מונפק" dataDxfId="373"/>
    <tableColumn id="13" xr3:uid="{181EB5F8-7EB8-46C2-80A7-F72DA8425A56}" name="שעור מנכסי אפיק ההשקעה" dataDxfId="372"/>
    <tableColumn id="14" xr3:uid="{8B11210E-2713-4F31-860D-76B33317C7EE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45E4AF6-8890-46D5-BE8A-7BB8D50C053B}" name="RowTitleRegion1.a1.b4.1" displayName="_RowTitleRegion1.a1.b4.1_5" ref="A1:B4" totalsRowShown="0" tableBorderDxfId="368">
  <autoFilter ref="A1:B4" xr:uid="{845E4AF6-8890-46D5-BE8A-7BB8D50C053B}">
    <filterColumn colId="0" hiddenButton="1"/>
    <filterColumn colId="1" hiddenButton="1"/>
  </autoFilter>
  <tableColumns count="2">
    <tableColumn id="1" xr3:uid="{24AFFC52-799E-49A4-B988-0BE9B4990B37}" name="תאריך הדיווח" dataDxfId="367" dataCellStyle="Normal_2007-16618"/>
    <tableColumn id="2" xr3:uid="{0408AD28-9653-45F2-9A4A-0664639215E8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438FDB1-ACF3-4A72-A403-7656FBCCF0F5}" name="TitleRegion1.a6.k23.1" displayName="TitleRegion1.a6.k23.1" ref="A6:K23" totalsRowShown="0" headerRowDxfId="353" dataDxfId="354" headerRowBorderDxfId="365" tableBorderDxfId="366">
  <autoFilter ref="A6:K23" xr:uid="{5438FDB1-ACF3-4A72-A403-7656FBCCF0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587EA3E-2209-4E3A-A13C-143FCB97597C}" name="שם המנפיק/שם נייר ערך"/>
    <tableColumn id="2" xr3:uid="{D6500C40-4CBE-4FB5-AA6E-18A1776CF19C}" name="מספר ני&quot;ע" dataDxfId="364"/>
    <tableColumn id="3" xr3:uid="{93EDCC75-C3F7-4B5C-BDB4-3C8E79A38495}" name="זירת מסחר" dataDxfId="363"/>
    <tableColumn id="4" xr3:uid="{7F1981CC-8E1A-4D5C-80E0-C07C6B9F0FFF}" name="ענף מסחר" dataDxfId="362"/>
    <tableColumn id="5" xr3:uid="{97A53833-AD7C-467F-9F23-821597100A22}" name="סוג מטבע" dataDxfId="361"/>
    <tableColumn id="6" xr3:uid="{DB00207B-FEB8-4730-AFF2-D1222FE0722A}" name="ערך נקוב****" dataDxfId="360"/>
    <tableColumn id="7" xr3:uid="{1F19A7DD-62D9-4CC0-83E3-A4941D53068D}" name="שער***" dataDxfId="359"/>
    <tableColumn id="8" xr3:uid="{174C99B5-9F24-4C97-96AE-6FFC276A7E4A}" name="שווי שוק" dataDxfId="358"/>
    <tableColumn id="9" xr3:uid="{CA566E79-1C0E-4B54-B450-FB84CC48B1B1}" name="שעור מערך נקוב מונפק" dataDxfId="357"/>
    <tableColumn id="10" xr3:uid="{385A9CDC-E279-4FF1-ABDC-E8B68BEED844}" name="שעור מנכסי אפיק ההשקעה" dataDxfId="356"/>
    <tableColumn id="11" xr3:uid="{C311B409-D228-4331-BA75-E1926A8642C0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7D0207C-1263-4B90-A2BD-F78133FDA7F8}" name="RowTitleRegion1.a1.b4.1" displayName="_RowTitleRegion1.a1.b4.1_6" ref="A1:B4" totalsRowShown="0" tableBorderDxfId="352">
  <autoFilter ref="A1:B4" xr:uid="{37D0207C-1263-4B90-A2BD-F78133FDA7F8}">
    <filterColumn colId="0" hiddenButton="1"/>
    <filterColumn colId="1" hiddenButton="1"/>
  </autoFilter>
  <tableColumns count="2">
    <tableColumn id="1" xr3:uid="{19C01651-3B56-4705-96A6-2FE70FCF4FB1}" name="תאריך הדיווח" dataDxfId="351" dataCellStyle="Normal_2007-16618"/>
    <tableColumn id="2" xr3:uid="{2C713BBB-4FA2-4DEC-B95E-DB18BE428015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0C0595B-1AC9-4170-B27A-1B996A76B20B}" name="TitleRegion1.a6.k35.1" displayName="TitleRegion1.a6.k35.1" ref="A6:K35" totalsRowShown="0" headerRowDxfId="337" dataDxfId="338" headerRowBorderDxfId="349" tableBorderDxfId="350">
  <autoFilter ref="A6:K35" xr:uid="{A0C0595B-1AC9-4170-B27A-1B996A76B2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66DD97C-ADC8-4B54-84A9-DCCDD5217096}" name="שם המנפיק/שם נייר ערך"/>
    <tableColumn id="2" xr3:uid="{C52A2FB1-4A7D-4D80-8119-92E683750F4E}" name="מספר ני&quot;ע" dataDxfId="348"/>
    <tableColumn id="3" xr3:uid="{29321C58-60D2-4494-B69D-FCA37B12176C}" name="זירת מסחר" dataDxfId="347"/>
    <tableColumn id="4" xr3:uid="{4639D531-4229-49FB-930D-438D4C4A422B}" name="ענף מסחר" dataDxfId="346"/>
    <tableColumn id="5" xr3:uid="{1A7BF15B-7752-4035-99E4-127D4F6C9D81}" name="סוג מטבע" dataDxfId="345"/>
    <tableColumn id="6" xr3:uid="{0BE367BF-3612-469B-A252-629A4BBF03F1}" name="ערך נקוב****" dataDxfId="344"/>
    <tableColumn id="7" xr3:uid="{8A2C1909-ACFC-48DE-806F-1244B36A1B51}" name="שער***" dataDxfId="343"/>
    <tableColumn id="8" xr3:uid="{C2C3195C-9ED1-479F-94DD-6C7B19286B15}" name="שווי שוק" dataDxfId="342"/>
    <tableColumn id="9" xr3:uid="{3CE48FB4-FB4A-4618-87A0-BA0CFE096AFB}" name="שעור מערך נקוב מונפק" dataDxfId="341"/>
    <tableColumn id="10" xr3:uid="{131D3B1E-9047-4354-9956-464D051E0038}" name="שעור מנכסי אפיק ההשקעה" dataDxfId="340"/>
    <tableColumn id="11" xr3:uid="{1BD419AE-E8EB-4B81-ADC4-6B9B2F772CB7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B45370F-9EE7-46AF-8D1A-4C60F4C56ED4}" name="RowTitleRegion1.a1.b4.1" displayName="_RowTitleRegion1.a1.b4.1_7" ref="A1:B4" totalsRowShown="0" tableBorderDxfId="336">
  <autoFilter ref="A1:B4" xr:uid="{7B45370F-9EE7-46AF-8D1A-4C60F4C56ED4}">
    <filterColumn colId="0" hiddenButton="1"/>
    <filterColumn colId="1" hiddenButton="1"/>
  </autoFilter>
  <tableColumns count="2">
    <tableColumn id="1" xr3:uid="{0F79BC77-C830-43CA-9EB7-69FC5BC3AA33}" name="תאריך הדיווח" dataDxfId="335" dataCellStyle="Normal_2007-16618"/>
    <tableColumn id="2" xr3:uid="{762FA4DB-8420-488D-9C18-F1269CB8A5CE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1082BF7-AA73-4248-958D-83AD5EF12FB1}" name="TitleRegion1.a6.j22.1" displayName="TitleRegion1.a6.j22.1" ref="A6:J22" totalsRowShown="0" headerRowDxfId="322" dataDxfId="323" headerRowBorderDxfId="333" tableBorderDxfId="334">
  <autoFilter ref="A6:J22" xr:uid="{01082BF7-AA73-4248-958D-83AD5EF12F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A335207-7747-4D31-8343-B5C46ABB3296}" name="שם המנפיק/שם נייר ערך"/>
    <tableColumn id="2" xr3:uid="{7E9E786E-A962-47E8-9E74-788E74E69D6A}" name="מספר ני&quot;ע" dataDxfId="332"/>
    <tableColumn id="3" xr3:uid="{2BE52B18-9FAC-4228-805C-187FB89BE0FA}" name="זירת מסחר" dataDxfId="331"/>
    <tableColumn id="4" xr3:uid="{C834606B-5FE0-44CF-A910-EAD0B2AEDB5A}" name="ענף מסחר" dataDxfId="330"/>
    <tableColumn id="5" xr3:uid="{D4825601-5127-4348-8B04-ABDC64887623}" name="סוג מטבע" dataDxfId="329"/>
    <tableColumn id="6" xr3:uid="{FF3700F9-9AA4-4FB6-BB34-029ECA3EEBB3}" name="ערך נקוב****" dataDxfId="328"/>
    <tableColumn id="7" xr3:uid="{59F4D470-DCAA-4CE1-984A-6F47E92CE5DC}" name="שער***" dataDxfId="327"/>
    <tableColumn id="8" xr3:uid="{E52CB922-B814-45DB-81FF-D5C0284017AF}" name="שווי שוק" dataDxfId="326"/>
    <tableColumn id="9" xr3:uid="{6ADDDB09-C56E-45B9-B9AE-DAC9E094BD15}" name="שעור מנכסי אפיק ההשקעה" dataDxfId="325"/>
    <tableColumn id="10" xr3:uid="{3E4D3799-8DDC-4B65-B485-5DC94DBDE5C2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C780D8F-F028-4CDF-8A7C-475E970F787F}" name="RowTitleRegion1.a1.b4.1" displayName="_RowTitleRegion1.a1.b4.1_8" ref="A1:B4" totalsRowShown="0" tableBorderDxfId="321">
  <autoFilter ref="A1:B4" xr:uid="{5C780D8F-F028-4CDF-8A7C-475E970F787F}">
    <filterColumn colId="0" hiddenButton="1"/>
    <filterColumn colId="1" hiddenButton="1"/>
  </autoFilter>
  <tableColumns count="2">
    <tableColumn id="1" xr3:uid="{03ED99C3-4430-4886-B3BB-B1A722A20527}" name="תאריך הדיווח" dataDxfId="320" dataCellStyle="Normal_2007-16618"/>
    <tableColumn id="2" xr3:uid="{3E83072A-71A4-4441-8FAB-4457F1DC1406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C52DB1E-6B37-4B11-8849-6F7FAE64FDAD}" name="TitleRegion1.a6.p41.1" displayName="TitleRegion1.a6.p41.1" ref="A6:P41" totalsRowShown="0" headerRowDxfId="301" dataDxfId="302" headerRowBorderDxfId="318" tableBorderDxfId="319">
  <autoFilter ref="A6:P41" xr:uid="{FC52DB1E-6B37-4B11-8849-6F7FAE64FD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0A10822-4994-4946-A74F-3B39D1C57F9F}" name="שם המנפיק/שם נייר ערך"/>
    <tableColumn id="2" xr3:uid="{36A1C3CB-5CF6-4FF9-A6E3-EC3EA144121B}" name="מספר ני&quot;ע" dataDxfId="317"/>
    <tableColumn id="3" xr3:uid="{D19FFA3D-CE7D-478A-8299-C537906982FC}" name="נכס הבסיס" dataDxfId="316"/>
    <tableColumn id="4" xr3:uid="{BC81FD0D-F181-4342-A0F3-3AD547904F98}" name="דירוג" dataDxfId="315"/>
    <tableColumn id="5" xr3:uid="{086A5FB2-50E4-4747-8279-9C36AD46A6C9}" name="שם מדרג" dataDxfId="314"/>
    <tableColumn id="6" xr3:uid="{3130AF0A-8264-4887-B6D4-21D52093D2C2}" name="תאריך רכישה" dataDxfId="313"/>
    <tableColumn id="7" xr3:uid="{86A72FD8-1656-41D9-9C1F-17920DCE6804}" name="מח&quot;מ" dataDxfId="312"/>
    <tableColumn id="8" xr3:uid="{05F9A18F-7912-48BF-B6D5-A53CA07EEC23}" name="סוג מטבע" dataDxfId="311"/>
    <tableColumn id="9" xr3:uid="{950BD6EE-AA5C-4AAB-89C4-E55E8F874E34}" name="שיעור ריבית" dataDxfId="310"/>
    <tableColumn id="10" xr3:uid="{CA4E4949-4F1E-4B47-846A-FA28E6DA63C8}" name="תשואה לפידיון" dataDxfId="309"/>
    <tableColumn id="11" xr3:uid="{BC0C2BCE-B7C9-4AB1-A1AA-58EB40D4F239}" name="ערך נקוב****" dataDxfId="308"/>
    <tableColumn id="12" xr3:uid="{FE5DA2BC-F2CE-4866-A98C-0F233E6E3089}" name="שער***" dataDxfId="307"/>
    <tableColumn id="13" xr3:uid="{E8689B66-84B8-4901-857E-A5F9CD265D8E}" name="שווי שוק" dataDxfId="306"/>
    <tableColumn id="14" xr3:uid="{5C733A2A-E1E9-4B2E-B9BA-DE16D182E514}" name="שעור מערך נקוב מונפק" dataDxfId="305"/>
    <tableColumn id="15" xr3:uid="{E2049D9C-6D03-46CB-A67D-FE27FD26090E}" name="שעור מנכסי אפיק ההשקעה" dataDxfId="304"/>
    <tableColumn id="16" xr3:uid="{7C5FA947-9343-4506-9D06-0C465897C71E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D17AEE7-F160-47FB-A308-E50AA9509918}" name="RowTitleRegion1.a1.b4.1" displayName="_RowTitleRegion1.a1.b4.1_9" ref="A1:B4" totalsRowShown="0" tableBorderDxfId="300">
  <autoFilter ref="A1:B4" xr:uid="{8D17AEE7-F160-47FB-A308-E50AA9509918}">
    <filterColumn colId="0" hiddenButton="1"/>
    <filterColumn colId="1" hiddenButton="1"/>
  </autoFilter>
  <tableColumns count="2">
    <tableColumn id="1" xr3:uid="{14FC3B11-2EE3-46C7-844E-50C7F9F710C1}" name="תאריך הדיווח" dataDxfId="299" dataCellStyle="Normal_2007-16618"/>
    <tableColumn id="2" xr3:uid="{73D325E6-1B6A-4068-9544-90731F0BDFA9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183512A-B4BE-4BB6-8DD3-E033D6E5389B}" name="TitleRegion1.a6.o35.1" displayName="TitleRegion1.a6.o35.1" ref="A6:O35" totalsRowShown="0" headerRowDxfId="281" dataDxfId="282" headerRowBorderDxfId="297" tableBorderDxfId="298">
  <autoFilter ref="A6:O35" xr:uid="{0183512A-B4BE-4BB6-8DD3-E033D6E538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BECB2E5-B61B-48D0-948D-F4A9F99CD7EE}" name="שם המנפיק/שם נייר ערך"/>
    <tableColumn id="2" xr3:uid="{F11D5442-A526-4EA3-B52C-B4DDE5B13F34}" name="מספר ני&quot;ע" dataDxfId="296"/>
    <tableColumn id="3" xr3:uid="{B2497ACE-B385-4AED-898F-5CFBDA8E5835}" name="דירוג" dataDxfId="295"/>
    <tableColumn id="4" xr3:uid="{F15F9C27-022E-4700-955C-5A3851AFDA02}" name="שם מדרג" dataDxfId="294"/>
    <tableColumn id="5" xr3:uid="{36F18727-784A-4FE7-B980-2D25BD937BDB}" name="תאריך רכישה" dataDxfId="293"/>
    <tableColumn id="6" xr3:uid="{0D7F4123-FEC4-4354-B55A-89999A24CC40}" name="מח&quot;מ" dataDxfId="292"/>
    <tableColumn id="7" xr3:uid="{E213AD6B-7207-4992-9BB5-27BB3EBA04A9}" name="סוג מטבע" dataDxfId="291"/>
    <tableColumn id="8" xr3:uid="{5C0EC7E6-5315-44EC-909D-331911B6A033}" name="שיעור ריבית" dataDxfId="290"/>
    <tableColumn id="9" xr3:uid="{882A0075-EF96-4001-91E6-271175EEE143}" name="תשואה לפידיון" dataDxfId="289"/>
    <tableColumn id="10" xr3:uid="{B88D18BE-70C8-4CF2-85F5-AFE0159117C6}" name="ערך נקוב****" dataDxfId="288"/>
    <tableColumn id="11" xr3:uid="{15E5DED3-9BF3-4543-BD2C-AEFF6897E694}" name="שער***" dataDxfId="287"/>
    <tableColumn id="12" xr3:uid="{386EF1FD-D09E-411F-9550-329C2CACE429}" name="שווי הוגן" dataDxfId="286"/>
    <tableColumn id="13" xr3:uid="{5525B32A-C48B-4AF3-994C-7F1CED6AA577}" name="שעור מערך נקוב מונפק" dataDxfId="285"/>
    <tableColumn id="14" xr3:uid="{E9547F4A-6FC9-4D5E-9FE0-79ADD24A5D59}" name="שעור מנכסי אפיק ההשקעה" dataDxfId="284"/>
    <tableColumn id="15" xr3:uid="{2BCDE740-E594-4F1E-A5CA-67E8C1422110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B142360-AE1C-4F45-A76C-BCDA6784F68A}" name="RowTitleRegion1.a1.b4.1" displayName="_RowTitleRegion1.a1.b4.1_10" ref="A1:B4" totalsRowShown="0" tableBorderDxfId="280">
  <autoFilter ref="A1:B4" xr:uid="{7B142360-AE1C-4F45-A76C-BCDA6784F68A}">
    <filterColumn colId="0" hiddenButton="1"/>
    <filterColumn colId="1" hiddenButton="1"/>
  </autoFilter>
  <tableColumns count="2">
    <tableColumn id="1" xr3:uid="{4FDD64DE-1773-43DC-B739-EE00641B0CC9}" name="תאריך הדיווח" dataDxfId="279" dataCellStyle="Normal_2007-16618"/>
    <tableColumn id="2" xr3:uid="{0AF6972C-18C9-49B9-A06F-77C343050934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87686EE-5B1B-42FE-BF61-4761E1A1EA90}" name="TitleRegion1.a6.r27.1" displayName="TitleRegion1.a6.r27.1" ref="A6:R27" totalsRowShown="0" headerRowDxfId="258" dataDxfId="259" headerRowBorderDxfId="277" tableBorderDxfId="278">
  <autoFilter ref="A6:R27" xr:uid="{087686EE-5B1B-42FE-BF61-4761E1A1EA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609ABFF-E71D-4D6C-8C7D-712EB31A9691}" name="שם המנפיק/שם נייר ערך"/>
    <tableColumn id="2" xr3:uid="{DEC07DEC-D932-481B-8977-159C081C52CD}" name="מספר ני&quot;ע" dataDxfId="276"/>
    <tableColumn id="3" xr3:uid="{B2448AAC-6C08-49F2-9192-987644E462AA}" name="ספק המידע" dataDxfId="275"/>
    <tableColumn id="4" xr3:uid="{4A11FAFB-B2D3-4FB5-93DA-B43B9925ECD0}" name="מספר מנפיק" dataDxfId="274"/>
    <tableColumn id="5" xr3:uid="{74211410-2969-4B36-9440-8D00EE37BFCB}" name="ענף מסחר" dataDxfId="273"/>
    <tableColumn id="6" xr3:uid="{A58A8762-5FAD-4F11-A837-E3A1654C555A}" name="דירוג" dataDxfId="272"/>
    <tableColumn id="7" xr3:uid="{15D843C2-A08E-4CBB-B883-D79E548BA473}" name="שם מדרג" dataDxfId="271"/>
    <tableColumn id="8" xr3:uid="{EEDBC925-609F-44C4-9EB4-106AE70D63C1}" name="תאריך רכישה" dataDxfId="270"/>
    <tableColumn id="9" xr3:uid="{E921A166-9FD5-410A-81FF-75FB175A03AA}" name="מח&quot;מ" dataDxfId="269"/>
    <tableColumn id="10" xr3:uid="{D8B2C714-2899-424C-8B05-11DC20DABD3C}" name="סוג מטבע" dataDxfId="268"/>
    <tableColumn id="11" xr3:uid="{0B3D0245-873F-4F25-86F4-5D618BD2DC63}" name="שיעור ריבית" dataDxfId="267"/>
    <tableColumn id="12" xr3:uid="{667BC4F5-26C7-4E1E-833D-9D821B4690BA}" name="תשואה לפידיון" dataDxfId="266"/>
    <tableColumn id="13" xr3:uid="{BDFCBCAD-3D6A-45FA-82E5-5A4CF3F76A7F}" name="ערך נקוב****" dataDxfId="265"/>
    <tableColumn id="14" xr3:uid="{68A76EB2-6C8A-4063-B29D-037C6BD2272A}" name="שער***" dataDxfId="264"/>
    <tableColumn id="15" xr3:uid="{C4DFE851-C68E-494C-9814-CDE96834A53C}" name="שווי הוגן" dataDxfId="263"/>
    <tableColumn id="16" xr3:uid="{028DE9FF-E6E2-4BD2-9FFD-4146D2FE65E1}" name="שעור מערך נקוב מונפק" dataDxfId="262"/>
    <tableColumn id="17" xr3:uid="{2C18FF61-29BF-4F7D-86FE-7C28B83CF189}" name="שעור מנכסי אפיק ההשקעה" dataDxfId="261"/>
    <tableColumn id="18" xr3:uid="{B887F8C8-C331-4447-901F-B5A168375B78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6583C97-74D8-4DE8-A103-4E4FF3BAC8EA}" name="RowTitleRegion1.a1.b4.1" displayName="_RowTitleRegion1.a1.b4.1_11" ref="A1:B4" totalsRowShown="0" tableBorderDxfId="257">
  <autoFilter ref="A1:B4" xr:uid="{06583C97-74D8-4DE8-A103-4E4FF3BAC8EA}">
    <filterColumn colId="0" hiddenButton="1"/>
    <filterColumn colId="1" hiddenButton="1"/>
  </autoFilter>
  <tableColumns count="2">
    <tableColumn id="1" xr3:uid="{4FE34C53-F66C-4AEB-A91A-C588D6C61A79}" name="תאריך הדיווח" dataDxfId="256" dataCellStyle="Normal_2007-16618"/>
    <tableColumn id="2" xr3:uid="{78FA3547-F137-44F6-BD4A-5012F086E6DF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394226F-EEEC-428C-9CF0-98574335E4D7}" name="TitleRegion1.a6.r44.1" displayName="TitleRegion1.a6.r44.1" ref="A6:R44" totalsRowShown="0" headerRowDxfId="235" dataDxfId="236" headerRowBorderDxfId="254" tableBorderDxfId="255">
  <autoFilter ref="A6:R44" xr:uid="{3394226F-EEEC-428C-9CF0-98574335E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71515E9-6D75-4A54-AF0D-42B839C3F2C4}" name="שם המנפיק/שם נייר ערך"/>
    <tableColumn id="2" xr3:uid="{8B809F1C-5B38-49C1-8F4D-4DD7ABE30E2B}" name="מספר ני&quot;ע" dataDxfId="253"/>
    <tableColumn id="3" xr3:uid="{E13824B1-FA46-4941-A9CB-7D13ADCD0AE7}" name="ספק המידע" dataDxfId="252"/>
    <tableColumn id="4" xr3:uid="{65A7F188-6ECD-4F5C-8C23-461CCEECF769}" name="מספר מנפיק" dataDxfId="251"/>
    <tableColumn id="5" xr3:uid="{DB79820C-E84B-4CBD-9F44-6BD835BA4129}" name="ענף מסחר" dataDxfId="250"/>
    <tableColumn id="6" xr3:uid="{8D64686C-BC67-4176-A711-4C784604C1FB}" name="דירוג" dataDxfId="249"/>
    <tableColumn id="7" xr3:uid="{CEBE0AE4-D261-47B7-B718-AFAB696B2E44}" name="שם מדרג" dataDxfId="248"/>
    <tableColumn id="8" xr3:uid="{265C9BC8-18FB-496C-B8DE-1320967450FE}" name="תאריך רכישה" dataDxfId="247"/>
    <tableColumn id="9" xr3:uid="{DF4FDA7B-E77A-4608-9873-97FA4C4354E0}" name="מח&quot;מ" dataDxfId="246"/>
    <tableColumn id="10" xr3:uid="{569A538E-283A-42B8-A3A5-79A9A3C5A8F9}" name="סוג מטבע" dataDxfId="245"/>
    <tableColumn id="11" xr3:uid="{EE0293C9-6B80-4E62-B8CE-61174448278F}" name="שיעור ריבית" dataDxfId="244"/>
    <tableColumn id="12" xr3:uid="{8319F7F2-A0A1-4F2C-AEDC-358B85B756D9}" name="תשואה לפידיון" dataDxfId="243"/>
    <tableColumn id="13" xr3:uid="{43A88DFD-03BA-4AE3-9B45-553B3F0DB885}" name="ערך נקוב****" dataDxfId="242"/>
    <tableColumn id="14" xr3:uid="{28291C33-7378-4B95-87D3-2F9F642BB16D}" name="שער***" dataDxfId="241"/>
    <tableColumn id="15" xr3:uid="{E83EA24F-CB46-43D7-BCB9-91D70E81EE66}" name="שווי הוגן" dataDxfId="240"/>
    <tableColumn id="16" xr3:uid="{1C06F29D-6920-43F1-AB31-964ADA867521}" name="שעור מערך נקוב מונפק" dataDxfId="239"/>
    <tableColumn id="17" xr3:uid="{D46D9A39-8C51-409B-A4E0-841EDA467721}" name="שעור מנכסי אפיק ההשקעה" dataDxfId="238"/>
    <tableColumn id="18" xr3:uid="{BEBE40B2-912E-477D-9552-BA7AE60F9044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05645A0-53EE-475C-98F9-98A6F817B251}" name="RowTitleRegion1.a1.b4.1" displayName="_RowTitleRegion1.a1.b4.1_12" ref="A1:B4" totalsRowShown="0" tableBorderDxfId="234">
  <autoFilter ref="A1:B4" xr:uid="{805645A0-53EE-475C-98F9-98A6F817B251}">
    <filterColumn colId="0" hiddenButton="1"/>
    <filterColumn colId="1" hiddenButton="1"/>
  </autoFilter>
  <tableColumns count="2">
    <tableColumn id="1" xr3:uid="{454936E5-FD0D-41AF-877F-399F9B8F863F}" name="תאריך הדיווח" dataDxfId="233" dataCellStyle="Normal_2007-16618"/>
    <tableColumn id="2" xr3:uid="{87A8425E-961C-464C-A7B1-96E42C481365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EBA36A98-1693-4447-B2ED-908C8780A5BA}" name="TitleRegion1.a6.l60.1" displayName="TitleRegion1.a6.l60.1" ref="A6:L60" totalsRowShown="0" headerRowDxfId="218" dataDxfId="219" headerRowBorderDxfId="231" tableBorderDxfId="232">
  <autoFilter ref="A6:L60" xr:uid="{EBA36A98-1693-4447-B2ED-908C8780A5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10257DD-3511-45BC-A408-155DD79E5E80}" name="שם המנפיק/שם נייר ערך"/>
    <tableColumn id="2" xr3:uid="{685B2ABC-C5E9-40CF-87B5-4EFFB71683AE}" name="מספר ני&quot;ע" dataDxfId="230"/>
    <tableColumn id="3" xr3:uid="{3F076DF1-4BF9-4F99-B50F-E969748F6691}" name="ספק המידע" dataDxfId="229"/>
    <tableColumn id="4" xr3:uid="{A45B8027-D339-4075-884B-6006B6A9425A}" name="מספר מנפיק" dataDxfId="228"/>
    <tableColumn id="5" xr3:uid="{83669791-AC34-4088-B963-001AB4C4DAF9}" name="ענף מסחר" dataDxfId="227"/>
    <tableColumn id="6" xr3:uid="{E24A8AE6-CFDF-47B8-8574-D8C856C94D78}" name="סוג מטבע" dataDxfId="226"/>
    <tableColumn id="7" xr3:uid="{CAA2FD7A-461A-4B5E-95B5-6750ABD3F452}" name="ערך נקוב****" dataDxfId="225"/>
    <tableColumn id="8" xr3:uid="{5FDD17BC-61F7-4C67-A45A-7EDF4893E258}" name="שער***" dataDxfId="224"/>
    <tableColumn id="9" xr3:uid="{82EEDB02-8410-4A90-8307-40A819A71A18}" name="שווי הוגן" dataDxfId="223"/>
    <tableColumn id="10" xr3:uid="{C00075D5-E2BA-4995-80F7-4C0F6BF74806}" name="שעור מערך נקוב מונפק" dataDxfId="222"/>
    <tableColumn id="11" xr3:uid="{458841CF-F479-4929-AD6E-5985671FE46B}" name="שעור מנכסי אפיק ההשקעה" dataDxfId="221"/>
    <tableColumn id="12" xr3:uid="{6165B641-AF96-4C8E-BE08-92818193CE1A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30DDF97-D550-413E-AF2E-E3FC2A9502CF}" name="RowTitleRegion1.a1.b4.1" displayName="_RowTitleRegion1.a1.b4.1_13" ref="A1:B4" totalsRowShown="0" tableBorderDxfId="217">
  <autoFilter ref="A1:B4" xr:uid="{430DDF97-D550-413E-AF2E-E3FC2A9502CF}">
    <filterColumn colId="0" hiddenButton="1"/>
    <filterColumn colId="1" hiddenButton="1"/>
  </autoFilter>
  <tableColumns count="2">
    <tableColumn id="1" xr3:uid="{41FB2E9A-8884-41F5-92A9-497E69F68914}" name="תאריך הדיווח" dataDxfId="216" dataCellStyle="Normal_2007-16618"/>
    <tableColumn id="2" xr3:uid="{E74DFA01-DDDA-488F-A6F8-BF3F7428C4EB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D55674F-32C1-4EA3-A7D4-661900EC841F}" name="TitleRegion1.a6.j166.1" displayName="TitleRegion1.a6.j166.1" ref="A6:J166" totalsRowShown="0" headerRowDxfId="203" dataDxfId="204" headerRowBorderDxfId="214" tableBorderDxfId="215">
  <autoFilter ref="A6:J166" xr:uid="{9D55674F-32C1-4EA3-A7D4-661900EC84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1585FE-F3A7-4DE1-84E3-4E43D4D29A7C}" name="שם המנפיק/שם נייר ערך"/>
    <tableColumn id="2" xr3:uid="{3AF78BA5-184D-45D5-8A22-8E8B7E0D661E}" name="מספר ני&quot;ע" dataDxfId="213"/>
    <tableColumn id="3" xr3:uid="{D55712B2-573E-4E33-8457-535ADEB4B4AE}" name="סוג מטבע" dataDxfId="212"/>
    <tableColumn id="4" xr3:uid="{5A8D853D-ED1A-40D0-A18B-E714DA1F1449}" name="תאריך רכישה" dataDxfId="211"/>
    <tableColumn id="5" xr3:uid="{05F254AB-4D6B-4BAA-BD0B-DE2CB373664E}" name="ערך נקוב****" dataDxfId="210"/>
    <tableColumn id="6" xr3:uid="{FE3286B7-2C88-42CE-80A6-1D05F5CC6891}" name="שער***" dataDxfId="209"/>
    <tableColumn id="7" xr3:uid="{1898195D-7C6E-4576-859E-D9F49BEC7E1D}" name="שווי הוגן" dataDxfId="208"/>
    <tableColumn id="8" xr3:uid="{1AF46031-97A2-460E-B367-6CDF870A25A1}" name="שעור מערך נקוב מונפק" dataDxfId="207"/>
    <tableColumn id="9" xr3:uid="{DF61575B-31D2-48EB-B0CA-244253AE2C4E}" name="שעור מנכסי אפיק ההשקעה" dataDxfId="206"/>
    <tableColumn id="10" xr3:uid="{41120594-9E90-415C-8041-1D2010415856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757DACD-E047-427C-A6FE-210017552995}" name="RowTitleRegion1.a1.b4.1" displayName="_RowTitleRegion1.a1.b4.1_14" ref="A1:B4" totalsRowShown="0" tableBorderDxfId="202">
  <autoFilter ref="A1:B4" xr:uid="{8757DACD-E047-427C-A6FE-210017552995}">
    <filterColumn colId="0" hiddenButton="1"/>
    <filterColumn colId="1" hiddenButton="1"/>
  </autoFilter>
  <tableColumns count="2">
    <tableColumn id="1" xr3:uid="{0BD011A6-7136-4834-B1E2-41E6897E8C75}" name="תאריך הדיווח" dataDxfId="201" dataCellStyle="Normal_2007-16618"/>
    <tableColumn id="2" xr3:uid="{5C43B531-0714-4EA9-AF5A-948B9AE4778B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2156866-66BA-49E4-ADB8-9EC30D2B5C50}" name="TitleRegion1.a6.k19.1" displayName="TitleRegion1.a6.k19.1" ref="A6:K19" totalsRowShown="0" headerRowDxfId="187" dataDxfId="188" headerRowBorderDxfId="199" tableBorderDxfId="200">
  <autoFilter ref="A6:K19" xr:uid="{62156866-66BA-49E4-ADB8-9EC30D2B5C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6F87000-827A-4C81-8CAA-5763A75C42DB}" name="שם המנפיק/שם נייר ערך"/>
    <tableColumn id="2" xr3:uid="{DBBE5D81-27CB-479C-91D2-5265873B32D0}" name="מספר ני&quot;ע" dataDxfId="198"/>
    <tableColumn id="3" xr3:uid="{58D7DD19-6A37-451C-998F-F1D1825915B8}" name="ענף מסחר" dataDxfId="197"/>
    <tableColumn id="4" xr3:uid="{5D306C16-9E60-46C2-987F-E486DA3A8277}" name="סוג מטבע" dataDxfId="196"/>
    <tableColumn id="5" xr3:uid="{72414360-4923-49AF-803D-013D5410CDE0}" name="תאריך רכישה" dataDxfId="195"/>
    <tableColumn id="6" xr3:uid="{7FAFBA2F-A084-4902-AA83-E537FD28FA24}" name="ערך נקוב****" dataDxfId="194"/>
    <tableColumn id="7" xr3:uid="{FD8CC74C-3BAD-4C92-BFB7-6F72AC977DD0}" name="שער***" dataDxfId="193"/>
    <tableColumn id="8" xr3:uid="{9D0ACB18-1AB2-4289-A236-4BFCF8B4A590}" name="שווי הוגן" dataDxfId="192"/>
    <tableColumn id="9" xr3:uid="{53F2C42D-F31C-4E3F-820F-016E09D7A66A}" name="שעור מערך נקוב מונפק" dataDxfId="191"/>
    <tableColumn id="10" xr3:uid="{9833ABD1-BEED-4A35-9676-519A0EDEAE70}" name="שעור מנכסי אפיק ההשקעה" dataDxfId="190"/>
    <tableColumn id="11" xr3:uid="{097BD5F2-C687-42B0-BDEA-FE3771FCF2CD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6E94A91-505B-429E-9334-555176AC5CEC}" name="RowTitleRegion1.a1.b4.1" displayName="_RowTitleRegion1.a1.b4.1_15" ref="A1:B4" totalsRowShown="0" tableBorderDxfId="186">
  <autoFilter ref="A1:B4" xr:uid="{E6E94A91-505B-429E-9334-555176AC5CEC}">
    <filterColumn colId="0" hiddenButton="1"/>
    <filterColumn colId="1" hiddenButton="1"/>
  </autoFilter>
  <tableColumns count="2">
    <tableColumn id="1" xr3:uid="{AC402EF5-D1A6-4B68-B97A-682B450F9C21}" name="תאריך הדיווח" dataDxfId="185" dataCellStyle="Normal_2007-16618"/>
    <tableColumn id="2" xr3:uid="{3EB80909-7DC7-42A8-AF55-1FE578E2E3B0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C51D3F9-76AC-4CFA-88EF-40B0EEEAD9C0}" name="TitleRegion1.a6.k36.1" displayName="TitleRegion1.a6.k36.1" ref="A6:K36" totalsRowShown="0" headerRowDxfId="171" dataDxfId="172" headerRowBorderDxfId="183" tableBorderDxfId="184">
  <autoFilter ref="A6:K36" xr:uid="{2C51D3F9-76AC-4CFA-88EF-40B0EEEAD9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39CDE30-34D6-466B-B42C-312ADA5A61AC}" name="שם המנפיק/שם נייר ערך"/>
    <tableColumn id="2" xr3:uid="{2371D6DE-413D-491F-92CD-4547F6996981}" name="מספר ני&quot;ע" dataDxfId="182"/>
    <tableColumn id="3" xr3:uid="{9E52A7A0-E291-43C4-9D50-8A5DC99B6B95}" name="ענף מסחר" dataDxfId="181"/>
    <tableColumn id="4" xr3:uid="{3B2A6DBD-ED6E-4993-BD04-B245E9A03061}" name="סוג מטבע" dataDxfId="180"/>
    <tableColumn id="5" xr3:uid="{BC7518AD-FC41-4837-B131-DCDAF0CA9863}" name="תאריך רכישה" dataDxfId="179"/>
    <tableColumn id="6" xr3:uid="{A282E9E2-6ED1-4149-BB92-39B3F9B48F85}" name="ערך נקוב****" dataDxfId="178"/>
    <tableColumn id="7" xr3:uid="{C48B2E54-F6AF-46F0-9977-89E9389E7F4A}" name="שער***" dataDxfId="177"/>
    <tableColumn id="8" xr3:uid="{9B3220B9-0817-466F-963D-E8CB5898FEBC}" name="שווי הוגן" dataDxfId="176"/>
    <tableColumn id="9" xr3:uid="{AA99DB2A-2CE5-47A4-87CE-51FDACC276EA}" name="שעור מערך נקוב מונפק" dataDxfId="175"/>
    <tableColumn id="10" xr3:uid="{15A9C545-AD55-4E45-9F1B-15BBA877D8ED}" name="שעור מנכסי אפיק ההשקעה" dataDxfId="174"/>
    <tableColumn id="11" xr3:uid="{4095AB22-1F11-4A16-B992-03B4062700E5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58824A2-246C-4682-A545-2D7C974058C7}" name="RowTitleRegion1.a1.b4.1" displayName="_RowTitleRegion1.a1.b4.1_16" ref="A1:B4" totalsRowShown="0" tableBorderDxfId="170">
  <autoFilter ref="A1:B4" xr:uid="{758824A2-246C-4682-A545-2D7C974058C7}">
    <filterColumn colId="0" hiddenButton="1"/>
    <filterColumn colId="1" hiddenButton="1"/>
  </autoFilter>
  <tableColumns count="2">
    <tableColumn id="1" xr3:uid="{0ABC2CC9-2340-4AF5-94D7-5979C1D7DB2D}" name="תאריך הדיווח" dataDxfId="169" dataCellStyle="Normal_2007-16618"/>
    <tableColumn id="2" xr3:uid="{F7F5BB8C-3811-4DE8-BADB-ED92731545C4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EF9D718-D705-439A-84E3-491771F09537}" name="TitleRegion1.a6.j362.1" displayName="TitleRegion1.a6.j362.1" ref="A6:J362" totalsRowShown="0" headerRowDxfId="156" dataDxfId="157" headerRowBorderDxfId="167" tableBorderDxfId="168">
  <autoFilter ref="A6:J362" xr:uid="{4EF9D718-D705-439A-84E3-491771F095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B1E371D-665B-42D5-9856-EE6423FAA070}" name="שם המנפיק/שם נייר ערך"/>
    <tableColumn id="2" xr3:uid="{064071B8-FC20-4883-9DF0-BB5D9750A937}" name="מספר ני&quot;ע" dataDxfId="166"/>
    <tableColumn id="3" xr3:uid="{0B3E3944-F863-4D57-994B-FB73AA8D28F9}" name="ענף מסחר" dataDxfId="165"/>
    <tableColumn id="4" xr3:uid="{0A595ABF-BC79-46B8-93B7-84BE98E969F7}" name="סוג מטבע" dataDxfId="164"/>
    <tableColumn id="5" xr3:uid="{EF6357A9-4020-4175-8862-2B6F8B45493B}" name="תאריך רכישה" dataDxfId="163"/>
    <tableColumn id="6" xr3:uid="{EE7C4261-0D32-40E4-8D1E-5299994FD458}" name="ערך נקוב****" dataDxfId="162"/>
    <tableColumn id="7" xr3:uid="{6C24A9CB-D030-4A96-8CAD-8B3F9C83EBF9}" name="שער***" dataDxfId="161"/>
    <tableColumn id="8" xr3:uid="{31817F6E-91AD-4F29-8569-84DC5EEEEFF8}" name="שווי הוגן" dataDxfId="160"/>
    <tableColumn id="9" xr3:uid="{4C0781C8-9D49-4C75-B2EA-24545A932040}" name="שעור מנכסי אפיק ההשקעה" dataDxfId="159"/>
    <tableColumn id="10" xr3:uid="{8B49C542-F74E-4E2A-B749-A104AF3944B0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E8D830A-E6D2-4DC3-833C-D9F31B6C07A7}" name="RowTitleRegion1.a1.b4.1" displayName="_RowTitleRegion1.a1.b4.1_17" ref="A1:B4" totalsRowShown="0" tableBorderDxfId="155">
  <autoFilter ref="A1:B4" xr:uid="{0E8D830A-E6D2-4DC3-833C-D9F31B6C07A7}">
    <filterColumn colId="0" hiddenButton="1"/>
    <filterColumn colId="1" hiddenButton="1"/>
  </autoFilter>
  <tableColumns count="2">
    <tableColumn id="1" xr3:uid="{D7ED49DF-C158-42E8-A2AC-ABC4FF64538B}" name="תאריך הדיווח" dataDxfId="154" dataCellStyle="Normal_2007-16618"/>
    <tableColumn id="2" xr3:uid="{D9DAE655-11E7-4F03-A477-5AA908D654BF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657C9CA-3C21-4D24-88EF-67D1D5661AA0}" name="TitleRegion1.a6.p41.1" displayName="TitleRegion1.a6.p41.1_" ref="A6:P41" totalsRowShown="0" headerRowDxfId="135" dataDxfId="136" headerRowBorderDxfId="152" tableBorderDxfId="153">
  <autoFilter ref="A6:P41" xr:uid="{B657C9CA-3C21-4D24-88EF-67D1D5661A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000B9BD-F47B-4534-8FED-77E2C0025A0E}" name="שם המנפיק/שם נייר ערך"/>
    <tableColumn id="2" xr3:uid="{8C4C9DB0-A6A2-4477-92B0-9646D595BA35}" name="מספר ני&quot;ע" dataDxfId="151"/>
    <tableColumn id="3" xr3:uid="{7D903034-A0FA-4469-A9F2-3EACBAC9DE61}" name="נכס הבסיס" dataDxfId="150"/>
    <tableColumn id="4" xr3:uid="{1C24D15E-3412-402C-B757-558007A7BA69}" name="דירוג" dataDxfId="149"/>
    <tableColumn id="5" xr3:uid="{7685902D-42CC-4687-8848-72246AD21367}" name="שם מדרג" dataDxfId="148"/>
    <tableColumn id="6" xr3:uid="{6C11E41C-9CC2-4D90-AD47-5A758D3D5CFE}" name="תאריך רכישה" dataDxfId="147"/>
    <tableColumn id="7" xr3:uid="{21960A08-C9E1-4A61-9257-3F107538DBFD}" name="מח&quot;מ" dataDxfId="146"/>
    <tableColumn id="8" xr3:uid="{77DF0445-3BA2-4A05-A383-48849B5204A3}" name="סוג מטבע" dataDxfId="145"/>
    <tableColumn id="9" xr3:uid="{9CDF0DA5-5BEA-4C76-8247-0109233AF285}" name="שיעור ריבית" dataDxfId="144"/>
    <tableColumn id="10" xr3:uid="{31ED6F31-68E5-489B-82A6-485E4AD45DA4}" name="תשואה לפידיון" dataDxfId="143"/>
    <tableColumn id="11" xr3:uid="{9F2682E0-B004-4035-9733-2D71D49F41EC}" name="ערך נקוב****" dataDxfId="142"/>
    <tableColumn id="12" xr3:uid="{1B53D66B-AA1F-41C6-89A8-223F4AE7DE9B}" name="שער***" dataDxfId="141"/>
    <tableColumn id="13" xr3:uid="{CAA342D4-CEEA-4C23-9E14-1A5CA11FC7F2}" name="שווי הוגן" dataDxfId="140"/>
    <tableColumn id="14" xr3:uid="{4FB4CE0E-5A2A-4A49-BD74-F60E3142122C}" name="שעור מערך נקוב מונפק" dataDxfId="139"/>
    <tableColumn id="15" xr3:uid="{B3B8C7CA-3DF3-4F22-9F33-6E6A72C2C47E}" name="שעור מנכסי אפיק ההשקעה" dataDxfId="138"/>
    <tableColumn id="16" xr3:uid="{0B1E2392-825D-471A-AD37-0202DBD5431B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31D64AC-0A70-41AA-967D-C237829606E1}" name="RowTitleRegion1.a1.b4.1" displayName="_RowTitleRegion1.a1.b4.1_18" ref="A1:B4" totalsRowShown="0" tableBorderDxfId="134">
  <autoFilter ref="A1:B4" xr:uid="{C31D64AC-0A70-41AA-967D-C237829606E1}">
    <filterColumn colId="0" hiddenButton="1"/>
    <filterColumn colId="1" hiddenButton="1"/>
  </autoFilter>
  <tableColumns count="2">
    <tableColumn id="1" xr3:uid="{E1271601-3912-40A6-B747-72F284FC92B4}" name="תאריך הדיווח" dataDxfId="133" dataCellStyle="Normal_2007-16618"/>
    <tableColumn id="2" xr3:uid="{D1D7DF0E-185C-46FD-A916-E331C2799434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43BCEA7-379C-4C59-BBBE-56840A489564}" name="TitleRegion1.a5.q417.1" displayName="TitleRegion1.a5.q417.1" ref="A5:Q417" totalsRowShown="0" headerRowDxfId="113" dataDxfId="114" headerRowBorderDxfId="131" tableBorderDxfId="132">
  <autoFilter ref="A5:Q417" xr:uid="{643BCEA7-379C-4C59-BBBE-56840A4895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CDFAB43-93EC-4FCA-B1DA-E732D4A2AC3E}" name="שם המנפיק/שם נייר ערך"/>
    <tableColumn id="2" xr3:uid="{B44627CD-2409-4A17-AFCE-92F47ABB6482}" name="קונסורציום כן/לא" dataDxfId="130"/>
    <tableColumn id="3" xr3:uid="{3A75B532-3D8F-468C-9ECB-F43193F4682D}" name="מספר ני&quot;ע" dataDxfId="129"/>
    <tableColumn id="4" xr3:uid="{EF849790-BEBD-4345-B616-F04024E6527D}" name="מספר מנפיק" dataDxfId="128"/>
    <tableColumn id="5" xr3:uid="{C7A17AA0-BDC0-428C-8623-EBB25ABE6917}" name="דירוג" dataDxfId="127"/>
    <tableColumn id="6" xr3:uid="{43A3603B-8896-4EFC-9116-262E0CF1FBB7}" name="תאריך רכישה" dataDxfId="126"/>
    <tableColumn id="7" xr3:uid="{73AEE76F-8AB8-4D0B-806C-A8D39D1C34A3}" name="שם מדרג" dataDxfId="125"/>
    <tableColumn id="8" xr3:uid="{A76FEF28-3DD2-4251-9BA8-BC22380EE081}" name="מח&quot;מ" dataDxfId="124"/>
    <tableColumn id="9" xr3:uid="{9F3838CF-18C7-4540-B13A-FB4F086E12E8}" name="ענף משק" dataDxfId="123"/>
    <tableColumn id="10" xr3:uid="{7DEF7FBE-D072-44E4-9B24-F74D2C6F7FB6}" name="סוג מטבע" dataDxfId="122"/>
    <tableColumn id="11" xr3:uid="{B252EA36-072C-4C0C-BB01-4D8D296C3794}" name="שיעור ריבית ממוצע" dataDxfId="121"/>
    <tableColumn id="12" xr3:uid="{325634B8-EBBF-4CE7-956E-A8E9F21CF70B}" name="תשואה לפידיון" dataDxfId="120"/>
    <tableColumn id="13" xr3:uid="{3E6DF829-FB8D-4AB0-8324-4B7497C96616}" name="ערך נקוב****" dataDxfId="119"/>
    <tableColumn id="14" xr3:uid="{897A1DB6-C491-4820-BD75-CAEBBB7FA79B}" name="שער***" dataDxfId="118"/>
    <tableColumn id="15" xr3:uid="{FCA9FD48-AF46-4B4B-AA21-04AAE65E44AB}" name="שווי הוגן" dataDxfId="117"/>
    <tableColumn id="16" xr3:uid="{06897CAC-93E2-4687-8346-144B95B6BDA2}" name="שעור מנכסי אפיק ההשקעה" dataDxfId="116"/>
    <tableColumn id="17" xr3:uid="{44B1459A-B121-4601-A2CB-5B1F52BCD78C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37361A0-A7DD-4CD2-AE4C-ED94284560CD}" name="RowTitleRegion1.a1.b4.1" displayName="_RowTitleRegion1.a1.b4.1_19" ref="A1:B4" totalsRowShown="0" tableBorderDxfId="112">
  <autoFilter ref="A1:B4" xr:uid="{E37361A0-A7DD-4CD2-AE4C-ED94284560CD}">
    <filterColumn colId="0" hiddenButton="1"/>
    <filterColumn colId="1" hiddenButton="1"/>
  </autoFilter>
  <tableColumns count="2">
    <tableColumn id="1" xr3:uid="{667C8401-7EAE-4D54-B234-659601AA61A8}" name="תאריך הדיווח" dataDxfId="111" dataCellStyle="Normal_2007-16618"/>
    <tableColumn id="2" xr3:uid="{FE051056-D67B-42A9-92E9-7D63901F71F0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04CED03-11E5-49B7-9CD2-A54C38B8188F}" name="TitleRegion1.a5.n25.1" displayName="TitleRegion1.a5.n25.1" ref="A5:N25" totalsRowShown="0" headerRowDxfId="95" dataDxfId="96" headerRowBorderDxfId="110">
  <autoFilter ref="A5:N25" xr:uid="{404CED03-11E5-49B7-9CD2-A54C38B818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4FDF98F-25F8-43FC-A0F3-29C25BD0262F}" name="שם המנפיק/שם נייר ערך"/>
    <tableColumn id="2" xr3:uid="{6BEFFB3C-CE2B-4775-86EB-2BB719914EC8}" name="מספר ני&quot;ע" dataDxfId="109"/>
    <tableColumn id="3" xr3:uid="{F578D3A5-3EE1-4A38-9BE7-079A07671A94}" name="מספר מנפיק" dataDxfId="108"/>
    <tableColumn id="4" xr3:uid="{DA88F0FC-D9EE-4AE4-B508-B52773888967}" name="דירוג" dataDxfId="107"/>
    <tableColumn id="5" xr3:uid="{EBCD7700-17FF-4BA8-A5C1-A5952057E7F5}" name="שם מדרג" dataDxfId="106"/>
    <tableColumn id="6" xr3:uid="{4B976EDA-DB5D-43CB-8083-AA51C9DC0B77}" name="מח&quot;מ" dataDxfId="105"/>
    <tableColumn id="7" xr3:uid="{0532B346-3BAD-4483-9BE9-C37B71B288D4}" name="סוג מטבע" dataDxfId="104"/>
    <tableColumn id="8" xr3:uid="{98C15173-49B6-484A-B6E1-FF16D618A99E}" name="תנאי ושיעור ריבית" dataDxfId="103"/>
    <tableColumn id="9" xr3:uid="{325F802C-82DE-4956-B904-64E6F3540DCC}" name="תשואה לפידיון" dataDxfId="102"/>
    <tableColumn id="10" xr3:uid="{E14445B0-A20B-4E43-A5EB-F1AF461289FA}" name="ערך נקוב****" dataDxfId="101"/>
    <tableColumn id="11" xr3:uid="{F91AD42C-6540-4022-8704-31C04BFAC8FD}" name="שער***" dataDxfId="100"/>
    <tableColumn id="12" xr3:uid="{445D418B-7BEF-4666-BB3D-8A29E9523E1A}" name="שווי הוגן" dataDxfId="99"/>
    <tableColumn id="13" xr3:uid="{8AC91C91-C2BD-475F-9611-498C38B0A9BE}" name="שעור מנכסי אפיק ההשקעה" dataDxfId="98"/>
    <tableColumn id="14" xr3:uid="{F79F9C66-7C4E-46BB-BF33-A0826861F18A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2CB9530-2C3C-403D-8B2C-0F89DA861A49}" name="RowTitleRegion1.a1.b4.1" displayName="_RowTitleRegion1.a1.b4.1_20" ref="A1:B4" totalsRowShown="0" tableBorderDxfId="94">
  <autoFilter ref="A1:B4" xr:uid="{E2CB9530-2C3C-403D-8B2C-0F89DA861A49}">
    <filterColumn colId="0" hiddenButton="1"/>
    <filterColumn colId="1" hiddenButton="1"/>
  </autoFilter>
  <tableColumns count="2">
    <tableColumn id="1" xr3:uid="{9936FEDB-0818-471F-A4A9-547E1E407FCB}" name="תאריך הדיווח" dataDxfId="93" dataCellStyle="Normal_2007-16618"/>
    <tableColumn id="2" xr3:uid="{FE731E58-44FE-45CB-A9DD-0C4BDFD03778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9BCF730-1041-4591-9813-C01847545A94}" name="TitleRegion1.a5.i23.1" displayName="TitleRegion1.a5.i23.1" ref="A5:I23" totalsRowShown="0" headerRowDxfId="81" dataDxfId="82" headerRowBorderDxfId="92">
  <autoFilter ref="A5:I23" xr:uid="{C9BCF730-1041-4591-9813-C01847545A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3CB53C3-B771-4743-B845-5042D7E0017B}" name="שם המנפיק/שם נייר ערך" dataDxfId="91"/>
    <tableColumn id="2" xr3:uid="{A0C68987-C023-4D12-BE79-B7065E560906}" name="תאריך שערוך אחרון" dataDxfId="90"/>
    <tableColumn id="3" xr3:uid="{939ACDE1-A11C-4A0D-88A6-8CEEAC39B376}" name="אופי הנכס" dataDxfId="89"/>
    <tableColumn id="4" xr3:uid="{4DE00677-B9D2-46AF-B3D3-D614C7A701E5}" name="שעור תשואה במהלך התקופה" dataDxfId="88"/>
    <tableColumn id="5" xr3:uid="{B1BCC531-6940-466B-AC66-68B6DCD64460}" name="סוג מטבע" dataDxfId="87"/>
    <tableColumn id="6" xr3:uid="{45E9DF93-8081-4F3E-AF0E-D754D3A41BEE}" name="שווי משוערך" dataDxfId="86"/>
    <tableColumn id="7" xr3:uid="{EF849E59-8311-4F08-823A-EBA73C2E9A24}" name="שעור מנכסי אפיק ההשקעה" dataDxfId="85">
      <calculatedColumnFormula>F6/$F$8</calculatedColumnFormula>
    </tableColumn>
    <tableColumn id="8" xr3:uid="{C0B778E9-C17B-4967-934B-F94AC9C61B68}" name="שעור מסך נכסי השקעה" dataDxfId="84">
      <calculatedColumnFormula>F6/'סכום נכסי הקרן'!$C$41</calculatedColumnFormula>
    </tableColumn>
    <tableColumn id="9" xr3:uid="{87F7697C-22C1-4EFE-86C7-18B20332B655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443766B-1981-4668-A349-B7AEEC60AA1A}" name="RowTitleRegion1.a1.b4.1" displayName="_RowTitleRegion1.a1.b4.1_21" ref="A1:B4" totalsRowShown="0" tableBorderDxfId="80">
  <autoFilter ref="A1:B4" xr:uid="{B443766B-1981-4668-A349-B7AEEC60AA1A}">
    <filterColumn colId="0" hiddenButton="1"/>
    <filterColumn colId="1" hiddenButton="1"/>
  </autoFilter>
  <tableColumns count="2">
    <tableColumn id="1" xr3:uid="{4204ABBB-034A-41D3-B00C-726C38A798B2}" name="תאריך הדיווח" dataDxfId="79" dataCellStyle="Normal_2007-16618"/>
    <tableColumn id="2" xr3:uid="{82862EF5-1232-443D-9D10-FBCF61FCE979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312B911-2009-4E5A-AC38-FA98362978D7}" name="TitleRegion1.a5.j12.1" displayName="TitleRegion1.a5.j12.1" ref="A5:J12" totalsRowShown="0" headerRowDxfId="75" headerRowBorderDxfId="78" headerRowCellStyle="Normal_2007-16618">
  <autoFilter ref="A5:J12" xr:uid="{6312B911-2009-4E5A-AC38-FA9836297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12EA993-E4A5-48C0-A3E1-3D2BE27D5EF9}" name="שם המנפיק/שם נייר ערך"/>
    <tableColumn id="2" xr3:uid="{125235DC-5812-4059-8A56-38C8FD7720CE}" name="מספר מנפיק" dataDxfId="77"/>
    <tableColumn id="3" xr3:uid="{F26563C8-FB03-4D6C-BA20-C82972CB5EAD}" name="דירוג"/>
    <tableColumn id="4" xr3:uid="{83F08073-0490-4C9A-8EB5-F38D5E24BFD3}" name="שם המדרג" dataDxfId="76"/>
    <tableColumn id="5" xr3:uid="{26CC3A34-879C-410E-8D04-175DE0B75DA0}" name="שעור הריבית"/>
    <tableColumn id="6" xr3:uid="{C1760887-1305-4642-9451-517B77E8747A}" name="סוג מטבע"/>
    <tableColumn id="7" xr3:uid="{F176ACA6-273E-47F4-A493-7AA42289E1BD}" name="תשואה לפדיון"/>
    <tableColumn id="8" xr3:uid="{C6C65CEE-5B46-4093-9920-175FCA15EF11}" name="שווי הוגן"/>
    <tableColumn id="9" xr3:uid="{D0FC90D3-95BB-47AA-8055-B69DB4104707}" name="שעור מנכסי אפיק ההשקעה"/>
    <tableColumn id="10" xr3:uid="{645E68E6-1358-4474-BF90-46431F57F9AB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2B169A2-F720-4853-80E2-18E6E13A80FB}" name="RowTitleRegion1.a1.b4.1" displayName="_RowTitleRegion1.a1.b4.1_22" ref="A1:B4" totalsRowShown="0" tableBorderDxfId="74">
  <autoFilter ref="A1:B4" xr:uid="{B2B169A2-F720-4853-80E2-18E6E13A80FB}">
    <filterColumn colId="0" hiddenButton="1"/>
    <filterColumn colId="1" hiddenButton="1"/>
  </autoFilter>
  <tableColumns count="2">
    <tableColumn id="1" xr3:uid="{BF520B99-C236-4C2B-B2CD-6CA80E9A830D}" name="תאריך הדיווח" dataDxfId="73" dataCellStyle="Normal_2007-16618"/>
    <tableColumn id="2" xr3:uid="{03C704B9-2379-4C17-BD18-A12CC1A835C3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B13B9B9-FE2B-4C9D-BA5A-91430C87B2CC}" name="TitleRegion1.a5.j34.1" displayName="TitleRegion1.a5.j34.1" ref="A5:J34" totalsRowShown="0" headerRowDxfId="65" headerRowBorderDxfId="72">
  <autoFilter ref="A5:J34" xr:uid="{4B13B9B9-FE2B-4C9D-BA5A-91430C87B2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BE7BD55-5AC7-45DA-9E54-B599EB062EE2}" name="שם המנפיק/שם נייר ערך"/>
    <tableColumn id="2" xr3:uid="{7D81AAE5-9710-49CC-A941-05FB6297F8E0}" name="מספר ני&quot;ע"/>
    <tableColumn id="3" xr3:uid="{9FC5B1DA-7014-40C7-AEB1-A31C2DF8F502}" name="דירוג" dataDxfId="71"/>
    <tableColumn id="4" xr3:uid="{CF1F780C-687F-4B4A-8CDD-093A0D2622F8}" name="שם המדרג"/>
    <tableColumn id="5" xr3:uid="{2DFC23D3-E1A8-406C-AF7F-5F74A5F805B0}" name="שעור הריבית" dataDxfId="70"/>
    <tableColumn id="6" xr3:uid="{3B3D9133-95DB-482B-A050-574BD37639BC}" name="סוג מטבע"/>
    <tableColumn id="7" xr3:uid="{8724A649-A440-4ACC-A24A-1B46B754D3F8}" name="תשואה לפדיון" dataDxfId="69"/>
    <tableColumn id="8" xr3:uid="{58068307-8C3C-4266-AEEB-55CB852D68B0}" name="שווי הוגן" dataDxfId="68"/>
    <tableColumn id="9" xr3:uid="{6529EB76-0936-4D14-8A07-19218DB47AB7}" name="שעור מנכסי אפיק ההשקעה" dataDxfId="67"/>
    <tableColumn id="10" xr3:uid="{B8AF0FB5-D6AD-4B01-8670-B3C20E842E2A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9F97082-B57C-4813-BA29-72711321C298}" name="RowTitleRegion1.a1.b4.1" displayName="_RowTitleRegion1.a1.b4.1_23" ref="A1:B4" totalsRowShown="0" tableBorderDxfId="64">
  <autoFilter ref="A1:B4" xr:uid="{99F97082-B57C-4813-BA29-72711321C298}">
    <filterColumn colId="0" hiddenButton="1"/>
    <filterColumn colId="1" hiddenButton="1"/>
  </autoFilter>
  <tableColumns count="2">
    <tableColumn id="1" xr3:uid="{303B9433-CAE6-4D21-AC80-4FD189D5137D}" name="תאריך הדיווח" dataDxfId="63" dataCellStyle="Normal_2007-16618"/>
    <tableColumn id="2" xr3:uid="{69C0B1FF-1466-4B5F-AAD3-2DFB506B8668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082C09B-FA01-4829-9254-B3D65F209FA1}" name="TitleRegion1.a5.c173.1" displayName="TitleRegion1.a5.c173.1" ref="A5:C173" totalsRowShown="0" headerRowBorderDxfId="62">
  <autoFilter ref="A5:C173" xr:uid="{A082C09B-FA01-4829-9254-B3D65F209FA1}">
    <filterColumn colId="0" hiddenButton="1"/>
    <filterColumn colId="1" hiddenButton="1"/>
    <filterColumn colId="2" hiddenButton="1"/>
  </autoFilter>
  <tableColumns count="3">
    <tableColumn id="1" xr3:uid="{2853C718-46C2-4C76-9388-8C2F57FA0D28}" name="שם המנפיק/שם נייר ערך"/>
    <tableColumn id="2" xr3:uid="{2BBA6009-DE9C-46FE-9BB4-E5D8719E20B9}" name="סכום ההתחייבות" dataDxfId="61" dataCellStyle="Comma"/>
    <tableColumn id="3" xr3:uid="{1E44B3C1-40C2-44DB-A569-021C5178774C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3610B04C-67C9-4DC3-A09C-3A2C4B051855}" name="RowTitleRegion1.a1.b4.1" displayName="_RowTitleRegion1.a1.b4.1_24" ref="A1:B4" totalsRowShown="0" tableBorderDxfId="59">
  <autoFilter ref="A1:B4" xr:uid="{3610B04C-67C9-4DC3-A09C-3A2C4B051855}">
    <filterColumn colId="0" hiddenButton="1"/>
    <filterColumn colId="1" hiddenButton="1"/>
  </autoFilter>
  <tableColumns count="2">
    <tableColumn id="1" xr3:uid="{27218E63-EC37-4E85-A905-C10E53FEF1CA}" name="תאריך הדיווח" dataDxfId="58" dataCellStyle="Normal_2007-16618"/>
    <tableColumn id="2" xr3:uid="{F47072A3-1379-464D-A8AE-7658E6784AA9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48D2A82-6F1C-4026-8AD1-2A710B0F3D6C}" name="TitleRegion1.a5.o25.1" displayName="TitleRegion1.a5.o25.1" ref="A5:O25" totalsRowShown="0" headerRowDxfId="40" dataDxfId="41" headerRowBorderDxfId="56" tableBorderDxfId="57">
  <autoFilter ref="A5:O25" xr:uid="{348D2A82-6F1C-4026-8AD1-2A710B0F3D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A6AD3DD-1A7A-41BC-8753-0E1887374B89}" name="שם המנפיק/שם נייר ערך"/>
    <tableColumn id="2" xr3:uid="{E4813A74-E7A4-4A35-B0B8-7132A54AD303}" name="מספר ני&quot;ע" dataDxfId="55"/>
    <tableColumn id="3" xr3:uid="{CB1A9949-62FA-4283-A7E7-7695EF2EFA8B}" name="ענף מסחר" dataDxfId="54"/>
    <tableColumn id="4" xr3:uid="{3C461410-D42B-4258-9288-AF5AEAFE5DE4}" name="דירוג" dataDxfId="53"/>
    <tableColumn id="5" xr3:uid="{C4C50845-4708-492B-957F-D1F6AF5FB7CE}" name="שם מדרג" dataDxfId="52"/>
    <tableColumn id="6" xr3:uid="{1FFD2839-7F78-4503-A174-19AD822B6AD5}" name="תאריך רכישה" dataDxfId="51"/>
    <tableColumn id="7" xr3:uid="{94A9150B-A7D6-41F5-A859-756AF41FD4FF}" name="מח&quot;מ" dataDxfId="50"/>
    <tableColumn id="8" xr3:uid="{BDD70353-A696-42A1-BFC1-272EF18B4D0B}" name="סוג מטבע" dataDxfId="49"/>
    <tableColumn id="9" xr3:uid="{953D32CF-125E-4B98-B2B7-03BED9E114DF}" name="שיעור ריבית" dataDxfId="48"/>
    <tableColumn id="10" xr3:uid="{3FD3771E-F038-4CE2-8FA9-6F3C69B58AAD}" name="ריבית אפקטיבית" dataDxfId="47"/>
    <tableColumn id="11" xr3:uid="{93635CC3-676B-4635-B469-4E40F7FEE316}" name="ערך נקוב ****" dataDxfId="46"/>
    <tableColumn id="12" xr3:uid="{4B158983-A20A-4503-90EE-EDE912C04DB2}" name="עלות מתואמת" dataDxfId="45"/>
    <tableColumn id="13" xr3:uid="{0FC6CC53-6B95-4F77-9B50-2A0DFC56816A}" name="שעור מערך נקוב מונפק" dataDxfId="44"/>
    <tableColumn id="14" xr3:uid="{DE8A149D-B7EF-4BA4-BEDC-FA9BCDC18109}" name="שעור מנכסי אפיק ההשקעה" dataDxfId="43"/>
    <tableColumn id="15" xr3:uid="{09E6CF65-06B7-4B2E-BD19-5CAD56FDAB9F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EE26A2B-AF60-4B9F-AC23-D8C263F5DEF3}" name="RowTitleRegion1.a1.b4.1" displayName="_RowTitleRegion1.a1.b4.1_25" ref="A1:B4" totalsRowShown="0" tableBorderDxfId="39">
  <autoFilter ref="A1:B4" xr:uid="{5EE26A2B-AF60-4B9F-AC23-D8C263F5DEF3}">
    <filterColumn colId="0" hiddenButton="1"/>
    <filterColumn colId="1" hiddenButton="1"/>
  </autoFilter>
  <tableColumns count="2">
    <tableColumn id="1" xr3:uid="{270B53AF-1939-4171-9EE2-6E174871F1B0}" name="תאריך הדיווח" dataDxfId="38" dataCellStyle="Normal_2007-16618"/>
    <tableColumn id="2" xr3:uid="{712B9770-BDC3-49E8-9C6A-73E8FA84DA5A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C425BA7-4EB3-4CCF-BC30-5EC76895D48E}" name="TitleRegion1.a5.o25.1" displayName="TitleRegion1.a5.o25.1_" ref="A5:O25" totalsRowShown="0" headerRowDxfId="20" dataDxfId="21" headerRowBorderDxfId="36" tableBorderDxfId="37">
  <autoFilter ref="A5:O25" xr:uid="{CC425BA7-4EB3-4CCF-BC30-5EC76895D4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52879E6-7D94-47A9-9998-0CCA150F3140}" name="שם המנפיק/שם נייר ערך"/>
    <tableColumn id="2" xr3:uid="{DB6F5A4B-A452-415A-8135-2D6B57055331}" name="מספר ני&quot;ע" dataDxfId="35"/>
    <tableColumn id="3" xr3:uid="{944EED80-30FC-417F-B4F1-B80E7D88A791}" name="ענף מסחר" dataDxfId="34"/>
    <tableColumn id="4" xr3:uid="{89A51DDD-F31B-4B42-89BE-E33A92CFAF96}" name="דירוג" dataDxfId="33"/>
    <tableColumn id="5" xr3:uid="{B65A00C6-8A48-410B-A2C9-43BE941D0BF4}" name="שם מדרג" dataDxfId="32"/>
    <tableColumn id="6" xr3:uid="{737C6C53-8BEA-4C0E-9B60-5D9CD4C17291}" name="תאריך רכישה" dataDxfId="31"/>
    <tableColumn id="7" xr3:uid="{53A60710-0471-4D5E-9164-E93F4BD7ABB1}" name="מח&quot;מ" dataDxfId="30"/>
    <tableColumn id="8" xr3:uid="{2F8F23B8-4539-4245-9011-EF1044CAC488}" name="סוג מטבע" dataDxfId="29"/>
    <tableColumn id="9" xr3:uid="{E4B430A3-B733-457F-8483-253A936B3E56}" name="שיעור ריבית" dataDxfId="28"/>
    <tableColumn id="10" xr3:uid="{1DD80D6A-A8B3-4F55-8358-404103DD8851}" name="ריבית אפקטיבית" dataDxfId="27"/>
    <tableColumn id="11" xr3:uid="{98FC0D1A-0F6A-4474-8477-36FFE9CFD58A}" name="ערך נקוב****" dataDxfId="26"/>
    <tableColumn id="12" xr3:uid="{58384EB4-F2EC-4C76-B86E-1A2EF14FCE53}" name="עלות מתואמת" dataDxfId="25"/>
    <tableColumn id="13" xr3:uid="{FA66C2BD-0FFF-46FA-AEC1-1B2D474C2A99}" name="שעור מערך נקוב מונפק" dataDxfId="24"/>
    <tableColumn id="14" xr3:uid="{F095B5DC-EFB1-4BBD-B20F-6E704DB97BEA}" name="שעור מנכסי אפיק ההשקעה" dataDxfId="23"/>
    <tableColumn id="15" xr3:uid="{0B65578B-C27C-4FA5-9F17-000935934ABB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A4F28D4-B38C-4394-8E8F-BF481D3E6E5A}" name="RowTitleRegion1.a1.b4.1" displayName="_RowTitleRegion1.a1.b4.1_26" ref="A1:B4" totalsRowShown="0" tableBorderDxfId="19">
  <autoFilter ref="A1:B4" xr:uid="{8A4F28D4-B38C-4394-8E8F-BF481D3E6E5A}">
    <filterColumn colId="0" hiddenButton="1"/>
    <filterColumn colId="1" hiddenButton="1"/>
  </autoFilter>
  <tableColumns count="2">
    <tableColumn id="1" xr3:uid="{EA51A6AA-530A-47C1-B19D-AB0783B535AC}" name="תאריך הדיווח" dataDxfId="18" dataCellStyle="Normal_2007-16618"/>
    <tableColumn id="2" xr3:uid="{7F577595-4ACB-4E61-9EF8-723A5947FF1E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91AF741-86B2-4614-AA2C-070FB102112C}" name="TitleRegion1.a5.o26.1" displayName="TitleRegion1.a5.o26.1" ref="A5:O26" totalsRowShown="0" headerRowDxfId="0" dataDxfId="1" headerRowBorderDxfId="16" tableBorderDxfId="17">
  <autoFilter ref="A5:O26" xr:uid="{691AF741-86B2-4614-AA2C-070FB10211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20631E1-D659-406B-8915-1A89BDBDF0C4}" name="שם המנפיק/שם נייר ערך"/>
    <tableColumn id="2" xr3:uid="{6634B23E-7E23-4FEB-A482-0577B92E9CD8}" name="מספר ני&quot;ע" dataDxfId="15"/>
    <tableColumn id="3" xr3:uid="{15B091D8-7924-471C-B289-F81FDDBB3043}" name="ענף מסחר" dataDxfId="14"/>
    <tableColumn id="4" xr3:uid="{FD01CD51-6650-47B2-8A82-F7350621A188}" name="דירוג" dataDxfId="13"/>
    <tableColumn id="5" xr3:uid="{0393E8F5-33E1-463C-9ABD-C7CFAF848E0A}" name="שם מדרג" dataDxfId="12"/>
    <tableColumn id="6" xr3:uid="{62AD17FC-997F-4388-AF3F-86FD47006485}" name="תאריך רכישה" dataDxfId="11"/>
    <tableColumn id="7" xr3:uid="{DD99EC69-ED23-43FC-867A-AF963381BA69}" name="מח&quot;מ" dataDxfId="10"/>
    <tableColumn id="8" xr3:uid="{076519CF-5FEA-49D7-ABAB-7E6EB6B80122}" name="סוג מטבע" dataDxfId="9"/>
    <tableColumn id="9" xr3:uid="{2AE2AAA8-2A49-4656-A43E-8E5F442B8BF4}" name="שיעור ריבית" dataDxfId="8"/>
    <tableColumn id="10" xr3:uid="{A995D87F-A3EB-4924-8D68-F29853ECFD60}" name="ריבית אפקטיבית" dataDxfId="7"/>
    <tableColumn id="11" xr3:uid="{3ED8E24A-51E9-410B-81AE-ACACCF01E1E9}" name="ערך נקוב****" dataDxfId="6"/>
    <tableColumn id="12" xr3:uid="{91FD2119-9224-425A-BC94-B55DD22DFDBF}" name="עלות מתואמת" dataDxfId="5"/>
    <tableColumn id="13" xr3:uid="{7256A5F5-D3D2-42EB-9EED-D33AF3537927}" name="שעור מערך נקוב מונפק" dataDxfId="4"/>
    <tableColumn id="14" xr3:uid="{77653AF9-A28B-473E-ADE1-B4AAC998E01D}" name="שעור מנכסי אפיק ההשקעה" dataDxfId="3"/>
    <tableColumn id="15" xr3:uid="{8C7386FC-9352-46F5-9BCC-2C64CB674B0A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1" t="s">
        <v>3940</v>
      </c>
    </row>
    <row r="2" spans="1:30">
      <c r="B2" s="2" t="s">
        <v>1</v>
      </c>
      <c r="C2" s="9" t="s">
        <v>3069</v>
      </c>
    </row>
    <row r="3" spans="1:30">
      <c r="B3" s="2" t="s">
        <v>2</v>
      </c>
      <c r="C3" s="20" t="s">
        <v>3070</v>
      </c>
    </row>
    <row r="4" spans="1:30">
      <c r="B4" s="2" t="s">
        <v>3</v>
      </c>
      <c r="C4" s="62" t="s">
        <v>165</v>
      </c>
    </row>
    <row r="5" spans="1:30" ht="18.75">
      <c r="A5" s="86" t="s">
        <v>3941</v>
      </c>
      <c r="B5" s="85" t="s">
        <v>4</v>
      </c>
      <c r="C5" s="87" t="s">
        <v>3942</v>
      </c>
      <c r="D5" s="88" t="s">
        <v>3943</v>
      </c>
    </row>
    <row r="6" spans="1:30" s="3" customFormat="1">
      <c r="A6" s="89" t="s">
        <v>3941</v>
      </c>
      <c r="B6" s="90" t="s">
        <v>3941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9" t="s">
        <v>3941</v>
      </c>
      <c r="B7" s="90" t="s">
        <v>3941</v>
      </c>
      <c r="C7" s="42" t="s">
        <v>6</v>
      </c>
      <c r="D7" s="43" t="s">
        <v>7</v>
      </c>
    </row>
    <row r="8" spans="1:30" s="4" customFormat="1" ht="20.25">
      <c r="A8" s="91" t="s">
        <v>3941</v>
      </c>
      <c r="B8" s="92" t="s">
        <v>3941</v>
      </c>
      <c r="C8" s="45" t="s">
        <v>8</v>
      </c>
      <c r="D8" s="44" t="s">
        <v>9</v>
      </c>
    </row>
    <row r="9" spans="1:30" s="4" customFormat="1" ht="20.25">
      <c r="A9" s="91" t="s">
        <v>3941</v>
      </c>
      <c r="B9" s="46" t="s">
        <v>10</v>
      </c>
      <c r="C9" s="93" t="s">
        <v>3941</v>
      </c>
      <c r="D9" s="94" t="s">
        <v>3941</v>
      </c>
    </row>
    <row r="10" spans="1:30">
      <c r="A10" s="6" t="s">
        <v>11</v>
      </c>
      <c r="B10" s="47" t="s">
        <v>12</v>
      </c>
      <c r="C10" s="53">
        <v>13711.782938363112</v>
      </c>
      <c r="D10" s="54">
        <v>0.13469999999999999</v>
      </c>
    </row>
    <row r="11" spans="1:30">
      <c r="A11" s="86" t="s">
        <v>3941</v>
      </c>
      <c r="B11" s="47" t="s">
        <v>13</v>
      </c>
      <c r="C11" s="95" t="s">
        <v>3941</v>
      </c>
      <c r="D11" s="95" t="s">
        <v>3941</v>
      </c>
    </row>
    <row r="12" spans="1:30">
      <c r="A12" s="7" t="s">
        <v>11</v>
      </c>
      <c r="B12" s="48" t="s">
        <v>14</v>
      </c>
      <c r="C12" s="55">
        <v>13290.89024166152</v>
      </c>
      <c r="D12" s="56">
        <v>0.1305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20004.901938521034</v>
      </c>
      <c r="D14" s="56">
        <v>0.19650000000000001</v>
      </c>
    </row>
    <row r="15" spans="1:30">
      <c r="A15" s="7" t="s">
        <v>11</v>
      </c>
      <c r="B15" s="48" t="s">
        <v>17</v>
      </c>
      <c r="C15" s="55">
        <v>15396.569675806095</v>
      </c>
      <c r="D15" s="56">
        <v>0.1512</v>
      </c>
    </row>
    <row r="16" spans="1:30">
      <c r="A16" s="7" t="s">
        <v>11</v>
      </c>
      <c r="B16" s="48" t="s">
        <v>163</v>
      </c>
      <c r="C16" s="55">
        <v>13847.434552351629</v>
      </c>
      <c r="D16" s="56">
        <v>0.13600000000000001</v>
      </c>
    </row>
    <row r="17" spans="1:4">
      <c r="A17" s="7" t="s">
        <v>11</v>
      </c>
      <c r="B17" s="48" t="s">
        <v>18</v>
      </c>
      <c r="C17" s="55">
        <v>1297.0400360707058</v>
      </c>
      <c r="D17" s="56">
        <v>1.2699999999999999E-2</v>
      </c>
    </row>
    <row r="18" spans="1:4">
      <c r="A18" s="7" t="s">
        <v>11</v>
      </c>
      <c r="B18" s="48" t="s">
        <v>19</v>
      </c>
      <c r="C18" s="55">
        <v>1.638114058302</v>
      </c>
      <c r="D18" s="56">
        <v>0</v>
      </c>
    </row>
    <row r="19" spans="1:4">
      <c r="A19" s="7" t="s">
        <v>11</v>
      </c>
      <c r="B19" s="48" t="s">
        <v>20</v>
      </c>
      <c r="C19" s="55">
        <v>41.9258904</v>
      </c>
      <c r="D19" s="56">
        <v>4.0000000000000002E-4</v>
      </c>
    </row>
    <row r="20" spans="1:4">
      <c r="A20" s="7" t="s">
        <v>11</v>
      </c>
      <c r="B20" s="48" t="s">
        <v>21</v>
      </c>
      <c r="C20" s="55">
        <v>353.42233523458219</v>
      </c>
      <c r="D20" s="56">
        <v>3.5000000000000001E-3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6" t="s">
        <v>3941</v>
      </c>
      <c r="B22" s="47" t="s">
        <v>23</v>
      </c>
      <c r="C22" s="95" t="s">
        <v>3941</v>
      </c>
      <c r="D22" s="95" t="s">
        <v>3941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118.625488956</v>
      </c>
      <c r="D24" s="56">
        <v>1.1999999999999999E-3</v>
      </c>
    </row>
    <row r="25" spans="1:4">
      <c r="A25" s="7" t="s">
        <v>11</v>
      </c>
      <c r="B25" s="48" t="s">
        <v>16</v>
      </c>
      <c r="C25" s="55">
        <v>1093.7179749416848</v>
      </c>
      <c r="D25" s="56">
        <v>1.0699999999999999E-2</v>
      </c>
    </row>
    <row r="26" spans="1:4">
      <c r="A26" s="7" t="s">
        <v>11</v>
      </c>
      <c r="B26" s="48" t="s">
        <v>26</v>
      </c>
      <c r="C26" s="55">
        <v>1709.0148730980936</v>
      </c>
      <c r="D26" s="56">
        <v>1.6799999999999999E-2</v>
      </c>
    </row>
    <row r="27" spans="1:4">
      <c r="A27" s="7" t="s">
        <v>11</v>
      </c>
      <c r="B27" s="48" t="s">
        <v>27</v>
      </c>
      <c r="C27" s="55">
        <v>10012.441917374554</v>
      </c>
      <c r="D27" s="56">
        <v>9.8299999999999998E-2</v>
      </c>
    </row>
    <row r="28" spans="1:4">
      <c r="A28" s="7" t="s">
        <v>11</v>
      </c>
      <c r="B28" s="48" t="s">
        <v>28</v>
      </c>
      <c r="C28" s="55">
        <v>6.03100136191724</v>
      </c>
      <c r="D28" s="56">
        <v>1E-4</v>
      </c>
    </row>
    <row r="29" spans="1:4">
      <c r="A29" s="7" t="s">
        <v>11</v>
      </c>
      <c r="B29" s="48" t="s">
        <v>29</v>
      </c>
      <c r="C29" s="55">
        <v>0.45344026675999999</v>
      </c>
      <c r="D29" s="56">
        <v>0</v>
      </c>
    </row>
    <row r="30" spans="1:4">
      <c r="A30" s="7" t="s">
        <v>11</v>
      </c>
      <c r="B30" s="48" t="s">
        <v>30</v>
      </c>
      <c r="C30" s="55">
        <v>956.79555906092776</v>
      </c>
      <c r="D30" s="56">
        <v>9.4000000000000004E-3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10136.3804406244</v>
      </c>
      <c r="D32" s="56">
        <v>9.9599999999999994E-2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576.45302000000004</v>
      </c>
      <c r="D34" s="56">
        <v>5.7000000000000002E-3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-738.37201245569997</v>
      </c>
      <c r="D36" s="56">
        <v>-7.3000000000000001E-3</v>
      </c>
    </row>
    <row r="37" spans="1:4">
      <c r="A37" s="96" t="s">
        <v>3941</v>
      </c>
      <c r="B37" s="49" t="s">
        <v>37</v>
      </c>
      <c r="C37" s="95" t="s">
        <v>3941</v>
      </c>
      <c r="D37" s="95" t="s">
        <v>3941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6" t="s">
        <v>3941</v>
      </c>
      <c r="B41" s="50" t="s">
        <v>41</v>
      </c>
      <c r="C41" s="55">
        <v>101817.14742569561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8801.2393737365837</v>
      </c>
      <c r="D42" s="56">
        <f>C42/$C$41</f>
        <v>8.6441622027955314E-2</v>
      </c>
    </row>
    <row r="43" spans="1:4">
      <c r="A43" s="86" t="s">
        <v>3941</v>
      </c>
      <c r="B43" s="8" t="s">
        <v>166</v>
      </c>
      <c r="C43" s="86" t="s">
        <v>3941</v>
      </c>
      <c r="D43" s="86" t="s">
        <v>3941</v>
      </c>
    </row>
    <row r="44" spans="1:4">
      <c r="A44" s="86" t="s">
        <v>3941</v>
      </c>
      <c r="B44" s="97" t="s">
        <v>3941</v>
      </c>
      <c r="C44" s="10" t="s">
        <v>43</v>
      </c>
      <c r="D44" s="11" t="s">
        <v>44</v>
      </c>
    </row>
    <row r="45" spans="1:4">
      <c r="A45" s="86" t="s">
        <v>3941</v>
      </c>
      <c r="B45" s="97" t="s">
        <v>3941</v>
      </c>
      <c r="C45" s="10" t="s">
        <v>8</v>
      </c>
      <c r="D45" s="10" t="s">
        <v>9</v>
      </c>
    </row>
    <row r="46" spans="1:4">
      <c r="A46" s="86" t="s">
        <v>3941</v>
      </c>
      <c r="B46" s="97" t="s">
        <v>3941</v>
      </c>
      <c r="C46" t="s">
        <v>102</v>
      </c>
      <c r="D46" s="60">
        <v>4.0115999999999996</v>
      </c>
    </row>
    <row r="47" spans="1:4">
      <c r="A47" s="86" t="s">
        <v>3941</v>
      </c>
      <c r="B47" s="97" t="s">
        <v>3941</v>
      </c>
      <c r="C47" t="s">
        <v>107</v>
      </c>
      <c r="D47" s="60">
        <v>2.4786000000000001</v>
      </c>
    </row>
    <row r="48" spans="1:4">
      <c r="A48" s="86" t="s">
        <v>3941</v>
      </c>
      <c r="B48" s="97" t="s">
        <v>3941</v>
      </c>
      <c r="C48" t="s">
        <v>100</v>
      </c>
      <c r="D48" s="60">
        <v>3.6269999999999998</v>
      </c>
    </row>
    <row r="49" spans="1:4">
      <c r="A49" s="86" t="s">
        <v>3941</v>
      </c>
      <c r="B49" s="97" t="s">
        <v>3941</v>
      </c>
      <c r="C49" t="s">
        <v>170</v>
      </c>
      <c r="D49" s="60">
        <v>0.46289999999999998</v>
      </c>
    </row>
    <row r="50" spans="1:4">
      <c r="A50" s="86" t="s">
        <v>3941</v>
      </c>
      <c r="B50" s="97" t="s">
        <v>3941</v>
      </c>
      <c r="C50" t="s">
        <v>105</v>
      </c>
      <c r="D50" s="60">
        <v>2.7391000000000001</v>
      </c>
    </row>
    <row r="51" spans="1:4">
      <c r="A51" s="86" t="s">
        <v>3941</v>
      </c>
      <c r="B51" s="97" t="s">
        <v>3941</v>
      </c>
      <c r="C51" t="s">
        <v>168</v>
      </c>
      <c r="D51" s="60">
        <v>2.5637E-2</v>
      </c>
    </row>
    <row r="52" spans="1:4">
      <c r="A52" s="86" t="s">
        <v>3941</v>
      </c>
      <c r="B52" s="97" t="s">
        <v>3941</v>
      </c>
      <c r="C52" t="s">
        <v>171</v>
      </c>
      <c r="D52" s="60">
        <v>0.35589999999999999</v>
      </c>
    </row>
    <row r="53" spans="1:4">
      <c r="A53" s="86" t="s">
        <v>3941</v>
      </c>
      <c r="B53" s="97" t="s">
        <v>3941</v>
      </c>
      <c r="C53" t="s">
        <v>169</v>
      </c>
      <c r="D53" s="60">
        <v>0.36270000000000002</v>
      </c>
    </row>
    <row r="54" spans="1:4">
      <c r="A54" s="86" t="s">
        <v>3941</v>
      </c>
      <c r="B54" s="97" t="s">
        <v>3941</v>
      </c>
      <c r="C54" t="s">
        <v>104</v>
      </c>
      <c r="D54" s="60">
        <v>4.6208999999999998</v>
      </c>
    </row>
    <row r="55" spans="1:4">
      <c r="A55" s="86" t="s">
        <v>3941</v>
      </c>
      <c r="B55" s="97" t="s">
        <v>3941</v>
      </c>
      <c r="C55" t="s">
        <v>167</v>
      </c>
      <c r="D55" s="60">
        <v>4.3135000000000003</v>
      </c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C1:C4" xr:uid="{784F729B-45F1-4DAB-8CEC-251B4E1C5014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3940</v>
      </c>
    </row>
    <row r="2" spans="1:12" s="1" customFormat="1">
      <c r="A2" s="2" t="s">
        <v>1</v>
      </c>
      <c r="B2" s="9" t="s">
        <v>3069</v>
      </c>
    </row>
    <row r="3" spans="1:12" s="1" customFormat="1">
      <c r="A3" s="2" t="s">
        <v>2</v>
      </c>
      <c r="B3" s="20" t="s">
        <v>3070</v>
      </c>
    </row>
    <row r="4" spans="1:12" s="1" customFormat="1">
      <c r="A4" s="2" t="s">
        <v>3</v>
      </c>
      <c r="B4" s="62" t="s">
        <v>165</v>
      </c>
    </row>
    <row r="5" spans="1:12" s="15" customFormat="1">
      <c r="A5" s="98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9" t="s">
        <v>3941</v>
      </c>
      <c r="B6" s="100" t="s">
        <v>3941</v>
      </c>
      <c r="C6" s="100" t="s">
        <v>3941</v>
      </c>
      <c r="D6" s="100" t="s">
        <v>3941</v>
      </c>
      <c r="E6" s="100" t="s">
        <v>3941</v>
      </c>
      <c r="F6" s="100" t="s">
        <v>3941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2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102" t="s">
        <v>3941</v>
      </c>
      <c r="H8" s="54">
        <v>0</v>
      </c>
      <c r="I8" s="53">
        <v>13711.782974633112</v>
      </c>
      <c r="J8" s="54">
        <f>I8/$I$8</f>
        <v>1</v>
      </c>
      <c r="K8" s="54">
        <f>I8/'סכום נכסי הקרן'!$C$41</f>
        <v>0.13467066522011661</v>
      </c>
    </row>
    <row r="9" spans="1:12">
      <c r="A9" s="57" t="s">
        <v>172</v>
      </c>
      <c r="B9" s="103" t="s">
        <v>3941</v>
      </c>
      <c r="C9" s="104" t="s">
        <v>3941</v>
      </c>
      <c r="D9" s="104" t="s">
        <v>3941</v>
      </c>
      <c r="E9" s="104" t="s">
        <v>3941</v>
      </c>
      <c r="F9" s="104" t="s">
        <v>3941</v>
      </c>
      <c r="G9" s="104" t="s">
        <v>3941</v>
      </c>
      <c r="H9" s="58">
        <v>0</v>
      </c>
      <c r="I9" s="59">
        <v>13072.064555781442</v>
      </c>
      <c r="J9" s="58">
        <f t="shared" ref="J9:J58" si="0">I9/$I$8</f>
        <v>0.9533453512183534</v>
      </c>
      <c r="K9" s="58">
        <f>I9/'סכום נכסי הקרן'!$C$41</f>
        <v>0.12838765263308136</v>
      </c>
    </row>
    <row r="10" spans="1:12">
      <c r="A10" s="57" t="s">
        <v>173</v>
      </c>
      <c r="B10" s="103" t="s">
        <v>3941</v>
      </c>
      <c r="C10" s="104" t="s">
        <v>3941</v>
      </c>
      <c r="D10" s="104" t="s">
        <v>3941</v>
      </c>
      <c r="E10" s="104" t="s">
        <v>3941</v>
      </c>
      <c r="F10" s="104" t="s">
        <v>3941</v>
      </c>
      <c r="G10" s="104" t="s">
        <v>3941</v>
      </c>
      <c r="H10" s="58">
        <v>0</v>
      </c>
      <c r="I10" s="59">
        <v>6884.2415700000001</v>
      </c>
      <c r="J10" s="58">
        <f t="shared" si="0"/>
        <v>0.50206757084296716</v>
      </c>
      <c r="K10" s="58">
        <f>I10/'סכום נכסי הקרן'!$C$41</f>
        <v>6.761377375087041E-2</v>
      </c>
    </row>
    <row r="11" spans="1:12">
      <c r="A11" s="63" t="s">
        <v>3071</v>
      </c>
      <c r="B11" t="s">
        <v>3072</v>
      </c>
      <c r="C11">
        <v>11</v>
      </c>
      <c r="D11" t="s">
        <v>175</v>
      </c>
      <c r="E11" t="s">
        <v>176</v>
      </c>
      <c r="F11" t="s">
        <v>98</v>
      </c>
      <c r="G11" s="105" t="s">
        <v>3941</v>
      </c>
      <c r="H11" s="105" t="s">
        <v>3941</v>
      </c>
      <c r="I11" s="55">
        <v>739.09186</v>
      </c>
      <c r="J11" s="56">
        <f t="shared" si="0"/>
        <v>5.3901951436025844E-2</v>
      </c>
      <c r="K11" s="56">
        <f>I11/'סכום נכסי הקרן'!$C$41</f>
        <v>7.2590116565520203E-3</v>
      </c>
    </row>
    <row r="12" spans="1:12">
      <c r="A12" s="63" t="s">
        <v>3073</v>
      </c>
      <c r="B12" t="s">
        <v>174</v>
      </c>
      <c r="C12">
        <v>12</v>
      </c>
      <c r="D12" t="s">
        <v>175</v>
      </c>
      <c r="E12" t="s">
        <v>176</v>
      </c>
      <c r="F12" t="s">
        <v>98</v>
      </c>
      <c r="G12" s="105" t="s">
        <v>3941</v>
      </c>
      <c r="H12" s="105" t="s">
        <v>3941</v>
      </c>
      <c r="I12" s="55">
        <f>132.85497+922.89608</f>
        <v>1055.7510500000001</v>
      </c>
      <c r="J12" s="56">
        <f t="shared" si="0"/>
        <v>7.6995898487683651E-2</v>
      </c>
      <c r="K12" s="56">
        <f>I12/'סכום נכסי הקרן'!$C$41</f>
        <v>1.0369088868556928E-2</v>
      </c>
    </row>
    <row r="13" spans="1:12">
      <c r="A13" s="63" t="s">
        <v>3074</v>
      </c>
      <c r="B13" s="63" t="s">
        <v>3075</v>
      </c>
      <c r="C13">
        <v>10</v>
      </c>
      <c r="D13" t="s">
        <v>175</v>
      </c>
      <c r="E13" t="s">
        <v>176</v>
      </c>
      <c r="F13" t="s">
        <v>98</v>
      </c>
      <c r="G13" s="105" t="s">
        <v>3941</v>
      </c>
      <c r="H13" s="105" t="s">
        <v>3941</v>
      </c>
      <c r="I13" s="55">
        <f>3597.0901+1332.18471</f>
        <v>4929.2748099999999</v>
      </c>
      <c r="J13" s="56">
        <f t="shared" si="0"/>
        <v>0.35949189241976703</v>
      </c>
      <c r="K13" s="56">
        <f>I13/'סכום נכסי הקרן'!$C$41</f>
        <v>4.8413012293408622E-2</v>
      </c>
    </row>
    <row r="14" spans="1:12">
      <c r="A14" s="63" t="s">
        <v>3076</v>
      </c>
      <c r="B14" s="63" t="s">
        <v>3077</v>
      </c>
      <c r="C14">
        <v>20</v>
      </c>
      <c r="D14" t="s">
        <v>175</v>
      </c>
      <c r="E14" t="s">
        <v>176</v>
      </c>
      <c r="F14" t="s">
        <v>98</v>
      </c>
      <c r="G14" s="105" t="s">
        <v>3941</v>
      </c>
      <c r="H14" s="105" t="s">
        <v>3941</v>
      </c>
      <c r="I14" s="55">
        <v>160.12385</v>
      </c>
      <c r="J14" s="56">
        <f t="shared" si="0"/>
        <v>1.1677828499490561E-2</v>
      </c>
      <c r="K14" s="56">
        <f>I14/'סכום נכסי הקרן'!$C$41</f>
        <v>1.57266093235283E-3</v>
      </c>
    </row>
    <row r="15" spans="1:12">
      <c r="A15" s="57" t="s">
        <v>177</v>
      </c>
      <c r="B15" s="106" t="s">
        <v>3941</v>
      </c>
      <c r="C15" s="106" t="s">
        <v>3941</v>
      </c>
      <c r="D15" s="107" t="s">
        <v>3941</v>
      </c>
      <c r="E15" s="107" t="s">
        <v>3941</v>
      </c>
      <c r="F15" s="107" t="s">
        <v>3941</v>
      </c>
      <c r="G15" s="107" t="s">
        <v>3941</v>
      </c>
      <c r="H15" s="58">
        <v>0</v>
      </c>
      <c r="I15" s="59">
        <v>6187.8229857814413</v>
      </c>
      <c r="J15" s="58">
        <f t="shared" si="0"/>
        <v>0.45127778037538624</v>
      </c>
      <c r="K15" s="58">
        <f>I15/'סכום נכסי הקרן'!$C$41</f>
        <v>6.0773878882210947E-2</v>
      </c>
    </row>
    <row r="16" spans="1:12">
      <c r="A16" s="63" t="s">
        <v>3071</v>
      </c>
      <c r="B16" s="63" t="s">
        <v>3078</v>
      </c>
      <c r="C16">
        <v>11</v>
      </c>
      <c r="D16" t="s">
        <v>175</v>
      </c>
      <c r="E16" t="s">
        <v>176</v>
      </c>
      <c r="F16" t="s">
        <v>102</v>
      </c>
      <c r="G16" s="105" t="s">
        <v>3941</v>
      </c>
      <c r="H16" s="105" t="s">
        <v>3941</v>
      </c>
      <c r="I16" s="55">
        <v>30.327696</v>
      </c>
      <c r="J16" s="56">
        <f t="shared" si="0"/>
        <v>2.2117981342110239E-3</v>
      </c>
      <c r="K16" s="56">
        <f>I16/'סכום נכסי הקרן'!$C$41</f>
        <v>2.9786432606681136E-4</v>
      </c>
    </row>
    <row r="17" spans="1:11">
      <c r="A17" s="63" t="s">
        <v>3073</v>
      </c>
      <c r="B17" s="63" t="s">
        <v>181</v>
      </c>
      <c r="C17">
        <v>12</v>
      </c>
      <c r="D17" t="s">
        <v>175</v>
      </c>
      <c r="E17" t="s">
        <v>176</v>
      </c>
      <c r="F17" t="s">
        <v>102</v>
      </c>
      <c r="G17" s="105" t="s">
        <v>3941</v>
      </c>
      <c r="H17" s="105" t="s">
        <v>3941</v>
      </c>
      <c r="I17" s="55">
        <f>3.99836172+82.465498416</f>
        <v>86.463860136000008</v>
      </c>
      <c r="J17" s="56">
        <f t="shared" si="0"/>
        <v>6.3058072240465531E-3</v>
      </c>
      <c r="K17" s="56">
        <f>I17/'סכום נכסי הקרן'!$C$41</f>
        <v>8.4920725361216614E-4</v>
      </c>
    </row>
    <row r="18" spans="1:11">
      <c r="A18" s="63" t="s">
        <v>3074</v>
      </c>
      <c r="B18" s="63" t="s">
        <v>3079</v>
      </c>
      <c r="C18">
        <v>10</v>
      </c>
      <c r="D18" t="s">
        <v>175</v>
      </c>
      <c r="E18" t="s">
        <v>176</v>
      </c>
      <c r="F18" t="s">
        <v>102</v>
      </c>
      <c r="G18" s="105" t="s">
        <v>3941</v>
      </c>
      <c r="H18" s="105" t="s">
        <v>3941</v>
      </c>
      <c r="I18" s="55">
        <f>1.106038236+141.707001996</f>
        <v>142.81304023199999</v>
      </c>
      <c r="J18" s="56">
        <f t="shared" si="0"/>
        <v>1.0415351562681896E-2</v>
      </c>
      <c r="K18" s="56">
        <f>I18/'סכום נכסי הקרן'!$C$41</f>
        <v>1.402642323447752E-3</v>
      </c>
    </row>
    <row r="19" spans="1:11">
      <c r="A19" s="63" t="s">
        <v>3076</v>
      </c>
      <c r="B19" s="63" t="s">
        <v>3080</v>
      </c>
      <c r="C19">
        <v>20</v>
      </c>
      <c r="D19" t="s">
        <v>175</v>
      </c>
      <c r="E19" t="s">
        <v>176</v>
      </c>
      <c r="F19" t="s">
        <v>102</v>
      </c>
      <c r="G19" s="105" t="s">
        <v>3941</v>
      </c>
      <c r="H19" s="105" t="s">
        <v>3941</v>
      </c>
      <c r="I19" s="55">
        <v>0.41150992800000002</v>
      </c>
      <c r="J19" s="56">
        <f t="shared" si="0"/>
        <v>3.0011409075048525E-5</v>
      </c>
      <c r="K19" s="56">
        <f>I19/'סכום נכסי הקרן'!$C$41</f>
        <v>4.0416564243298296E-6</v>
      </c>
    </row>
    <row r="20" spans="1:11">
      <c r="A20" s="63" t="s">
        <v>3071</v>
      </c>
      <c r="B20" s="63" t="s">
        <v>3081</v>
      </c>
      <c r="C20">
        <v>11</v>
      </c>
      <c r="D20" t="s">
        <v>175</v>
      </c>
      <c r="E20" t="s">
        <v>176</v>
      </c>
      <c r="F20" t="s">
        <v>107</v>
      </c>
      <c r="G20" s="105" t="s">
        <v>3941</v>
      </c>
      <c r="H20" s="105" t="s">
        <v>3941</v>
      </c>
      <c r="I20" s="55">
        <v>0.59042730600000004</v>
      </c>
      <c r="J20" s="56">
        <f t="shared" si="0"/>
        <v>4.3059849116070054E-5</v>
      </c>
      <c r="K20" s="56">
        <f>I20/'סכום נכסי הקרן'!$C$41</f>
        <v>5.7988985247390047E-6</v>
      </c>
    </row>
    <row r="21" spans="1:11">
      <c r="A21" s="63" t="s">
        <v>3073</v>
      </c>
      <c r="B21" t="s">
        <v>179</v>
      </c>
      <c r="C21">
        <v>12</v>
      </c>
      <c r="D21" t="s">
        <v>175</v>
      </c>
      <c r="E21" t="s">
        <v>176</v>
      </c>
      <c r="F21" t="s">
        <v>107</v>
      </c>
      <c r="G21" s="105" t="s">
        <v>3941</v>
      </c>
      <c r="H21" s="105" t="s">
        <v>3941</v>
      </c>
      <c r="I21" s="55">
        <v>2.1317036069999999</v>
      </c>
      <c r="J21" s="56">
        <f t="shared" si="0"/>
        <v>1.5546509239124231E-4</v>
      </c>
      <c r="K21" s="56">
        <f>I21/'סכום נכסי הקרן'!$C$41</f>
        <v>2.0936587410835489E-5</v>
      </c>
    </row>
    <row r="22" spans="1:11">
      <c r="A22" s="63" t="s">
        <v>3074</v>
      </c>
      <c r="B22" s="63" t="s">
        <v>3082</v>
      </c>
      <c r="C22">
        <v>10</v>
      </c>
      <c r="D22" t="s">
        <v>175</v>
      </c>
      <c r="E22" t="s">
        <v>176</v>
      </c>
      <c r="F22" t="s">
        <v>107</v>
      </c>
      <c r="G22" s="105" t="s">
        <v>3941</v>
      </c>
      <c r="H22" s="105" t="s">
        <v>3941</v>
      </c>
      <c r="I22" s="55">
        <v>4.0900619550000004</v>
      </c>
      <c r="J22" s="56">
        <f t="shared" si="0"/>
        <v>2.9828811924507862E-4</v>
      </c>
      <c r="K22" s="56">
        <f>I22/'סכום נכסי הקרן'!$C$41</f>
        <v>4.0170659445992208E-5</v>
      </c>
    </row>
    <row r="23" spans="1:11">
      <c r="A23" s="63" t="s">
        <v>3076</v>
      </c>
      <c r="B23" s="63" t="s">
        <v>3083</v>
      </c>
      <c r="C23">
        <v>20</v>
      </c>
      <c r="D23" t="s">
        <v>175</v>
      </c>
      <c r="E23" t="s">
        <v>176</v>
      </c>
      <c r="F23" t="s">
        <v>107</v>
      </c>
      <c r="G23" s="105" t="s">
        <v>3941</v>
      </c>
      <c r="H23" s="105" t="s">
        <v>3941</v>
      </c>
      <c r="I23" s="55">
        <v>4.8515880000000004E-3</v>
      </c>
      <c r="J23" s="56">
        <f t="shared" si="0"/>
        <v>3.5382619524940483E-7</v>
      </c>
      <c r="K23" s="56">
        <f>I23/'סכום נכסי הקרן'!$C$41</f>
        <v>4.7650009086540211E-8</v>
      </c>
    </row>
    <row r="24" spans="1:11">
      <c r="A24" s="63" t="s">
        <v>3071</v>
      </c>
      <c r="B24" s="63" t="s">
        <v>3084</v>
      </c>
      <c r="C24">
        <v>11</v>
      </c>
      <c r="D24" t="s">
        <v>175</v>
      </c>
      <c r="E24" t="s">
        <v>176</v>
      </c>
      <c r="F24" t="s">
        <v>100</v>
      </c>
      <c r="G24" s="105" t="s">
        <v>3941</v>
      </c>
      <c r="H24" s="105" t="s">
        <v>3941</v>
      </c>
      <c r="I24" s="55">
        <v>564.09512328000005</v>
      </c>
      <c r="J24" s="56">
        <f t="shared" si="0"/>
        <v>4.1139443668527988E-2</v>
      </c>
      <c r="K24" s="56">
        <f>I24/'סכום נכסי הקרן'!$C$41</f>
        <v>5.5402762456261785E-3</v>
      </c>
    </row>
    <row r="25" spans="1:11">
      <c r="A25" s="63" t="s">
        <v>3073</v>
      </c>
      <c r="B25" s="63" t="s">
        <v>180</v>
      </c>
      <c r="C25">
        <v>12</v>
      </c>
      <c r="D25" t="s">
        <v>175</v>
      </c>
      <c r="E25" t="s">
        <v>176</v>
      </c>
      <c r="F25" t="s">
        <v>100</v>
      </c>
      <c r="G25" s="105" t="s">
        <v>3941</v>
      </c>
      <c r="H25" s="105" t="s">
        <v>3941</v>
      </c>
      <c r="I25" s="55">
        <f>236.96761491+634.07145087</f>
        <v>871.0390657800001</v>
      </c>
      <c r="J25" s="56">
        <f t="shared" si="0"/>
        <v>6.352485795548457E-2</v>
      </c>
      <c r="K25" s="56">
        <f>I25/'סכום נכסי הקרן'!$C$41</f>
        <v>8.5549348788785239E-3</v>
      </c>
    </row>
    <row r="26" spans="1:11">
      <c r="A26" s="63" t="s">
        <v>3074</v>
      </c>
      <c r="B26" s="63" t="s">
        <v>3085</v>
      </c>
      <c r="C26">
        <v>10</v>
      </c>
      <c r="D26" t="s">
        <v>175</v>
      </c>
      <c r="E26" t="s">
        <v>176</v>
      </c>
      <c r="F26" t="s">
        <v>100</v>
      </c>
      <c r="G26" s="105" t="s">
        <v>3941</v>
      </c>
      <c r="H26" s="105" t="s">
        <v>3941</v>
      </c>
      <c r="I26" s="55">
        <f>943.441558956+2207.33373276</f>
        <v>3150.7752917160001</v>
      </c>
      <c r="J26" s="56">
        <f t="shared" si="0"/>
        <v>0.2297859656577817</v>
      </c>
      <c r="K26" s="56">
        <f>I26/'סכום נכסי הקרן'!$C$41</f>
        <v>3.0945428853380332E-2</v>
      </c>
    </row>
    <row r="27" spans="1:11">
      <c r="A27" s="63" t="s">
        <v>3076</v>
      </c>
      <c r="B27" s="63" t="s">
        <v>3086</v>
      </c>
      <c r="C27">
        <v>20</v>
      </c>
      <c r="D27" t="s">
        <v>175</v>
      </c>
      <c r="E27" t="s">
        <v>176</v>
      </c>
      <c r="F27" t="s">
        <v>100</v>
      </c>
      <c r="G27" s="105" t="s">
        <v>3941</v>
      </c>
      <c r="H27" s="105" t="s">
        <v>3941</v>
      </c>
      <c r="I27" s="55">
        <v>1204.8562129500001</v>
      </c>
      <c r="J27" s="56">
        <f t="shared" si="0"/>
        <v>8.7870134407683667E-2</v>
      </c>
      <c r="K27" s="56">
        <f>I27/'סכום נכסי הקרן'!$C$41</f>
        <v>1.1833529453663817E-2</v>
      </c>
    </row>
    <row r="28" spans="1:11">
      <c r="A28" s="63" t="s">
        <v>3074</v>
      </c>
      <c r="B28" s="63" t="s">
        <v>3087</v>
      </c>
      <c r="C28">
        <v>10</v>
      </c>
      <c r="D28" t="s">
        <v>175</v>
      </c>
      <c r="E28" t="s">
        <v>176</v>
      </c>
      <c r="F28" t="s">
        <v>170</v>
      </c>
      <c r="G28" s="105" t="s">
        <v>3941</v>
      </c>
      <c r="H28" s="105" t="s">
        <v>3941</v>
      </c>
      <c r="I28" s="55">
        <v>1.3033271215500001E-3</v>
      </c>
      <c r="J28" s="56">
        <f t="shared" si="0"/>
        <v>9.5051615385188328E-8</v>
      </c>
      <c r="K28" s="56">
        <f>I28/'סכום נכסי הקרן'!$C$41</f>
        <v>1.2800664274169982E-8</v>
      </c>
    </row>
    <row r="29" spans="1:11">
      <c r="A29" s="63" t="s">
        <v>3073</v>
      </c>
      <c r="B29" s="63" t="s">
        <v>3088</v>
      </c>
      <c r="C29">
        <v>12</v>
      </c>
      <c r="D29" t="s">
        <v>175</v>
      </c>
      <c r="E29" t="s">
        <v>176</v>
      </c>
      <c r="F29" t="s">
        <v>105</v>
      </c>
      <c r="G29" s="105" t="s">
        <v>3941</v>
      </c>
      <c r="H29" s="105" t="s">
        <v>3941</v>
      </c>
      <c r="I29" s="55">
        <v>2.2104537E-2</v>
      </c>
      <c r="J29" s="56">
        <f t="shared" si="0"/>
        <v>1.6120833476502319E-6</v>
      </c>
      <c r="K29" s="56">
        <f>I29/'סכום נכסי הקרן'!$C$41</f>
        <v>2.1710033681832923E-7</v>
      </c>
    </row>
    <row r="30" spans="1:11">
      <c r="A30" s="63" t="s">
        <v>3074</v>
      </c>
      <c r="B30" s="63" t="s">
        <v>3089</v>
      </c>
      <c r="C30">
        <v>10</v>
      </c>
      <c r="D30" t="s">
        <v>175</v>
      </c>
      <c r="E30" t="s">
        <v>176</v>
      </c>
      <c r="F30" t="s">
        <v>105</v>
      </c>
      <c r="G30" s="105" t="s">
        <v>3941</v>
      </c>
      <c r="H30" s="105" t="s">
        <v>3941</v>
      </c>
      <c r="I30" s="55">
        <f>0.023172786+3.345427176</f>
        <v>3.3685999619999998</v>
      </c>
      <c r="J30" s="56">
        <f t="shared" si="0"/>
        <v>2.4567191358205797E-4</v>
      </c>
      <c r="K30" s="56">
        <f>I30/'סכום נכסי הקרן'!$C$41</f>
        <v>3.3084800027994749E-5</v>
      </c>
    </row>
    <row r="31" spans="1:11">
      <c r="A31" s="63" t="s">
        <v>3076</v>
      </c>
      <c r="B31" s="63" t="s">
        <v>3090</v>
      </c>
      <c r="C31">
        <v>20</v>
      </c>
      <c r="D31" t="s">
        <v>175</v>
      </c>
      <c r="E31" t="s">
        <v>176</v>
      </c>
      <c r="F31" t="s">
        <v>105</v>
      </c>
      <c r="G31" s="105" t="s">
        <v>3941</v>
      </c>
      <c r="H31" s="105" t="s">
        <v>3941</v>
      </c>
      <c r="I31" s="55">
        <v>0.32272076199999999</v>
      </c>
      <c r="J31" s="56">
        <f t="shared" si="0"/>
        <v>2.3536017350700161E-5</v>
      </c>
      <c r="K31" s="56">
        <f>I31/'סכום נכסי הקרן'!$C$41</f>
        <v>3.1696111132509975E-6</v>
      </c>
    </row>
    <row r="32" spans="1:11">
      <c r="A32" s="63" t="s">
        <v>3073</v>
      </c>
      <c r="B32" s="63" t="s">
        <v>3091</v>
      </c>
      <c r="C32">
        <v>12</v>
      </c>
      <c r="D32" t="s">
        <v>175</v>
      </c>
      <c r="E32" t="s">
        <v>176</v>
      </c>
      <c r="F32" t="s">
        <v>168</v>
      </c>
      <c r="G32" s="105" t="s">
        <v>3941</v>
      </c>
      <c r="H32" s="105" t="s">
        <v>3941</v>
      </c>
      <c r="I32" s="55">
        <v>9.8109978929999994E-2</v>
      </c>
      <c r="J32" s="56">
        <f t="shared" si="0"/>
        <v>7.1551583854196132E-6</v>
      </c>
      <c r="K32" s="56">
        <f>I32/'סכום נכסי הקרן'!$C$41</f>
        <v>9.6358993951975488E-7</v>
      </c>
    </row>
    <row r="33" spans="1:11">
      <c r="A33" s="63" t="s">
        <v>3074</v>
      </c>
      <c r="B33" s="63" t="s">
        <v>3092</v>
      </c>
      <c r="C33">
        <v>10</v>
      </c>
      <c r="D33" t="s">
        <v>175</v>
      </c>
      <c r="E33" t="s">
        <v>176</v>
      </c>
      <c r="F33" t="s">
        <v>168</v>
      </c>
      <c r="G33" s="105" t="s">
        <v>3941</v>
      </c>
      <c r="H33" s="105" t="s">
        <v>3941</v>
      </c>
      <c r="I33" s="55">
        <f>0.00006255428+54.31976994416</f>
        <v>54.31983249844</v>
      </c>
      <c r="J33" s="56">
        <f t="shared" si="0"/>
        <v>3.9615440675317025E-3</v>
      </c>
      <c r="K33" s="56">
        <f>I33/'סכום נכסי הקרן'!$C$41</f>
        <v>5.3350377487330089E-4</v>
      </c>
    </row>
    <row r="34" spans="1:11">
      <c r="A34" s="63" t="s">
        <v>3076</v>
      </c>
      <c r="B34" s="63" t="s">
        <v>3093</v>
      </c>
      <c r="C34">
        <v>20</v>
      </c>
      <c r="D34" t="s">
        <v>175</v>
      </c>
      <c r="E34" t="s">
        <v>176</v>
      </c>
      <c r="F34" t="s">
        <v>168</v>
      </c>
      <c r="G34" s="105" t="s">
        <v>3941</v>
      </c>
      <c r="H34" s="105" t="s">
        <v>3941</v>
      </c>
      <c r="I34" s="55">
        <v>1.97151990995</v>
      </c>
      <c r="J34" s="56">
        <f t="shared" si="0"/>
        <v>1.437828992478458E-4</v>
      </c>
      <c r="K34" s="56">
        <f>I34/'סכום נכסי הקרן'!$C$41</f>
        <v>1.9363338688984397E-5</v>
      </c>
    </row>
    <row r="35" spans="1:11">
      <c r="A35" s="63" t="s">
        <v>3074</v>
      </c>
      <c r="B35" s="63" t="s">
        <v>3094</v>
      </c>
      <c r="C35">
        <v>10</v>
      </c>
      <c r="D35" t="s">
        <v>175</v>
      </c>
      <c r="E35" t="s">
        <v>176</v>
      </c>
      <c r="F35" t="s">
        <v>171</v>
      </c>
      <c r="G35" s="105" t="s">
        <v>3941</v>
      </c>
      <c r="H35" s="105" t="s">
        <v>3941</v>
      </c>
      <c r="I35" s="55">
        <v>2.225378638</v>
      </c>
      <c r="J35" s="56">
        <f t="shared" si="0"/>
        <v>1.6229681013161929E-4</v>
      </c>
      <c r="K35" s="56">
        <f>I35/'סכום נכסי הקרן'!$C$41</f>
        <v>2.1856619383528132E-5</v>
      </c>
    </row>
    <row r="36" spans="1:11">
      <c r="A36" s="63" t="s">
        <v>3074</v>
      </c>
      <c r="B36" s="63" t="s">
        <v>3095</v>
      </c>
      <c r="C36">
        <v>10</v>
      </c>
      <c r="D36" t="s">
        <v>175</v>
      </c>
      <c r="E36" t="s">
        <v>176</v>
      </c>
      <c r="F36" t="s">
        <v>169</v>
      </c>
      <c r="G36" s="105" t="s">
        <v>3941</v>
      </c>
      <c r="H36" s="105" t="s">
        <v>3941</v>
      </c>
      <c r="I36" s="55">
        <v>2.0800844999999998E-2</v>
      </c>
      <c r="J36" s="56">
        <f t="shared" si="0"/>
        <v>1.5170051216885286E-6</v>
      </c>
      <c r="K36" s="56">
        <f>I36/'סכום נכסי הקרן'!$C$41</f>
        <v>2.042960888801181E-7</v>
      </c>
    </row>
    <row r="37" spans="1:11">
      <c r="A37" s="63" t="s">
        <v>3071</v>
      </c>
      <c r="B37" s="63" t="s">
        <v>3096</v>
      </c>
      <c r="C37">
        <v>11</v>
      </c>
      <c r="D37" t="s">
        <v>175</v>
      </c>
      <c r="E37" t="s">
        <v>176</v>
      </c>
      <c r="F37" t="s">
        <v>104</v>
      </c>
      <c r="G37" s="105" t="s">
        <v>3941</v>
      </c>
      <c r="H37" s="105" t="s">
        <v>3941</v>
      </c>
      <c r="I37" s="55">
        <v>0.15955967700000001</v>
      </c>
      <c r="J37" s="56">
        <f t="shared" si="0"/>
        <v>1.1636683376274731E-5</v>
      </c>
      <c r="K37" s="56">
        <f>I37/'סכום נכסי הקרן'!$C$41</f>
        <v>1.5671198912387905E-6</v>
      </c>
    </row>
    <row r="38" spans="1:11">
      <c r="A38" s="63" t="s">
        <v>3073</v>
      </c>
      <c r="B38" s="63" t="s">
        <v>182</v>
      </c>
      <c r="C38">
        <v>12</v>
      </c>
      <c r="D38" t="s">
        <v>175</v>
      </c>
      <c r="E38" t="s">
        <v>176</v>
      </c>
      <c r="F38" t="s">
        <v>104</v>
      </c>
      <c r="G38" s="105" t="s">
        <v>3941</v>
      </c>
      <c r="H38" s="105" t="s">
        <v>3941</v>
      </c>
      <c r="I38" s="55">
        <f>17.296259745+18.540483279</f>
        <v>35.836743024</v>
      </c>
      <c r="J38" s="56">
        <f t="shared" si="0"/>
        <v>2.6135728001455542E-3</v>
      </c>
      <c r="K38" s="56">
        <f>I38/'סכום נכסי הקרן'!$C$41</f>
        <v>3.5197158759680468E-4</v>
      </c>
    </row>
    <row r="39" spans="1:11">
      <c r="A39" s="63" t="s">
        <v>3074</v>
      </c>
      <c r="B39" s="63" t="s">
        <v>3097</v>
      </c>
      <c r="C39">
        <v>10</v>
      </c>
      <c r="D39" t="s">
        <v>175</v>
      </c>
      <c r="E39" t="s">
        <v>176</v>
      </c>
      <c r="F39" t="s">
        <v>104</v>
      </c>
      <c r="G39" s="105" t="s">
        <v>3941</v>
      </c>
      <c r="H39" s="105" t="s">
        <v>3941</v>
      </c>
      <c r="I39" s="55">
        <f>21.385710036+10.480940544</f>
        <v>31.866650579999998</v>
      </c>
      <c r="J39" s="56">
        <f t="shared" si="0"/>
        <v>2.3240340544299389E-3</v>
      </c>
      <c r="K39" s="56">
        <f>I39/'סכום נכסי הקרן'!$C$41</f>
        <v>3.1297921210428456E-4</v>
      </c>
    </row>
    <row r="40" spans="1:11">
      <c r="A40" s="63" t="s">
        <v>3076</v>
      </c>
      <c r="B40" s="63" t="s">
        <v>3098</v>
      </c>
      <c r="C40">
        <v>20</v>
      </c>
      <c r="D40" t="s">
        <v>175</v>
      </c>
      <c r="E40" t="s">
        <v>176</v>
      </c>
      <c r="F40" t="s">
        <v>104</v>
      </c>
      <c r="G40" s="105" t="s">
        <v>3941</v>
      </c>
      <c r="H40" s="105" t="s">
        <v>3941</v>
      </c>
      <c r="I40" s="55">
        <v>5.0829900000000003E-4</v>
      </c>
      <c r="J40" s="56">
        <f t="shared" si="0"/>
        <v>3.7070233750078782E-8</v>
      </c>
      <c r="K40" s="56">
        <f>I40/'סכום נכסי הקרן'!$C$41</f>
        <v>4.992273038988328E-9</v>
      </c>
    </row>
    <row r="41" spans="1:11">
      <c r="A41" s="63" t="s">
        <v>3074</v>
      </c>
      <c r="B41" s="63" t="s">
        <v>3099</v>
      </c>
      <c r="C41">
        <v>10</v>
      </c>
      <c r="D41" t="s">
        <v>175</v>
      </c>
      <c r="E41" t="s">
        <v>176</v>
      </c>
      <c r="F41" t="s">
        <v>167</v>
      </c>
      <c r="G41" s="105" t="s">
        <v>3941</v>
      </c>
      <c r="H41" s="105" t="s">
        <v>3941</v>
      </c>
      <c r="I41" s="55">
        <v>1.0309265E-2</v>
      </c>
      <c r="J41" s="56">
        <f t="shared" si="0"/>
        <v>7.5185444657869861E-7</v>
      </c>
      <c r="K41" s="56">
        <f>I41/'סכום נכסי הקרן'!$C$41</f>
        <v>1.0125273846945597E-7</v>
      </c>
    </row>
    <row r="42" spans="1:11">
      <c r="A42" s="57" t="s">
        <v>183</v>
      </c>
      <c r="B42" s="106" t="s">
        <v>3941</v>
      </c>
      <c r="C42" s="107" t="s">
        <v>3941</v>
      </c>
      <c r="D42" s="107" t="s">
        <v>3941</v>
      </c>
      <c r="E42" s="107" t="s">
        <v>3941</v>
      </c>
      <c r="F42" s="107" t="s">
        <v>3941</v>
      </c>
      <c r="G42" s="107" t="s">
        <v>3941</v>
      </c>
      <c r="H42" s="58">
        <v>0</v>
      </c>
      <c r="I42" s="59">
        <v>0</v>
      </c>
      <c r="J42" s="58">
        <f t="shared" si="0"/>
        <v>0</v>
      </c>
      <c r="K42" s="58">
        <f>I42/'סכום נכסי הקרן'!$C$41</f>
        <v>0</v>
      </c>
    </row>
    <row r="43" spans="1:11">
      <c r="A43" t="s">
        <v>178</v>
      </c>
      <c r="B43" t="s">
        <v>178</v>
      </c>
      <c r="C43" s="107" t="s">
        <v>3941</v>
      </c>
      <c r="D43" t="s">
        <v>178</v>
      </c>
      <c r="E43" s="107" t="s">
        <v>3941</v>
      </c>
      <c r="F43" t="s">
        <v>178</v>
      </c>
      <c r="G43" s="56">
        <v>0</v>
      </c>
      <c r="H43" s="56">
        <v>0</v>
      </c>
      <c r="I43" s="55">
        <v>0</v>
      </c>
      <c r="J43" s="56">
        <f t="shared" si="0"/>
        <v>0</v>
      </c>
      <c r="K43" s="56">
        <f>I43/'סכום נכסי הקרן'!$C$41</f>
        <v>0</v>
      </c>
    </row>
    <row r="44" spans="1:11">
      <c r="A44" s="57" t="s">
        <v>184</v>
      </c>
      <c r="B44" s="106" t="s">
        <v>3941</v>
      </c>
      <c r="C44" s="107" t="s">
        <v>3941</v>
      </c>
      <c r="D44" s="107" t="s">
        <v>3941</v>
      </c>
      <c r="E44" s="107" t="s">
        <v>3941</v>
      </c>
      <c r="F44" s="107" t="s">
        <v>3941</v>
      </c>
      <c r="G44" s="107" t="s">
        <v>3941</v>
      </c>
      <c r="H44" s="58">
        <v>0</v>
      </c>
      <c r="I44" s="59">
        <v>0</v>
      </c>
      <c r="J44" s="58">
        <f t="shared" si="0"/>
        <v>0</v>
      </c>
      <c r="K44" s="58">
        <f>I44/'סכום נכסי הקרן'!$C$41</f>
        <v>0</v>
      </c>
    </row>
    <row r="45" spans="1:11">
      <c r="A45" t="s">
        <v>178</v>
      </c>
      <c r="B45" t="s">
        <v>178</v>
      </c>
      <c r="C45" s="107" t="s">
        <v>3941</v>
      </c>
      <c r="D45" t="s">
        <v>178</v>
      </c>
      <c r="E45" s="107" t="s">
        <v>3941</v>
      </c>
      <c r="F45" t="s">
        <v>178</v>
      </c>
      <c r="G45" s="56">
        <v>0</v>
      </c>
      <c r="H45" s="56">
        <v>0</v>
      </c>
      <c r="I45" s="55">
        <v>0</v>
      </c>
      <c r="J45" s="56">
        <f t="shared" si="0"/>
        <v>0</v>
      </c>
      <c r="K45" s="56">
        <f>I45/'סכום נכסי הקרן'!$C$41</f>
        <v>0</v>
      </c>
    </row>
    <row r="46" spans="1:11">
      <c r="A46" s="57" t="s">
        <v>185</v>
      </c>
      <c r="B46" s="106" t="s">
        <v>3941</v>
      </c>
      <c r="C46" s="107" t="s">
        <v>3941</v>
      </c>
      <c r="D46" s="107" t="s">
        <v>3941</v>
      </c>
      <c r="E46" s="107" t="s">
        <v>3941</v>
      </c>
      <c r="F46" s="107" t="s">
        <v>3941</v>
      </c>
      <c r="G46" s="107" t="s">
        <v>3941</v>
      </c>
      <c r="H46" s="58">
        <v>0</v>
      </c>
      <c r="I46" s="59">
        <v>0</v>
      </c>
      <c r="J46" s="58">
        <f t="shared" si="0"/>
        <v>0</v>
      </c>
      <c r="K46" s="58">
        <f>I46/'סכום נכסי הקרן'!$C$41</f>
        <v>0</v>
      </c>
    </row>
    <row r="47" spans="1:11">
      <c r="A47" t="s">
        <v>178</v>
      </c>
      <c r="B47" t="s">
        <v>178</v>
      </c>
      <c r="C47" s="107" t="s">
        <v>3941</v>
      </c>
      <c r="D47" t="s">
        <v>178</v>
      </c>
      <c r="E47" s="107" t="s">
        <v>3941</v>
      </c>
      <c r="F47" t="s">
        <v>178</v>
      </c>
      <c r="G47" s="56">
        <v>0</v>
      </c>
      <c r="H47" s="56">
        <v>0</v>
      </c>
      <c r="I47" s="55">
        <v>0</v>
      </c>
      <c r="J47" s="56">
        <f t="shared" si="0"/>
        <v>0</v>
      </c>
      <c r="K47" s="56">
        <f>I47/'סכום נכסי הקרן'!$C$41</f>
        <v>0</v>
      </c>
    </row>
    <row r="48" spans="1:11">
      <c r="A48" s="57" t="s">
        <v>186</v>
      </c>
      <c r="B48" s="106" t="s">
        <v>3941</v>
      </c>
      <c r="C48" s="107" t="s">
        <v>3941</v>
      </c>
      <c r="D48" s="107" t="s">
        <v>3941</v>
      </c>
      <c r="E48" s="107" t="s">
        <v>3941</v>
      </c>
      <c r="F48" s="107" t="s">
        <v>3941</v>
      </c>
      <c r="G48" s="107" t="s">
        <v>3941</v>
      </c>
      <c r="H48" s="58">
        <v>0</v>
      </c>
      <c r="I48" s="59">
        <v>0</v>
      </c>
      <c r="J48" s="58">
        <f t="shared" si="0"/>
        <v>0</v>
      </c>
      <c r="K48" s="58">
        <f>I48/'סכום נכסי הקרן'!$C$41</f>
        <v>0</v>
      </c>
    </row>
    <row r="49" spans="1:11">
      <c r="A49" t="s">
        <v>178</v>
      </c>
      <c r="B49" t="s">
        <v>178</v>
      </c>
      <c r="C49" s="107" t="s">
        <v>3941</v>
      </c>
      <c r="D49" t="s">
        <v>178</v>
      </c>
      <c r="E49" s="107" t="s">
        <v>3941</v>
      </c>
      <c r="F49" t="s">
        <v>178</v>
      </c>
      <c r="G49" s="56">
        <v>0</v>
      </c>
      <c r="H49" s="56">
        <v>0</v>
      </c>
      <c r="I49" s="55">
        <v>0</v>
      </c>
      <c r="J49" s="56">
        <f t="shared" si="0"/>
        <v>0</v>
      </c>
      <c r="K49" s="56">
        <f>I49/'סכום נכסי הקרן'!$C$41</f>
        <v>0</v>
      </c>
    </row>
    <row r="50" spans="1:11">
      <c r="A50" s="57" t="s">
        <v>187</v>
      </c>
      <c r="B50" s="106" t="s">
        <v>3941</v>
      </c>
      <c r="C50" s="107" t="s">
        <v>3941</v>
      </c>
      <c r="D50" s="107" t="s">
        <v>3941</v>
      </c>
      <c r="E50" s="107" t="s">
        <v>3941</v>
      </c>
      <c r="F50" s="107" t="s">
        <v>3941</v>
      </c>
      <c r="G50" s="107" t="s">
        <v>3941</v>
      </c>
      <c r="H50" s="58">
        <v>0</v>
      </c>
      <c r="I50" s="59">
        <v>0</v>
      </c>
      <c r="J50" s="58">
        <f t="shared" si="0"/>
        <v>0</v>
      </c>
      <c r="K50" s="58">
        <f>I50/'סכום נכסי הקרן'!$C$41</f>
        <v>0</v>
      </c>
    </row>
    <row r="51" spans="1:11">
      <c r="A51" t="s">
        <v>178</v>
      </c>
      <c r="B51" t="s">
        <v>178</v>
      </c>
      <c r="C51" s="107" t="s">
        <v>3941</v>
      </c>
      <c r="D51" t="s">
        <v>178</v>
      </c>
      <c r="E51" s="107" t="s">
        <v>3941</v>
      </c>
      <c r="F51" t="s">
        <v>178</v>
      </c>
      <c r="G51" s="56">
        <v>0</v>
      </c>
      <c r="H51" s="56">
        <v>0</v>
      </c>
      <c r="I51" s="55">
        <v>0</v>
      </c>
      <c r="J51" s="56">
        <f t="shared" si="0"/>
        <v>0</v>
      </c>
      <c r="K51" s="56">
        <f>I51/'סכום נכסי הקרן'!$C$41</f>
        <v>0</v>
      </c>
    </row>
    <row r="52" spans="1:11">
      <c r="A52" s="57" t="s">
        <v>188</v>
      </c>
      <c r="B52" s="106" t="s">
        <v>3941</v>
      </c>
      <c r="C52" s="107" t="s">
        <v>3941</v>
      </c>
      <c r="D52" s="107" t="s">
        <v>3941</v>
      </c>
      <c r="E52" s="107" t="s">
        <v>3941</v>
      </c>
      <c r="F52" s="107" t="s">
        <v>3941</v>
      </c>
      <c r="G52" s="107" t="s">
        <v>3941</v>
      </c>
      <c r="H52" s="58">
        <v>0</v>
      </c>
      <c r="I52" s="59">
        <v>639.71841885166998</v>
      </c>
      <c r="J52" s="58">
        <f t="shared" si="0"/>
        <v>4.665464878164665E-2</v>
      </c>
      <c r="K52" s="58">
        <f>I52/'סכום נכסי הקרן'!$C$41</f>
        <v>6.2830125870352574E-3</v>
      </c>
    </row>
    <row r="53" spans="1:11">
      <c r="A53" s="57" t="s">
        <v>189</v>
      </c>
      <c r="B53" s="106" t="s">
        <v>3941</v>
      </c>
      <c r="C53" s="107" t="s">
        <v>3941</v>
      </c>
      <c r="D53" s="107" t="s">
        <v>3941</v>
      </c>
      <c r="E53" s="107" t="s">
        <v>3941</v>
      </c>
      <c r="F53" s="107" t="s">
        <v>3941</v>
      </c>
      <c r="G53" s="107" t="s">
        <v>3941</v>
      </c>
      <c r="H53" s="58">
        <v>0</v>
      </c>
      <c r="I53" s="59">
        <v>639.71841885166998</v>
      </c>
      <c r="J53" s="58">
        <f t="shared" si="0"/>
        <v>4.665464878164665E-2</v>
      </c>
      <c r="K53" s="58">
        <f>I53/'סכום נכסי הקרן'!$C$41</f>
        <v>6.2830125870352574E-3</v>
      </c>
    </row>
    <row r="54" spans="1:11">
      <c r="A54" s="63" t="s">
        <v>3100</v>
      </c>
      <c r="B54" s="63" t="s">
        <v>3101</v>
      </c>
      <c r="C54">
        <v>85</v>
      </c>
      <c r="D54" t="s">
        <v>873</v>
      </c>
      <c r="E54" t="s">
        <v>827</v>
      </c>
      <c r="F54" t="s">
        <v>102</v>
      </c>
      <c r="G54" s="105" t="s">
        <v>3941</v>
      </c>
      <c r="H54" s="105" t="s">
        <v>3941</v>
      </c>
      <c r="I54" s="55">
        <v>33.806475288000001</v>
      </c>
      <c r="J54" s="56">
        <f t="shared" si="0"/>
        <v>2.4655054233677855E-3</v>
      </c>
      <c r="K54" s="56">
        <f>I54/'סכום נכסי הקרן'!$C$41</f>
        <v>3.3203125546874489E-4</v>
      </c>
    </row>
    <row r="55" spans="1:11">
      <c r="A55" s="63" t="s">
        <v>3100</v>
      </c>
      <c r="B55" s="63" t="s">
        <v>3102</v>
      </c>
      <c r="C55">
        <v>85</v>
      </c>
      <c r="D55" t="s">
        <v>873</v>
      </c>
      <c r="E55" t="s">
        <v>827</v>
      </c>
      <c r="F55" t="s">
        <v>100</v>
      </c>
      <c r="G55" s="105" t="s">
        <v>3941</v>
      </c>
      <c r="H55" s="105" t="s">
        <v>3941</v>
      </c>
      <c r="I55" s="55">
        <v>591.47926343999995</v>
      </c>
      <c r="J55" s="56">
        <f t="shared" si="0"/>
        <v>4.3136568346672378E-2</v>
      </c>
      <c r="K55" s="56">
        <f>I55/'סכום נכסי הקרן'!$C$41</f>
        <v>5.8092303545593952E-3</v>
      </c>
    </row>
    <row r="56" spans="1:11">
      <c r="A56" s="63" t="s">
        <v>3100</v>
      </c>
      <c r="B56" s="63" t="s">
        <v>3103</v>
      </c>
      <c r="C56">
        <v>85</v>
      </c>
      <c r="D56" t="s">
        <v>873</v>
      </c>
      <c r="E56" t="s">
        <v>827</v>
      </c>
      <c r="F56" t="s">
        <v>168</v>
      </c>
      <c r="G56" s="105" t="s">
        <v>3941</v>
      </c>
      <c r="H56" s="105" t="s">
        <v>3941</v>
      </c>
      <c r="I56" s="55">
        <v>14.43268012367</v>
      </c>
      <c r="J56" s="56">
        <f t="shared" si="0"/>
        <v>1.0525750116064812E-3</v>
      </c>
      <c r="K56" s="56">
        <f>I56/'סכום נכסי הקרן'!$C$41</f>
        <v>1.4175097700711679E-4</v>
      </c>
    </row>
    <row r="57" spans="1:11">
      <c r="A57" s="57" t="s">
        <v>187</v>
      </c>
      <c r="B57" s="106" t="s">
        <v>3941</v>
      </c>
      <c r="C57" s="107" t="s">
        <v>3941</v>
      </c>
      <c r="D57" s="107" t="s">
        <v>3941</v>
      </c>
      <c r="E57" s="107" t="s">
        <v>3941</v>
      </c>
      <c r="F57" s="107" t="s">
        <v>3941</v>
      </c>
      <c r="G57" s="107" t="s">
        <v>3941</v>
      </c>
      <c r="H57" s="58">
        <v>0</v>
      </c>
      <c r="I57" s="59">
        <v>0</v>
      </c>
      <c r="J57" s="58">
        <f t="shared" si="0"/>
        <v>0</v>
      </c>
      <c r="K57" s="58">
        <f>I57/'סכום נכסי הקרן'!$C$41</f>
        <v>0</v>
      </c>
    </row>
    <row r="58" spans="1:11">
      <c r="A58" t="s">
        <v>178</v>
      </c>
      <c r="B58" t="s">
        <v>178</v>
      </c>
      <c r="C58" s="107" t="s">
        <v>3941</v>
      </c>
      <c r="D58" t="s">
        <v>178</v>
      </c>
      <c r="E58" s="107" t="s">
        <v>3941</v>
      </c>
      <c r="F58" t="s">
        <v>178</v>
      </c>
      <c r="G58" s="56">
        <v>0</v>
      </c>
      <c r="H58" s="56">
        <v>0</v>
      </c>
      <c r="I58" s="55">
        <v>0</v>
      </c>
      <c r="J58" s="56">
        <f t="shared" si="0"/>
        <v>0</v>
      </c>
      <c r="K58" s="56">
        <f>I58/'סכום נכסי הקרן'!$C$41</f>
        <v>0</v>
      </c>
    </row>
    <row r="59" spans="1:11">
      <c r="A59" t="s">
        <v>190</v>
      </c>
      <c r="B59" s="106" t="s">
        <v>3941</v>
      </c>
      <c r="C59" s="107" t="s">
        <v>3941</v>
      </c>
      <c r="D59" s="107" t="s">
        <v>3941</v>
      </c>
      <c r="E59" s="107" t="s">
        <v>3941</v>
      </c>
      <c r="F59" s="107" t="s">
        <v>3941</v>
      </c>
      <c r="G59" s="107" t="s">
        <v>3941</v>
      </c>
      <c r="H59" s="107" t="s">
        <v>3941</v>
      </c>
      <c r="I59" s="107" t="s">
        <v>3941</v>
      </c>
      <c r="J59" s="107" t="s">
        <v>3941</v>
      </c>
      <c r="K59" s="107" t="s">
        <v>3941</v>
      </c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1" t="s">
        <v>3940</v>
      </c>
    </row>
    <row r="2" spans="1:34" s="1" customFormat="1">
      <c r="A2" s="2" t="s">
        <v>1</v>
      </c>
      <c r="B2" s="9" t="s">
        <v>3069</v>
      </c>
    </row>
    <row r="3" spans="1:34" s="1" customFormat="1">
      <c r="A3" s="2" t="s">
        <v>2</v>
      </c>
      <c r="B3" s="20" t="s">
        <v>3070</v>
      </c>
    </row>
    <row r="4" spans="1:34" s="1" customFormat="1">
      <c r="A4" s="2" t="s">
        <v>3</v>
      </c>
      <c r="B4" s="62" t="s">
        <v>165</v>
      </c>
    </row>
    <row r="5" spans="1:34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8" t="s">
        <v>160</v>
      </c>
      <c r="N6" s="33" t="s">
        <v>53</v>
      </c>
      <c r="O6" s="33" t="s">
        <v>157</v>
      </c>
      <c r="P6" s="33" t="s">
        <v>54</v>
      </c>
      <c r="Q6" s="109" t="s">
        <v>151</v>
      </c>
    </row>
    <row r="7" spans="1:34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21" t="s">
        <v>70</v>
      </c>
      <c r="G7" s="21" t="s">
        <v>71</v>
      </c>
      <c r="H7" s="100" t="s">
        <v>3941</v>
      </c>
      <c r="I7" s="21" t="s">
        <v>7</v>
      </c>
      <c r="J7" s="21" t="s">
        <v>7</v>
      </c>
      <c r="K7" s="21" t="s">
        <v>152</v>
      </c>
      <c r="L7" s="100" t="s">
        <v>3941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1" t="s">
        <v>3941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53">
        <v>6.83</v>
      </c>
      <c r="H9" s="102" t="s">
        <v>3941</v>
      </c>
      <c r="I9" s="102" t="s">
        <v>3941</v>
      </c>
      <c r="J9" s="54">
        <v>3.1099999999999999E-2</v>
      </c>
      <c r="K9" s="53">
        <v>14374221.560000001</v>
      </c>
      <c r="L9" s="102" t="s">
        <v>3941</v>
      </c>
      <c r="M9" s="53">
        <v>0</v>
      </c>
      <c r="N9" s="53">
        <v>13290.89024166152</v>
      </c>
      <c r="O9" s="102" t="s">
        <v>3941</v>
      </c>
      <c r="P9" s="54">
        <v>1</v>
      </c>
      <c r="Q9" s="54">
        <v>0.1305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59">
        <v>6.82</v>
      </c>
      <c r="H10" s="107" t="s">
        <v>3941</v>
      </c>
      <c r="I10" s="107" t="s">
        <v>3941</v>
      </c>
      <c r="J10" s="58">
        <v>3.1E-2</v>
      </c>
      <c r="K10" s="59">
        <v>14354919.17</v>
      </c>
      <c r="L10" s="107" t="s">
        <v>3941</v>
      </c>
      <c r="M10" s="59">
        <v>0</v>
      </c>
      <c r="N10" s="59">
        <v>13220.886262059999</v>
      </c>
      <c r="O10" s="107" t="s">
        <v>3941</v>
      </c>
      <c r="P10" s="58">
        <v>0.99470000000000003</v>
      </c>
      <c r="Q10" s="58">
        <v>0.1298</v>
      </c>
    </row>
    <row r="11" spans="1:34">
      <c r="A11" s="57" t="s">
        <v>191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59">
        <v>6.43</v>
      </c>
      <c r="H11" s="107" t="s">
        <v>3941</v>
      </c>
      <c r="I11" s="107" t="s">
        <v>3941</v>
      </c>
      <c r="J11" s="58">
        <v>1.3100000000000001E-2</v>
      </c>
      <c r="K11" s="59">
        <v>4465790.51</v>
      </c>
      <c r="L11" s="107" t="s">
        <v>3941</v>
      </c>
      <c r="M11" s="59">
        <v>0</v>
      </c>
      <c r="N11" s="59">
        <v>4701.5983448329998</v>
      </c>
      <c r="O11" s="107" t="s">
        <v>3941</v>
      </c>
      <c r="P11" s="58">
        <v>0.35370000000000001</v>
      </c>
      <c r="Q11" s="58">
        <v>4.6199999999999998E-2</v>
      </c>
    </row>
    <row r="12" spans="1:34">
      <c r="A12" s="57" t="s">
        <v>192</v>
      </c>
      <c r="B12" s="107" t="s">
        <v>3941</v>
      </c>
      <c r="C12" s="107" t="s">
        <v>3941</v>
      </c>
      <c r="D12" s="107" t="s">
        <v>3941</v>
      </c>
      <c r="E12" s="107" t="s">
        <v>3941</v>
      </c>
      <c r="F12" s="107" t="s">
        <v>3941</v>
      </c>
      <c r="G12" s="59">
        <v>6.43</v>
      </c>
      <c r="H12" s="107" t="s">
        <v>3941</v>
      </c>
      <c r="I12" s="107" t="s">
        <v>3941</v>
      </c>
      <c r="J12" s="58">
        <v>1.3100000000000001E-2</v>
      </c>
      <c r="K12" s="59">
        <v>4465790.51</v>
      </c>
      <c r="L12" s="107" t="s">
        <v>3941</v>
      </c>
      <c r="M12" s="59">
        <v>0</v>
      </c>
      <c r="N12" s="59">
        <v>4701.5983448329998</v>
      </c>
      <c r="O12" s="107" t="s">
        <v>3941</v>
      </c>
      <c r="P12" s="58">
        <v>0.35370000000000001</v>
      </c>
      <c r="Q12" s="58">
        <v>4.6199999999999998E-2</v>
      </c>
    </row>
    <row r="13" spans="1:34">
      <c r="A13" t="s">
        <v>193</v>
      </c>
      <c r="B13" t="s">
        <v>194</v>
      </c>
      <c r="C13" t="s">
        <v>96</v>
      </c>
      <c r="D13" t="s">
        <v>195</v>
      </c>
      <c r="E13" s="107" t="s">
        <v>3941</v>
      </c>
      <c r="F13" s="105" t="s">
        <v>3941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374.07</v>
      </c>
      <c r="L13" s="55">
        <v>142.53</v>
      </c>
      <c r="M13" s="55">
        <v>0</v>
      </c>
      <c r="N13" s="55">
        <v>0.53316197099999996</v>
      </c>
      <c r="O13" s="56">
        <v>0</v>
      </c>
      <c r="P13" s="56">
        <v>0</v>
      </c>
      <c r="Q13" s="56">
        <v>0</v>
      </c>
    </row>
    <row r="14" spans="1:34">
      <c r="A14" t="s">
        <v>196</v>
      </c>
      <c r="B14" t="s">
        <v>197</v>
      </c>
      <c r="C14" t="s">
        <v>96</v>
      </c>
      <c r="D14" t="s">
        <v>195</v>
      </c>
      <c r="E14" s="107" t="s">
        <v>3941</v>
      </c>
      <c r="F14" s="105" t="s">
        <v>3941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399284.14</v>
      </c>
      <c r="L14" s="55">
        <v>111.6</v>
      </c>
      <c r="M14" s="55">
        <v>0</v>
      </c>
      <c r="N14" s="55">
        <v>445.60110023999999</v>
      </c>
      <c r="O14" s="56">
        <v>0</v>
      </c>
      <c r="P14" s="56">
        <v>3.3500000000000002E-2</v>
      </c>
      <c r="Q14" s="56">
        <v>4.4000000000000003E-3</v>
      </c>
    </row>
    <row r="15" spans="1:34">
      <c r="A15" t="s">
        <v>198</v>
      </c>
      <c r="B15" t="s">
        <v>199</v>
      </c>
      <c r="C15" t="s">
        <v>96</v>
      </c>
      <c r="D15" t="s">
        <v>195</v>
      </c>
      <c r="E15" s="107" t="s">
        <v>3941</v>
      </c>
      <c r="F15" s="105" t="s">
        <v>3941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38247.53</v>
      </c>
      <c r="L15" s="55">
        <v>98.46</v>
      </c>
      <c r="M15" s="55">
        <v>0</v>
      </c>
      <c r="N15" s="55">
        <v>37.658518037999997</v>
      </c>
      <c r="O15" s="56">
        <v>0</v>
      </c>
      <c r="P15" s="56">
        <v>2.8E-3</v>
      </c>
      <c r="Q15" s="56">
        <v>4.0000000000000002E-4</v>
      </c>
    </row>
    <row r="16" spans="1:34">
      <c r="A16" t="s">
        <v>200</v>
      </c>
      <c r="B16" t="s">
        <v>201</v>
      </c>
      <c r="C16" t="s">
        <v>96</v>
      </c>
      <c r="D16" t="s">
        <v>195</v>
      </c>
      <c r="E16" s="107" t="s">
        <v>3941</v>
      </c>
      <c r="F16" s="105" t="s">
        <v>3941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440474.54</v>
      </c>
      <c r="L16" s="55">
        <v>111.09</v>
      </c>
      <c r="M16" s="55">
        <v>0</v>
      </c>
      <c r="N16" s="55">
        <v>489.32316648599999</v>
      </c>
      <c r="O16" s="56">
        <v>0</v>
      </c>
      <c r="P16" s="56">
        <v>3.6799999999999999E-2</v>
      </c>
      <c r="Q16" s="56">
        <v>4.7999999999999996E-3</v>
      </c>
    </row>
    <row r="17" spans="1:17">
      <c r="A17" t="s">
        <v>202</v>
      </c>
      <c r="B17" t="s">
        <v>203</v>
      </c>
      <c r="C17" t="s">
        <v>96</v>
      </c>
      <c r="D17" t="s">
        <v>195</v>
      </c>
      <c r="E17" s="107" t="s">
        <v>3941</v>
      </c>
      <c r="F17" s="105" t="s">
        <v>3941</v>
      </c>
      <c r="G17" s="55">
        <v>7.88</v>
      </c>
      <c r="H17" t="s">
        <v>98</v>
      </c>
      <c r="I17" s="56">
        <v>1E-3</v>
      </c>
      <c r="J17" s="56">
        <v>1.46E-2</v>
      </c>
      <c r="K17" s="55">
        <v>1045181.15</v>
      </c>
      <c r="L17" s="55">
        <v>100.3</v>
      </c>
      <c r="M17" s="55">
        <v>0</v>
      </c>
      <c r="N17" s="55">
        <v>1048.31669345</v>
      </c>
      <c r="O17" s="56">
        <v>0</v>
      </c>
      <c r="P17" s="56">
        <v>7.8899999999999998E-2</v>
      </c>
      <c r="Q17" s="56">
        <v>1.03E-2</v>
      </c>
    </row>
    <row r="18" spans="1:17">
      <c r="A18" t="s">
        <v>205</v>
      </c>
      <c r="B18" t="s">
        <v>206</v>
      </c>
      <c r="C18" t="s">
        <v>96</v>
      </c>
      <c r="D18" t="s">
        <v>195</v>
      </c>
      <c r="E18" s="107" t="s">
        <v>3941</v>
      </c>
      <c r="F18" s="105" t="s">
        <v>3941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363779.84000000003</v>
      </c>
      <c r="L18" s="55">
        <v>80.180000000000007</v>
      </c>
      <c r="M18" s="55">
        <v>0</v>
      </c>
      <c r="N18" s="55">
        <v>291.67867571199997</v>
      </c>
      <c r="O18" s="56">
        <v>0</v>
      </c>
      <c r="P18" s="56">
        <v>2.1899999999999999E-2</v>
      </c>
      <c r="Q18" s="56">
        <v>2.8999999999999998E-3</v>
      </c>
    </row>
    <row r="19" spans="1:17">
      <c r="A19" t="s">
        <v>208</v>
      </c>
      <c r="B19" t="s">
        <v>209</v>
      </c>
      <c r="C19" t="s">
        <v>96</v>
      </c>
      <c r="D19" t="s">
        <v>195</v>
      </c>
      <c r="E19" s="107" t="s">
        <v>3941</v>
      </c>
      <c r="F19" s="105" t="s">
        <v>3941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92154.73</v>
      </c>
      <c r="L19" s="55">
        <v>140.35</v>
      </c>
      <c r="M19" s="55">
        <v>0</v>
      </c>
      <c r="N19" s="55">
        <v>129.339163555</v>
      </c>
      <c r="O19" s="56">
        <v>0</v>
      </c>
      <c r="P19" s="56">
        <v>9.7000000000000003E-3</v>
      </c>
      <c r="Q19" s="56">
        <v>1.2999999999999999E-3</v>
      </c>
    </row>
    <row r="20" spans="1:17">
      <c r="A20" t="s">
        <v>210</v>
      </c>
      <c r="B20" t="s">
        <v>211</v>
      </c>
      <c r="C20" t="s">
        <v>96</v>
      </c>
      <c r="D20" t="s">
        <v>195</v>
      </c>
      <c r="E20" s="107" t="s">
        <v>3941</v>
      </c>
      <c r="F20" s="105" t="s">
        <v>3941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40477.120000000003</v>
      </c>
      <c r="L20" s="55">
        <v>172.48</v>
      </c>
      <c r="M20" s="55">
        <v>0</v>
      </c>
      <c r="N20" s="55">
        <v>69.814936575999994</v>
      </c>
      <c r="O20" s="56">
        <v>0</v>
      </c>
      <c r="P20" s="56">
        <v>5.3E-3</v>
      </c>
      <c r="Q20" s="56">
        <v>6.9999999999999999E-4</v>
      </c>
    </row>
    <row r="21" spans="1:17">
      <c r="A21" t="s">
        <v>212</v>
      </c>
      <c r="B21" t="s">
        <v>213</v>
      </c>
      <c r="C21" t="s">
        <v>96</v>
      </c>
      <c r="D21" t="s">
        <v>195</v>
      </c>
      <c r="E21" s="107" t="s">
        <v>3941</v>
      </c>
      <c r="F21" s="105" t="s">
        <v>3941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857255.56</v>
      </c>
      <c r="L21" s="55">
        <v>107.42</v>
      </c>
      <c r="M21" s="55">
        <v>0</v>
      </c>
      <c r="N21" s="55">
        <v>920.86392255199996</v>
      </c>
      <c r="O21" s="56">
        <v>0</v>
      </c>
      <c r="P21" s="56">
        <v>6.93E-2</v>
      </c>
      <c r="Q21" s="56">
        <v>8.9999999999999993E-3</v>
      </c>
    </row>
    <row r="22" spans="1:17">
      <c r="A22" t="s">
        <v>215</v>
      </c>
      <c r="B22" t="s">
        <v>216</v>
      </c>
      <c r="C22" t="s">
        <v>96</v>
      </c>
      <c r="D22" t="s">
        <v>195</v>
      </c>
      <c r="E22" s="107" t="s">
        <v>3941</v>
      </c>
      <c r="F22" s="105" t="s">
        <v>3941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903572.49</v>
      </c>
      <c r="L22" s="55">
        <v>108.67</v>
      </c>
      <c r="M22" s="55">
        <v>0</v>
      </c>
      <c r="N22" s="55">
        <v>981.91222488300002</v>
      </c>
      <c r="O22" s="56">
        <v>0</v>
      </c>
      <c r="P22" s="56">
        <v>7.3899999999999993E-2</v>
      </c>
      <c r="Q22" s="56">
        <v>9.5999999999999992E-3</v>
      </c>
    </row>
    <row r="23" spans="1:17">
      <c r="A23" t="s">
        <v>218</v>
      </c>
      <c r="B23" t="s">
        <v>219</v>
      </c>
      <c r="C23" t="s">
        <v>96</v>
      </c>
      <c r="D23" t="s">
        <v>195</v>
      </c>
      <c r="E23" s="107" t="s">
        <v>3941</v>
      </c>
      <c r="F23" s="105" t="s">
        <v>3941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284989.34000000003</v>
      </c>
      <c r="L23" s="55">
        <v>100.55</v>
      </c>
      <c r="M23" s="55">
        <v>0</v>
      </c>
      <c r="N23" s="55">
        <v>286.55678137000001</v>
      </c>
      <c r="O23" s="56">
        <v>0</v>
      </c>
      <c r="P23" s="56">
        <v>2.1600000000000001E-2</v>
      </c>
      <c r="Q23" s="56">
        <v>2.8E-3</v>
      </c>
    </row>
    <row r="24" spans="1:17">
      <c r="A24" s="57" t="s">
        <v>221</v>
      </c>
      <c r="B24" s="107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59">
        <v>7.03</v>
      </c>
      <c r="H24" s="107" t="s">
        <v>3941</v>
      </c>
      <c r="I24" s="107" t="s">
        <v>3941</v>
      </c>
      <c r="J24" s="58">
        <v>4.0800000000000003E-2</v>
      </c>
      <c r="K24" s="59">
        <v>9889128.6600000001</v>
      </c>
      <c r="L24" s="107" t="s">
        <v>3941</v>
      </c>
      <c r="M24" s="59">
        <v>0</v>
      </c>
      <c r="N24" s="59">
        <v>8519.2879172270004</v>
      </c>
      <c r="O24" s="107" t="s">
        <v>3941</v>
      </c>
      <c r="P24" s="58">
        <v>0.64100000000000001</v>
      </c>
      <c r="Q24" s="58">
        <v>8.3699999999999997E-2</v>
      </c>
    </row>
    <row r="25" spans="1:17">
      <c r="A25" s="57" t="s">
        <v>222</v>
      </c>
      <c r="B25" s="107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59">
        <v>0.38</v>
      </c>
      <c r="H25" s="107" t="s">
        <v>3941</v>
      </c>
      <c r="I25" s="107" t="s">
        <v>3941</v>
      </c>
      <c r="J25" s="58">
        <v>4.5100000000000001E-2</v>
      </c>
      <c r="K25" s="59">
        <v>1232965.79</v>
      </c>
      <c r="L25" s="107" t="s">
        <v>3941</v>
      </c>
      <c r="M25" s="59">
        <v>0</v>
      </c>
      <c r="N25" s="59">
        <v>1212.725532277</v>
      </c>
      <c r="O25" s="107" t="s">
        <v>3941</v>
      </c>
      <c r="P25" s="58">
        <v>9.1200000000000003E-2</v>
      </c>
      <c r="Q25" s="58">
        <v>1.1900000000000001E-2</v>
      </c>
    </row>
    <row r="26" spans="1:17">
      <c r="A26" t="s">
        <v>223</v>
      </c>
      <c r="B26" t="s">
        <v>224</v>
      </c>
      <c r="C26" t="s">
        <v>96</v>
      </c>
      <c r="D26" t="s">
        <v>195</v>
      </c>
      <c r="E26" s="107" t="s">
        <v>3941</v>
      </c>
      <c r="F26" s="105" t="s">
        <v>3941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200874.61</v>
      </c>
      <c r="L26" s="55">
        <v>98.9</v>
      </c>
      <c r="M26" s="55">
        <v>0</v>
      </c>
      <c r="N26" s="55">
        <v>198.66498928999999</v>
      </c>
      <c r="O26" s="56">
        <v>0</v>
      </c>
      <c r="P26" s="56">
        <v>1.49E-2</v>
      </c>
      <c r="Q26" s="56">
        <v>2E-3</v>
      </c>
    </row>
    <row r="27" spans="1:17">
      <c r="A27" t="s">
        <v>226</v>
      </c>
      <c r="B27" t="s">
        <v>227</v>
      </c>
      <c r="C27" t="s">
        <v>96</v>
      </c>
      <c r="D27" t="s">
        <v>195</v>
      </c>
      <c r="E27" s="107" t="s">
        <v>3941</v>
      </c>
      <c r="F27" s="105" t="s">
        <v>3941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148.02000000000001</v>
      </c>
      <c r="L27" s="55">
        <v>96.61</v>
      </c>
      <c r="M27" s="55">
        <v>0</v>
      </c>
      <c r="N27" s="55">
        <v>0.14300212200000001</v>
      </c>
      <c r="O27" s="56">
        <v>0</v>
      </c>
      <c r="P27" s="56">
        <v>0</v>
      </c>
      <c r="Q27" s="56">
        <v>0</v>
      </c>
    </row>
    <row r="28" spans="1:17">
      <c r="A28" t="s">
        <v>229</v>
      </c>
      <c r="B28" t="s">
        <v>230</v>
      </c>
      <c r="C28" t="s">
        <v>96</v>
      </c>
      <c r="D28" t="s">
        <v>195</v>
      </c>
      <c r="E28" s="107" t="s">
        <v>3941</v>
      </c>
      <c r="F28" s="105" t="s">
        <v>3941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1909.8</v>
      </c>
      <c r="L28" s="55">
        <v>99.98</v>
      </c>
      <c r="M28" s="55">
        <v>0</v>
      </c>
      <c r="N28" s="55">
        <v>1.90941804</v>
      </c>
      <c r="O28" s="56">
        <v>0</v>
      </c>
      <c r="P28" s="56">
        <v>1E-4</v>
      </c>
      <c r="Q28" s="56">
        <v>0</v>
      </c>
    </row>
    <row r="29" spans="1:17">
      <c r="A29" t="s">
        <v>232</v>
      </c>
      <c r="B29" t="s">
        <v>233</v>
      </c>
      <c r="C29" t="s">
        <v>96</v>
      </c>
      <c r="D29" t="s">
        <v>195</v>
      </c>
      <c r="E29" s="107" t="s">
        <v>3941</v>
      </c>
      <c r="F29" s="105" t="s">
        <v>3941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174191.66</v>
      </c>
      <c r="L29" s="55">
        <v>96.34</v>
      </c>
      <c r="M29" s="55">
        <v>0</v>
      </c>
      <c r="N29" s="55">
        <v>167.81624524399999</v>
      </c>
      <c r="O29" s="56">
        <v>0</v>
      </c>
      <c r="P29" s="56">
        <v>1.26E-2</v>
      </c>
      <c r="Q29" s="56">
        <v>1.6000000000000001E-3</v>
      </c>
    </row>
    <row r="30" spans="1:17">
      <c r="A30" t="s">
        <v>235</v>
      </c>
      <c r="B30" t="s">
        <v>236</v>
      </c>
      <c r="C30" t="s">
        <v>96</v>
      </c>
      <c r="D30" t="s">
        <v>195</v>
      </c>
      <c r="E30" s="107" t="s">
        <v>3941</v>
      </c>
      <c r="F30" s="105" t="s">
        <v>3941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90999.24</v>
      </c>
      <c r="L30" s="55">
        <v>99.55</v>
      </c>
      <c r="M30" s="55">
        <v>0</v>
      </c>
      <c r="N30" s="55">
        <v>90.589743420000005</v>
      </c>
      <c r="O30" s="56">
        <v>0</v>
      </c>
      <c r="P30" s="56">
        <v>6.7999999999999996E-3</v>
      </c>
      <c r="Q30" s="56">
        <v>8.9999999999999998E-4</v>
      </c>
    </row>
    <row r="31" spans="1:17">
      <c r="A31" t="s">
        <v>238</v>
      </c>
      <c r="B31" t="s">
        <v>239</v>
      </c>
      <c r="C31" t="s">
        <v>96</v>
      </c>
      <c r="D31" t="s">
        <v>195</v>
      </c>
      <c r="E31" s="107" t="s">
        <v>3941</v>
      </c>
      <c r="F31" s="105" t="s">
        <v>3941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223875.98</v>
      </c>
      <c r="L31" s="55">
        <v>99.22</v>
      </c>
      <c r="M31" s="55">
        <v>0</v>
      </c>
      <c r="N31" s="55">
        <v>222.129747356</v>
      </c>
      <c r="O31" s="56">
        <v>0</v>
      </c>
      <c r="P31" s="56">
        <v>1.67E-2</v>
      </c>
      <c r="Q31" s="56">
        <v>2.2000000000000001E-3</v>
      </c>
    </row>
    <row r="32" spans="1:17">
      <c r="A32" t="s">
        <v>241</v>
      </c>
      <c r="B32" t="s">
        <v>242</v>
      </c>
      <c r="C32" t="s">
        <v>96</v>
      </c>
      <c r="D32" t="s">
        <v>195</v>
      </c>
      <c r="E32" s="107" t="s">
        <v>3941</v>
      </c>
      <c r="F32" s="105" t="s">
        <v>3941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367.92</v>
      </c>
      <c r="L32" s="55">
        <v>97.53</v>
      </c>
      <c r="M32" s="55">
        <v>0</v>
      </c>
      <c r="N32" s="55">
        <v>0.35883237600000001</v>
      </c>
      <c r="O32" s="56">
        <v>0</v>
      </c>
      <c r="P32" s="56">
        <v>0</v>
      </c>
      <c r="Q32" s="56">
        <v>0</v>
      </c>
    </row>
    <row r="33" spans="1:17">
      <c r="A33" t="s">
        <v>244</v>
      </c>
      <c r="B33" t="s">
        <v>245</v>
      </c>
      <c r="C33" t="s">
        <v>96</v>
      </c>
      <c r="D33" t="s">
        <v>195</v>
      </c>
      <c r="E33" s="107" t="s">
        <v>3941</v>
      </c>
      <c r="F33" s="105" t="s">
        <v>3941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54620.53</v>
      </c>
      <c r="L33" s="55">
        <v>97.29</v>
      </c>
      <c r="M33" s="55">
        <v>0</v>
      </c>
      <c r="N33" s="55">
        <v>53.140313636999998</v>
      </c>
      <c r="O33" s="56">
        <v>0</v>
      </c>
      <c r="P33" s="56">
        <v>4.0000000000000001E-3</v>
      </c>
      <c r="Q33" s="56">
        <v>5.0000000000000001E-4</v>
      </c>
    </row>
    <row r="34" spans="1:17">
      <c r="A34" t="s">
        <v>246</v>
      </c>
      <c r="B34" t="s">
        <v>247</v>
      </c>
      <c r="C34" t="s">
        <v>96</v>
      </c>
      <c r="D34" t="s">
        <v>195</v>
      </c>
      <c r="E34" s="107" t="s">
        <v>3941</v>
      </c>
      <c r="F34" s="105" t="s">
        <v>3941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298728.59000000003</v>
      </c>
      <c r="L34" s="55">
        <v>98.48</v>
      </c>
      <c r="M34" s="55">
        <v>0</v>
      </c>
      <c r="N34" s="55">
        <v>294.18791543200001</v>
      </c>
      <c r="O34" s="56">
        <v>0</v>
      </c>
      <c r="P34" s="56">
        <v>2.2100000000000002E-2</v>
      </c>
      <c r="Q34" s="56">
        <v>2.8999999999999998E-3</v>
      </c>
    </row>
    <row r="35" spans="1:17">
      <c r="A35" t="s">
        <v>249</v>
      </c>
      <c r="B35" t="s">
        <v>250</v>
      </c>
      <c r="C35" t="s">
        <v>96</v>
      </c>
      <c r="D35" t="s">
        <v>195</v>
      </c>
      <c r="E35" s="107" t="s">
        <v>3941</v>
      </c>
      <c r="F35" s="105" t="s">
        <v>3941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187249.44</v>
      </c>
      <c r="L35" s="55">
        <v>98.15</v>
      </c>
      <c r="M35" s="55">
        <v>0</v>
      </c>
      <c r="N35" s="55">
        <v>183.78532536</v>
      </c>
      <c r="O35" s="56">
        <v>0</v>
      </c>
      <c r="P35" s="56">
        <v>1.38E-2</v>
      </c>
      <c r="Q35" s="56">
        <v>1.8E-3</v>
      </c>
    </row>
    <row r="36" spans="1:17">
      <c r="A36" s="57" t="s">
        <v>252</v>
      </c>
      <c r="B36" s="107" t="s">
        <v>3941</v>
      </c>
      <c r="C36" s="107" t="s">
        <v>3941</v>
      </c>
      <c r="D36" s="107" t="s">
        <v>3941</v>
      </c>
      <c r="E36" s="107" t="s">
        <v>3941</v>
      </c>
      <c r="F36" s="107" t="s">
        <v>3941</v>
      </c>
      <c r="G36" s="59">
        <v>8.19</v>
      </c>
      <c r="H36" s="107" t="s">
        <v>3941</v>
      </c>
      <c r="I36" s="107" t="s">
        <v>3941</v>
      </c>
      <c r="J36" s="58">
        <v>0.04</v>
      </c>
      <c r="K36" s="59">
        <v>8572786.3100000005</v>
      </c>
      <c r="L36" s="107" t="s">
        <v>3941</v>
      </c>
      <c r="M36" s="59">
        <v>0</v>
      </c>
      <c r="N36" s="59">
        <v>7224.3956408780004</v>
      </c>
      <c r="O36" s="107" t="s">
        <v>3941</v>
      </c>
      <c r="P36" s="58">
        <v>0.54359999999999997</v>
      </c>
      <c r="Q36" s="58">
        <v>7.0999999999999994E-2</v>
      </c>
    </row>
    <row r="37" spans="1:17">
      <c r="A37" t="s">
        <v>253</v>
      </c>
      <c r="B37" t="s">
        <v>254</v>
      </c>
      <c r="C37" t="s">
        <v>96</v>
      </c>
      <c r="D37" t="s">
        <v>195</v>
      </c>
      <c r="E37" s="107" t="s">
        <v>3941</v>
      </c>
      <c r="F37" s="105" t="s">
        <v>3941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803377.07</v>
      </c>
      <c r="L37" s="55">
        <v>94.49</v>
      </c>
      <c r="M37" s="55">
        <v>0</v>
      </c>
      <c r="N37" s="55">
        <v>759.11099344299998</v>
      </c>
      <c r="O37" s="56">
        <v>0</v>
      </c>
      <c r="P37" s="56">
        <v>5.7099999999999998E-2</v>
      </c>
      <c r="Q37" s="56">
        <v>7.4999999999999997E-3</v>
      </c>
    </row>
    <row r="38" spans="1:17">
      <c r="A38" t="s">
        <v>256</v>
      </c>
      <c r="B38" t="s">
        <v>257</v>
      </c>
      <c r="C38" t="s">
        <v>96</v>
      </c>
      <c r="D38" t="s">
        <v>195</v>
      </c>
      <c r="E38" s="107" t="s">
        <v>3941</v>
      </c>
      <c r="F38" s="105" t="s">
        <v>3941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250411.86</v>
      </c>
      <c r="L38" s="55">
        <v>93.78</v>
      </c>
      <c r="M38" s="55">
        <v>0</v>
      </c>
      <c r="N38" s="55">
        <v>234.83624230800001</v>
      </c>
      <c r="O38" s="56">
        <v>0</v>
      </c>
      <c r="P38" s="56">
        <v>1.77E-2</v>
      </c>
      <c r="Q38" s="56">
        <v>2.3E-3</v>
      </c>
    </row>
    <row r="39" spans="1:17">
      <c r="A39" t="s">
        <v>258</v>
      </c>
      <c r="B39" t="s">
        <v>259</v>
      </c>
      <c r="C39" t="s">
        <v>96</v>
      </c>
      <c r="D39" t="s">
        <v>195</v>
      </c>
      <c r="E39" s="107" t="s">
        <v>3941</v>
      </c>
      <c r="F39" s="105" t="s">
        <v>3941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558275.09</v>
      </c>
      <c r="L39" s="55">
        <v>102.8</v>
      </c>
      <c r="M39" s="55">
        <v>0</v>
      </c>
      <c r="N39" s="55">
        <v>573.90679251999995</v>
      </c>
      <c r="O39" s="56">
        <v>0</v>
      </c>
      <c r="P39" s="56">
        <v>4.3200000000000002E-2</v>
      </c>
      <c r="Q39" s="56">
        <v>5.5999999999999999E-3</v>
      </c>
    </row>
    <row r="40" spans="1:17">
      <c r="A40" t="s">
        <v>260</v>
      </c>
      <c r="B40" t="s">
        <v>261</v>
      </c>
      <c r="C40" t="s">
        <v>96</v>
      </c>
      <c r="D40" t="s">
        <v>195</v>
      </c>
      <c r="E40" s="107" t="s">
        <v>3941</v>
      </c>
      <c r="F40" s="105" t="s">
        <v>3941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344784.81</v>
      </c>
      <c r="L40" s="55">
        <v>96.55</v>
      </c>
      <c r="M40" s="55">
        <v>0</v>
      </c>
      <c r="N40" s="55">
        <v>332.88973405500002</v>
      </c>
      <c r="O40" s="56">
        <v>0</v>
      </c>
      <c r="P40" s="56">
        <v>2.5000000000000001E-2</v>
      </c>
      <c r="Q40" s="56">
        <v>3.3E-3</v>
      </c>
    </row>
    <row r="41" spans="1:17">
      <c r="A41" t="s">
        <v>262</v>
      </c>
      <c r="B41" t="s">
        <v>263</v>
      </c>
      <c r="C41" t="s">
        <v>96</v>
      </c>
      <c r="D41" t="s">
        <v>195</v>
      </c>
      <c r="E41" s="107" t="s">
        <v>3941</v>
      </c>
      <c r="F41" s="105" t="s">
        <v>3941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390487.51</v>
      </c>
      <c r="L41" s="55">
        <v>92</v>
      </c>
      <c r="M41" s="55">
        <v>0</v>
      </c>
      <c r="N41" s="55">
        <v>359.2485092</v>
      </c>
      <c r="O41" s="56">
        <v>0</v>
      </c>
      <c r="P41" s="56">
        <v>2.7E-2</v>
      </c>
      <c r="Q41" s="56">
        <v>3.5000000000000001E-3</v>
      </c>
    </row>
    <row r="42" spans="1:17">
      <c r="A42" t="s">
        <v>264</v>
      </c>
      <c r="B42" t="s">
        <v>265</v>
      </c>
      <c r="C42" t="s">
        <v>96</v>
      </c>
      <c r="D42" t="s">
        <v>195</v>
      </c>
      <c r="E42" s="107" t="s">
        <v>3941</v>
      </c>
      <c r="F42" s="105" t="s">
        <v>3941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160811.31</v>
      </c>
      <c r="L42" s="55">
        <v>97.32</v>
      </c>
      <c r="M42" s="55">
        <v>0</v>
      </c>
      <c r="N42" s="55">
        <v>156.501566892</v>
      </c>
      <c r="O42" s="56">
        <v>0</v>
      </c>
      <c r="P42" s="56">
        <v>1.18E-2</v>
      </c>
      <c r="Q42" s="56">
        <v>1.5E-3</v>
      </c>
    </row>
    <row r="43" spans="1:17">
      <c r="A43" t="s">
        <v>266</v>
      </c>
      <c r="B43" t="s">
        <v>267</v>
      </c>
      <c r="C43" t="s">
        <v>96</v>
      </c>
      <c r="D43" t="s">
        <v>195</v>
      </c>
      <c r="E43" s="107" t="s">
        <v>3941</v>
      </c>
      <c r="F43" s="105" t="s">
        <v>3941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904737.01</v>
      </c>
      <c r="L43" s="55">
        <v>71.52</v>
      </c>
      <c r="M43" s="55">
        <v>0</v>
      </c>
      <c r="N43" s="55">
        <v>647.06790955199995</v>
      </c>
      <c r="O43" s="56">
        <v>1E-4</v>
      </c>
      <c r="P43" s="56">
        <v>4.87E-2</v>
      </c>
      <c r="Q43" s="56">
        <v>6.4000000000000003E-3</v>
      </c>
    </row>
    <row r="44" spans="1:17">
      <c r="A44" t="s">
        <v>269</v>
      </c>
      <c r="B44" t="s">
        <v>270</v>
      </c>
      <c r="C44" t="s">
        <v>96</v>
      </c>
      <c r="D44" t="s">
        <v>195</v>
      </c>
      <c r="E44" s="107" t="s">
        <v>3941</v>
      </c>
      <c r="F44" s="105" t="s">
        <v>3941</v>
      </c>
      <c r="G44" s="55">
        <v>0.24</v>
      </c>
      <c r="H44" t="s">
        <v>98</v>
      </c>
      <c r="I44" s="56">
        <v>3.7499999999999999E-2</v>
      </c>
      <c r="J44" s="56">
        <v>3.27E-2</v>
      </c>
      <c r="K44" s="55">
        <v>69.42</v>
      </c>
      <c r="L44" s="55">
        <v>102.95</v>
      </c>
      <c r="M44" s="55">
        <v>0</v>
      </c>
      <c r="N44" s="55">
        <v>7.1467890000000006E-2</v>
      </c>
      <c r="O44" s="56">
        <v>0</v>
      </c>
      <c r="P44" s="56">
        <v>0</v>
      </c>
      <c r="Q44" s="56">
        <v>0</v>
      </c>
    </row>
    <row r="45" spans="1:17">
      <c r="A45" t="s">
        <v>271</v>
      </c>
      <c r="B45" t="s">
        <v>272</v>
      </c>
      <c r="C45" t="s">
        <v>96</v>
      </c>
      <c r="D45" t="s">
        <v>195</v>
      </c>
      <c r="E45" s="107" t="s">
        <v>3941</v>
      </c>
      <c r="F45" s="105" t="s">
        <v>3941</v>
      </c>
      <c r="G45" s="55">
        <v>11.77</v>
      </c>
      <c r="H45" t="s">
        <v>98</v>
      </c>
      <c r="I45" s="56">
        <v>5.5E-2</v>
      </c>
      <c r="J45" s="56">
        <v>4.41E-2</v>
      </c>
      <c r="K45" s="55">
        <v>313.68</v>
      </c>
      <c r="L45" s="55">
        <v>118.5</v>
      </c>
      <c r="M45" s="55">
        <v>0</v>
      </c>
      <c r="N45" s="55">
        <v>0.37171080000000001</v>
      </c>
      <c r="O45" s="56">
        <v>0</v>
      </c>
      <c r="P45" s="56">
        <v>0</v>
      </c>
      <c r="Q45" s="56">
        <v>0</v>
      </c>
    </row>
    <row r="46" spans="1:17">
      <c r="A46" t="s">
        <v>273</v>
      </c>
      <c r="B46" t="s">
        <v>274</v>
      </c>
      <c r="C46" t="s">
        <v>96</v>
      </c>
      <c r="D46" t="s">
        <v>195</v>
      </c>
      <c r="E46" s="107" t="s">
        <v>3941</v>
      </c>
      <c r="F46" s="105" t="s">
        <v>3941</v>
      </c>
      <c r="G46" s="55">
        <v>0.82</v>
      </c>
      <c r="H46" t="s">
        <v>98</v>
      </c>
      <c r="I46" s="56">
        <v>4.0000000000000001E-3</v>
      </c>
      <c r="J46" s="56">
        <v>3.9899999999999998E-2</v>
      </c>
      <c r="K46" s="55">
        <v>2615.11</v>
      </c>
      <c r="L46" s="55">
        <v>97.19</v>
      </c>
      <c r="M46" s="55">
        <v>0</v>
      </c>
      <c r="N46" s="55">
        <v>2.5416254089999999</v>
      </c>
      <c r="O46" s="56">
        <v>0</v>
      </c>
      <c r="P46" s="56">
        <v>2.0000000000000001E-4</v>
      </c>
      <c r="Q46" s="56">
        <v>0</v>
      </c>
    </row>
    <row r="47" spans="1:17">
      <c r="A47" t="s">
        <v>275</v>
      </c>
      <c r="B47" t="s">
        <v>276</v>
      </c>
      <c r="C47" t="s">
        <v>96</v>
      </c>
      <c r="D47" t="s">
        <v>195</v>
      </c>
      <c r="E47" s="107" t="s">
        <v>3941</v>
      </c>
      <c r="F47" s="105" t="s">
        <v>3941</v>
      </c>
      <c r="G47" s="55">
        <v>1.32</v>
      </c>
      <c r="H47" t="s">
        <v>98</v>
      </c>
      <c r="I47" s="56">
        <v>5.0000000000000001E-3</v>
      </c>
      <c r="J47" s="56">
        <v>3.8399999999999997E-2</v>
      </c>
      <c r="K47" s="55">
        <v>989.33</v>
      </c>
      <c r="L47" s="55">
        <v>96.1</v>
      </c>
      <c r="M47" s="55">
        <v>0</v>
      </c>
      <c r="N47" s="55">
        <v>0.95074612999999997</v>
      </c>
      <c r="O47" s="56">
        <v>0</v>
      </c>
      <c r="P47" s="56">
        <v>1E-4</v>
      </c>
      <c r="Q47" s="56">
        <v>0</v>
      </c>
    </row>
    <row r="48" spans="1:17">
      <c r="A48" t="s">
        <v>277</v>
      </c>
      <c r="B48" t="s">
        <v>278</v>
      </c>
      <c r="C48" t="s">
        <v>96</v>
      </c>
      <c r="D48" t="s">
        <v>195</v>
      </c>
      <c r="E48" s="107" t="s">
        <v>3941</v>
      </c>
      <c r="F48" s="105" t="s">
        <v>3941</v>
      </c>
      <c r="G48" s="55">
        <v>6.01</v>
      </c>
      <c r="H48" t="s">
        <v>98</v>
      </c>
      <c r="I48" s="56">
        <v>0.01</v>
      </c>
      <c r="J48" s="56">
        <v>3.8100000000000002E-2</v>
      </c>
      <c r="K48" s="55">
        <v>1527244.16</v>
      </c>
      <c r="L48" s="55">
        <v>85.38</v>
      </c>
      <c r="M48" s="55">
        <v>0</v>
      </c>
      <c r="N48" s="55">
        <v>1303.9610638080001</v>
      </c>
      <c r="O48" s="56">
        <v>0</v>
      </c>
      <c r="P48" s="56">
        <v>9.8100000000000007E-2</v>
      </c>
      <c r="Q48" s="56">
        <v>1.2800000000000001E-2</v>
      </c>
    </row>
    <row r="49" spans="1:17">
      <c r="A49" t="s">
        <v>280</v>
      </c>
      <c r="B49" t="s">
        <v>281</v>
      </c>
      <c r="C49" t="s">
        <v>96</v>
      </c>
      <c r="D49" t="s">
        <v>195</v>
      </c>
      <c r="E49" s="107" t="s">
        <v>3941</v>
      </c>
      <c r="F49" s="105" t="s">
        <v>3941</v>
      </c>
      <c r="G49" s="55">
        <v>7.81</v>
      </c>
      <c r="H49" t="s">
        <v>98</v>
      </c>
      <c r="I49" s="56">
        <v>1.2999999999999999E-2</v>
      </c>
      <c r="J49" s="56">
        <v>3.9699999999999999E-2</v>
      </c>
      <c r="K49" s="55">
        <v>2280389.61</v>
      </c>
      <c r="L49" s="55">
        <v>82.23</v>
      </c>
      <c r="M49" s="55">
        <v>0</v>
      </c>
      <c r="N49" s="55">
        <v>1875.1643763029999</v>
      </c>
      <c r="O49" s="56">
        <v>1E-4</v>
      </c>
      <c r="P49" s="56">
        <v>0.1411</v>
      </c>
      <c r="Q49" s="56">
        <v>1.84E-2</v>
      </c>
    </row>
    <row r="50" spans="1:17">
      <c r="A50" t="s">
        <v>283</v>
      </c>
      <c r="B50" t="s">
        <v>284</v>
      </c>
      <c r="C50" t="s">
        <v>96</v>
      </c>
      <c r="D50" t="s">
        <v>195</v>
      </c>
      <c r="E50" s="107" t="s">
        <v>3941</v>
      </c>
      <c r="F50" s="105" t="s">
        <v>3941</v>
      </c>
      <c r="G50" s="55">
        <v>11.83</v>
      </c>
      <c r="H50" t="s">
        <v>98</v>
      </c>
      <c r="I50" s="56">
        <v>1.4999999999999999E-2</v>
      </c>
      <c r="J50" s="56">
        <v>4.3299999999999998E-2</v>
      </c>
      <c r="K50" s="55">
        <v>1348280.34</v>
      </c>
      <c r="L50" s="55">
        <v>72.52</v>
      </c>
      <c r="M50" s="55">
        <v>0</v>
      </c>
      <c r="N50" s="55">
        <v>977.77290256799995</v>
      </c>
      <c r="O50" s="56">
        <v>1E-4</v>
      </c>
      <c r="P50" s="56">
        <v>7.3599999999999999E-2</v>
      </c>
      <c r="Q50" s="56">
        <v>9.5999999999999992E-3</v>
      </c>
    </row>
    <row r="51" spans="1:17">
      <c r="A51" s="57" t="s">
        <v>286</v>
      </c>
      <c r="B51" s="107" t="s">
        <v>3941</v>
      </c>
      <c r="C51" s="107" t="s">
        <v>3941</v>
      </c>
      <c r="D51" s="107" t="s">
        <v>3941</v>
      </c>
      <c r="E51" s="107" t="s">
        <v>3941</v>
      </c>
      <c r="F51" s="107" t="s">
        <v>3941</v>
      </c>
      <c r="G51" s="59">
        <v>3.07</v>
      </c>
      <c r="H51" s="107" t="s">
        <v>3941</v>
      </c>
      <c r="I51" s="107" t="s">
        <v>3941</v>
      </c>
      <c r="J51" s="58">
        <v>4.7699999999999999E-2</v>
      </c>
      <c r="K51" s="59">
        <v>83376.56</v>
      </c>
      <c r="L51" s="107" t="s">
        <v>3941</v>
      </c>
      <c r="M51" s="59">
        <v>0</v>
      </c>
      <c r="N51" s="59">
        <v>82.166744072</v>
      </c>
      <c r="O51" s="107" t="s">
        <v>3941</v>
      </c>
      <c r="P51" s="58">
        <v>6.1999999999999998E-3</v>
      </c>
      <c r="Q51" s="58">
        <v>8.0000000000000004E-4</v>
      </c>
    </row>
    <row r="52" spans="1:17">
      <c r="A52" t="s">
        <v>287</v>
      </c>
      <c r="B52" t="s">
        <v>288</v>
      </c>
      <c r="C52" t="s">
        <v>96</v>
      </c>
      <c r="D52" t="s">
        <v>195</v>
      </c>
      <c r="E52" s="107" t="s">
        <v>3941</v>
      </c>
      <c r="F52" s="105" t="s">
        <v>3941</v>
      </c>
      <c r="G52" s="55">
        <v>6.02</v>
      </c>
      <c r="H52" t="s">
        <v>98</v>
      </c>
      <c r="I52" s="56">
        <v>4.1000000000000002E-2</v>
      </c>
      <c r="J52" s="56">
        <v>4.9000000000000002E-2</v>
      </c>
      <c r="K52" s="55">
        <v>17833.28</v>
      </c>
      <c r="L52" s="55">
        <v>96.34</v>
      </c>
      <c r="M52" s="55">
        <v>0</v>
      </c>
      <c r="N52" s="55">
        <v>17.180581952000001</v>
      </c>
      <c r="O52" s="56">
        <v>0</v>
      </c>
      <c r="P52" s="56">
        <v>1.2999999999999999E-3</v>
      </c>
      <c r="Q52" s="56">
        <v>2.0000000000000001E-4</v>
      </c>
    </row>
    <row r="53" spans="1:17">
      <c r="A53" t="s">
        <v>290</v>
      </c>
      <c r="B53" t="s">
        <v>291</v>
      </c>
      <c r="C53" t="s">
        <v>96</v>
      </c>
      <c r="D53" t="s">
        <v>195</v>
      </c>
      <c r="E53" s="107" t="s">
        <v>3941</v>
      </c>
      <c r="F53" s="105" t="s">
        <v>3941</v>
      </c>
      <c r="G53" s="55">
        <v>2.2999999999999998</v>
      </c>
      <c r="H53" t="s">
        <v>98</v>
      </c>
      <c r="I53" s="56">
        <v>4.1000000000000002E-2</v>
      </c>
      <c r="J53" s="56">
        <v>4.7399999999999998E-2</v>
      </c>
      <c r="K53" s="55">
        <v>65543.28</v>
      </c>
      <c r="L53" s="55">
        <v>99.15</v>
      </c>
      <c r="M53" s="55">
        <v>0</v>
      </c>
      <c r="N53" s="55">
        <v>64.986162120000003</v>
      </c>
      <c r="O53" s="56">
        <v>0</v>
      </c>
      <c r="P53" s="56">
        <v>4.8999999999999998E-3</v>
      </c>
      <c r="Q53" s="56">
        <v>5.9999999999999995E-4</v>
      </c>
    </row>
    <row r="54" spans="1:17">
      <c r="A54" s="57" t="s">
        <v>293</v>
      </c>
      <c r="B54" s="107" t="s">
        <v>3941</v>
      </c>
      <c r="C54" s="107" t="s">
        <v>3941</v>
      </c>
      <c r="D54" s="107" t="s">
        <v>3941</v>
      </c>
      <c r="E54" s="107" t="s">
        <v>3941</v>
      </c>
      <c r="F54" s="107" t="s">
        <v>3941</v>
      </c>
      <c r="G54" s="59">
        <v>0</v>
      </c>
      <c r="H54" s="107" t="s">
        <v>3941</v>
      </c>
      <c r="I54" s="107" t="s">
        <v>3941</v>
      </c>
      <c r="J54" s="58">
        <v>0</v>
      </c>
      <c r="K54" s="59">
        <v>0</v>
      </c>
      <c r="L54" s="107" t="s">
        <v>3941</v>
      </c>
      <c r="M54" s="59">
        <v>0</v>
      </c>
      <c r="N54" s="59">
        <v>0</v>
      </c>
      <c r="O54" s="107" t="s">
        <v>3941</v>
      </c>
      <c r="P54" s="58">
        <v>0</v>
      </c>
      <c r="Q54" s="58">
        <v>0</v>
      </c>
    </row>
    <row r="55" spans="1:17">
      <c r="A55" t="s">
        <v>178</v>
      </c>
      <c r="B55" t="s">
        <v>178</v>
      </c>
      <c r="C55" s="107" t="s">
        <v>3941</v>
      </c>
      <c r="D55" t="s">
        <v>178</v>
      </c>
      <c r="E55" s="107" t="s">
        <v>3941</v>
      </c>
      <c r="F55" s="107" t="s">
        <v>3941</v>
      </c>
      <c r="G55" s="55">
        <v>0</v>
      </c>
      <c r="H55" t="s">
        <v>178</v>
      </c>
      <c r="I55" s="56">
        <v>0</v>
      </c>
      <c r="J55" s="56">
        <v>0</v>
      </c>
      <c r="K55" s="55">
        <v>0</v>
      </c>
      <c r="L55" s="55">
        <v>0</v>
      </c>
      <c r="M55" s="107" t="s">
        <v>3941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188</v>
      </c>
      <c r="B56" s="107" t="s">
        <v>3941</v>
      </c>
      <c r="C56" s="107" t="s">
        <v>3941</v>
      </c>
      <c r="D56" s="107" t="s">
        <v>3941</v>
      </c>
      <c r="E56" s="107" t="s">
        <v>3941</v>
      </c>
      <c r="F56" s="107" t="s">
        <v>3941</v>
      </c>
      <c r="G56" s="59">
        <v>8.86</v>
      </c>
      <c r="H56" s="107" t="s">
        <v>3941</v>
      </c>
      <c r="I56" s="107" t="s">
        <v>3941</v>
      </c>
      <c r="J56" s="58">
        <v>5.3800000000000001E-2</v>
      </c>
      <c r="K56" s="59">
        <v>19302.39</v>
      </c>
      <c r="L56" s="107" t="s">
        <v>3941</v>
      </c>
      <c r="M56" s="59">
        <v>0</v>
      </c>
      <c r="N56" s="59">
        <v>70.003979601519603</v>
      </c>
      <c r="O56" s="107" t="s">
        <v>3941</v>
      </c>
      <c r="P56" s="58">
        <v>5.3E-3</v>
      </c>
      <c r="Q56" s="58">
        <v>6.9999999999999999E-4</v>
      </c>
    </row>
    <row r="57" spans="1:17">
      <c r="A57" s="57" t="s">
        <v>294</v>
      </c>
      <c r="B57" s="107" t="s">
        <v>3941</v>
      </c>
      <c r="C57" s="107" t="s">
        <v>3941</v>
      </c>
      <c r="D57" s="107" t="s">
        <v>3941</v>
      </c>
      <c r="E57" s="107" t="s">
        <v>3941</v>
      </c>
      <c r="F57" s="107" t="s">
        <v>3941</v>
      </c>
      <c r="G57" s="59">
        <v>8.86</v>
      </c>
      <c r="H57" s="107" t="s">
        <v>3941</v>
      </c>
      <c r="I57" s="107" t="s">
        <v>3941</v>
      </c>
      <c r="J57" s="58">
        <v>5.3800000000000001E-2</v>
      </c>
      <c r="K57" s="59">
        <v>19302.39</v>
      </c>
      <c r="L57" s="107" t="s">
        <v>3941</v>
      </c>
      <c r="M57" s="59">
        <v>0</v>
      </c>
      <c r="N57" s="59">
        <v>70.003979601519603</v>
      </c>
      <c r="O57" s="107" t="s">
        <v>3941</v>
      </c>
      <c r="P57" s="58">
        <v>5.3E-3</v>
      </c>
      <c r="Q57" s="58">
        <v>6.9999999999999999E-4</v>
      </c>
    </row>
    <row r="58" spans="1:17">
      <c r="A58" t="s">
        <v>295</v>
      </c>
      <c r="B58" t="s">
        <v>296</v>
      </c>
      <c r="C58" t="s">
        <v>108</v>
      </c>
      <c r="D58" t="s">
        <v>297</v>
      </c>
      <c r="E58" t="s">
        <v>298</v>
      </c>
      <c r="F58" s="105" t="s">
        <v>3941</v>
      </c>
      <c r="G58" s="55">
        <v>17.670000000000002</v>
      </c>
      <c r="H58" t="s">
        <v>100</v>
      </c>
      <c r="I58" s="56">
        <v>4.4999999999999998E-2</v>
      </c>
      <c r="J58" s="56">
        <v>5.7500000000000002E-2</v>
      </c>
      <c r="K58" s="55">
        <v>5533.46</v>
      </c>
      <c r="L58" s="55">
        <v>78.942499999999995</v>
      </c>
      <c r="M58" s="55">
        <v>0</v>
      </c>
      <c r="N58" s="55">
        <v>15.8436487726335</v>
      </c>
      <c r="O58" s="56">
        <v>0</v>
      </c>
      <c r="P58" s="56">
        <v>1.1999999999999999E-3</v>
      </c>
      <c r="Q58" s="56">
        <v>2.0000000000000001E-4</v>
      </c>
    </row>
    <row r="59" spans="1:17">
      <c r="A59" t="s">
        <v>299</v>
      </c>
      <c r="B59" t="s">
        <v>300</v>
      </c>
      <c r="C59" t="s">
        <v>108</v>
      </c>
      <c r="D59" t="s">
        <v>297</v>
      </c>
      <c r="E59" t="s">
        <v>298</v>
      </c>
      <c r="F59" s="105" t="s">
        <v>3941</v>
      </c>
      <c r="G59" s="55">
        <v>6.28</v>
      </c>
      <c r="H59" t="s">
        <v>100</v>
      </c>
      <c r="I59" s="56">
        <v>6.5000000000000002E-2</v>
      </c>
      <c r="J59" s="56">
        <v>5.28E-2</v>
      </c>
      <c r="K59" s="55">
        <v>13768.93</v>
      </c>
      <c r="L59" s="55">
        <v>108.45099999999999</v>
      </c>
      <c r="M59" s="55">
        <v>0</v>
      </c>
      <c r="N59" s="55">
        <v>54.160330828886103</v>
      </c>
      <c r="O59" s="56">
        <v>0</v>
      </c>
      <c r="P59" s="56">
        <v>4.1000000000000003E-3</v>
      </c>
      <c r="Q59" s="56">
        <v>5.0000000000000001E-4</v>
      </c>
    </row>
    <row r="60" spans="1:17">
      <c r="A60" s="57" t="s">
        <v>301</v>
      </c>
      <c r="B60" s="107" t="s">
        <v>3941</v>
      </c>
      <c r="C60" s="107" t="s">
        <v>3941</v>
      </c>
      <c r="D60" s="107" t="s">
        <v>3941</v>
      </c>
      <c r="E60" s="107" t="s">
        <v>3941</v>
      </c>
      <c r="F60" s="107" t="s">
        <v>3941</v>
      </c>
      <c r="G60" s="59">
        <v>0</v>
      </c>
      <c r="H60" s="107" t="s">
        <v>3941</v>
      </c>
      <c r="I60" s="107" t="s">
        <v>3941</v>
      </c>
      <c r="J60" s="58">
        <v>0</v>
      </c>
      <c r="K60" s="59">
        <v>0</v>
      </c>
      <c r="L60" s="107" t="s">
        <v>3941</v>
      </c>
      <c r="M60" s="59">
        <v>0</v>
      </c>
      <c r="N60" s="59">
        <v>0</v>
      </c>
      <c r="O60" s="107" t="s">
        <v>3941</v>
      </c>
      <c r="P60" s="58">
        <v>0</v>
      </c>
      <c r="Q60" s="58">
        <v>0</v>
      </c>
    </row>
    <row r="61" spans="1:17">
      <c r="A61" t="s">
        <v>178</v>
      </c>
      <c r="B61" t="s">
        <v>178</v>
      </c>
      <c r="C61" s="107" t="s">
        <v>3941</v>
      </c>
      <c r="D61" t="s">
        <v>178</v>
      </c>
      <c r="E61" s="107" t="s">
        <v>3941</v>
      </c>
      <c r="F61" s="107" t="s">
        <v>3941</v>
      </c>
      <c r="G61" s="55">
        <v>0</v>
      </c>
      <c r="H61" t="s">
        <v>178</v>
      </c>
      <c r="I61" s="56">
        <v>0</v>
      </c>
      <c r="J61" s="56">
        <v>0</v>
      </c>
      <c r="K61" s="55">
        <v>0</v>
      </c>
      <c r="L61" s="55">
        <v>0</v>
      </c>
      <c r="M61" s="107" t="s">
        <v>3941</v>
      </c>
      <c r="N61" s="55">
        <v>0</v>
      </c>
      <c r="O61" s="56">
        <v>0</v>
      </c>
      <c r="P61" s="56">
        <v>0</v>
      </c>
      <c r="Q61" s="56">
        <v>0</v>
      </c>
    </row>
    <row r="62" spans="1:17">
      <c r="A62" t="s">
        <v>302</v>
      </c>
      <c r="B62" s="107" t="s">
        <v>3941</v>
      </c>
      <c r="C62" s="107" t="s">
        <v>3941</v>
      </c>
      <c r="D62" s="107" t="s">
        <v>3941</v>
      </c>
      <c r="E62" s="107" t="s">
        <v>3941</v>
      </c>
      <c r="F62" s="107" t="s">
        <v>3941</v>
      </c>
      <c r="G62" s="107" t="s">
        <v>3941</v>
      </c>
      <c r="H62" s="107" t="s">
        <v>3941</v>
      </c>
      <c r="I62" s="107" t="s">
        <v>3941</v>
      </c>
      <c r="J62" s="107" t="s">
        <v>3941</v>
      </c>
      <c r="K62" s="107" t="s">
        <v>3941</v>
      </c>
      <c r="L62" s="107" t="s">
        <v>3941</v>
      </c>
      <c r="M62" s="107" t="s">
        <v>3941</v>
      </c>
      <c r="N62" s="107" t="s">
        <v>3941</v>
      </c>
      <c r="O62" s="107" t="s">
        <v>3941</v>
      </c>
      <c r="P62" s="107" t="s">
        <v>3941</v>
      </c>
      <c r="Q62" s="107" t="s">
        <v>3941</v>
      </c>
    </row>
    <row r="63" spans="1:17">
      <c r="A63" t="s">
        <v>303</v>
      </c>
      <c r="B63" s="107" t="s">
        <v>3941</v>
      </c>
      <c r="C63" s="107" t="s">
        <v>3941</v>
      </c>
      <c r="D63" s="107" t="s">
        <v>3941</v>
      </c>
      <c r="E63" s="107" t="s">
        <v>3941</v>
      </c>
      <c r="F63" s="107" t="s">
        <v>3941</v>
      </c>
      <c r="G63" s="107" t="s">
        <v>3941</v>
      </c>
      <c r="H63" s="107" t="s">
        <v>3941</v>
      </c>
      <c r="I63" s="107" t="s">
        <v>3941</v>
      </c>
      <c r="J63" s="107" t="s">
        <v>3941</v>
      </c>
      <c r="K63" s="107" t="s">
        <v>3941</v>
      </c>
      <c r="L63" s="107" t="s">
        <v>3941</v>
      </c>
      <c r="M63" s="107" t="s">
        <v>3941</v>
      </c>
      <c r="N63" s="107" t="s">
        <v>3941</v>
      </c>
      <c r="O63" s="107" t="s">
        <v>3941</v>
      </c>
      <c r="P63" s="107" t="s">
        <v>3941</v>
      </c>
      <c r="Q63" s="107" t="s">
        <v>3941</v>
      </c>
    </row>
    <row r="64" spans="1:17">
      <c r="A64" t="s">
        <v>304</v>
      </c>
      <c r="B64" s="107" t="s">
        <v>3941</v>
      </c>
      <c r="C64" s="107" t="s">
        <v>3941</v>
      </c>
      <c r="D64" s="107" t="s">
        <v>3941</v>
      </c>
      <c r="E64" s="107" t="s">
        <v>3941</v>
      </c>
      <c r="F64" s="107" t="s">
        <v>3941</v>
      </c>
      <c r="G64" s="107" t="s">
        <v>3941</v>
      </c>
      <c r="H64" s="107" t="s">
        <v>3941</v>
      </c>
      <c r="I64" s="107" t="s">
        <v>3941</v>
      </c>
      <c r="J64" s="107" t="s">
        <v>3941</v>
      </c>
      <c r="K64" s="107" t="s">
        <v>3941</v>
      </c>
      <c r="L64" s="107" t="s">
        <v>3941</v>
      </c>
      <c r="M64" s="107" t="s">
        <v>3941</v>
      </c>
      <c r="N64" s="107" t="s">
        <v>3941</v>
      </c>
      <c r="O64" s="107" t="s">
        <v>3941</v>
      </c>
      <c r="P64" s="107" t="s">
        <v>3941</v>
      </c>
      <c r="Q64" s="107" t="s">
        <v>3941</v>
      </c>
    </row>
    <row r="65" spans="1:17">
      <c r="A65" t="s">
        <v>305</v>
      </c>
      <c r="B65" s="107" t="s">
        <v>3941</v>
      </c>
      <c r="C65" s="107" t="s">
        <v>3941</v>
      </c>
      <c r="D65" s="107" t="s">
        <v>3941</v>
      </c>
      <c r="E65" s="107" t="s">
        <v>3941</v>
      </c>
      <c r="F65" s="107" t="s">
        <v>3941</v>
      </c>
      <c r="G65" s="107" t="s">
        <v>3941</v>
      </c>
      <c r="H65" s="107" t="s">
        <v>3941</v>
      </c>
      <c r="I65" s="107" t="s">
        <v>3941</v>
      </c>
      <c r="J65" s="107" t="s">
        <v>3941</v>
      </c>
      <c r="K65" s="107" t="s">
        <v>3941</v>
      </c>
      <c r="L65" s="107" t="s">
        <v>3941</v>
      </c>
      <c r="M65" s="107" t="s">
        <v>3941</v>
      </c>
      <c r="N65" s="107" t="s">
        <v>3941</v>
      </c>
      <c r="O65" s="107" t="s">
        <v>3941</v>
      </c>
      <c r="P65" s="107" t="s">
        <v>3941</v>
      </c>
      <c r="Q65" s="107" t="s">
        <v>3941</v>
      </c>
    </row>
    <row r="66" spans="1:17" hidden="1">
      <c r="B66" s="13"/>
      <c r="C66" s="13"/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3940</v>
      </c>
    </row>
    <row r="2" spans="1:22" s="1" customFormat="1">
      <c r="A2" s="2" t="s">
        <v>1</v>
      </c>
      <c r="B2" s="9" t="s">
        <v>3069</v>
      </c>
    </row>
    <row r="3" spans="1:22" s="1" customFormat="1">
      <c r="A3" s="2" t="s">
        <v>2</v>
      </c>
      <c r="B3" s="20" t="s">
        <v>3070</v>
      </c>
    </row>
    <row r="4" spans="1:22" s="1" customFormat="1">
      <c r="A4" s="2" t="s">
        <v>3</v>
      </c>
      <c r="B4" s="62" t="s">
        <v>165</v>
      </c>
    </row>
    <row r="5" spans="1:22" ht="18.75">
      <c r="A5" s="77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5" customFormat="1">
      <c r="A6" s="110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8" t="s">
        <v>160</v>
      </c>
      <c r="Q6" s="35" t="s">
        <v>53</v>
      </c>
      <c r="R6" s="35" t="s">
        <v>69</v>
      </c>
      <c r="S6" s="35" t="s">
        <v>54</v>
      </c>
      <c r="T6" s="111" t="s">
        <v>151</v>
      </c>
      <c r="V6" s="13"/>
    </row>
    <row r="7" spans="1:22" s="15" customFormat="1">
      <c r="A7" s="112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100" t="s">
        <v>3941</v>
      </c>
      <c r="H7" s="100" t="s">
        <v>3941</v>
      </c>
      <c r="I7" s="16" t="s">
        <v>70</v>
      </c>
      <c r="J7" s="16" t="s">
        <v>71</v>
      </c>
      <c r="K7" s="100" t="s">
        <v>3941</v>
      </c>
      <c r="L7" s="16" t="s">
        <v>7</v>
      </c>
      <c r="M7" s="16" t="s">
        <v>7</v>
      </c>
      <c r="N7" s="16" t="s">
        <v>152</v>
      </c>
      <c r="O7" s="100" t="s">
        <v>3941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3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102" t="s">
        <v>3941</v>
      </c>
      <c r="J9" s="102" t="s">
        <v>3941</v>
      </c>
      <c r="K9" s="102" t="s">
        <v>3941</v>
      </c>
      <c r="L9" s="102" t="s">
        <v>3941</v>
      </c>
      <c r="M9" s="102" t="s">
        <v>3941</v>
      </c>
      <c r="N9" s="53">
        <v>0</v>
      </c>
      <c r="O9" s="102" t="s">
        <v>3941</v>
      </c>
      <c r="P9" s="53">
        <v>0</v>
      </c>
      <c r="Q9" s="53">
        <v>0</v>
      </c>
      <c r="R9" s="102" t="s">
        <v>3941</v>
      </c>
      <c r="S9" s="54">
        <v>0</v>
      </c>
      <c r="T9" s="54">
        <v>0</v>
      </c>
      <c r="U9" s="25"/>
    </row>
    <row r="10" spans="1:22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107" t="s">
        <v>3941</v>
      </c>
      <c r="I10" s="107" t="s">
        <v>3941</v>
      </c>
      <c r="J10" s="59">
        <v>0</v>
      </c>
      <c r="K10" s="107" t="s">
        <v>3941</v>
      </c>
      <c r="L10" s="107" t="s">
        <v>3941</v>
      </c>
      <c r="M10" s="58">
        <v>0</v>
      </c>
      <c r="N10" s="59">
        <v>0</v>
      </c>
      <c r="O10" s="107" t="s">
        <v>3941</v>
      </c>
      <c r="P10" s="59">
        <v>0</v>
      </c>
      <c r="Q10" s="59">
        <v>0</v>
      </c>
      <c r="R10" s="107" t="s">
        <v>3941</v>
      </c>
      <c r="S10" s="58">
        <v>0</v>
      </c>
      <c r="T10" s="58">
        <v>0</v>
      </c>
    </row>
    <row r="11" spans="1:22">
      <c r="A11" s="57" t="s">
        <v>306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107" t="s">
        <v>3941</v>
      </c>
      <c r="H11" s="107" t="s">
        <v>3941</v>
      </c>
      <c r="I11" s="107" t="s">
        <v>3941</v>
      </c>
      <c r="J11" s="59">
        <v>0</v>
      </c>
      <c r="K11" s="107" t="s">
        <v>3941</v>
      </c>
      <c r="L11" s="107" t="s">
        <v>3941</v>
      </c>
      <c r="M11" s="58">
        <v>0</v>
      </c>
      <c r="N11" s="59">
        <v>0</v>
      </c>
      <c r="O11" s="107" t="s">
        <v>3941</v>
      </c>
      <c r="P11" s="59">
        <v>0</v>
      </c>
      <c r="Q11" s="59">
        <v>0</v>
      </c>
      <c r="R11" s="107" t="s">
        <v>3941</v>
      </c>
      <c r="S11" s="58">
        <v>0</v>
      </c>
      <c r="T11" s="58">
        <v>0</v>
      </c>
    </row>
    <row r="12" spans="1:22">
      <c r="A12" t="s">
        <v>178</v>
      </c>
      <c r="B12" t="s">
        <v>178</v>
      </c>
      <c r="C12" s="107" t="s">
        <v>3941</v>
      </c>
      <c r="D12" s="107" t="s">
        <v>3941</v>
      </c>
      <c r="E12" s="107" t="s">
        <v>3941</v>
      </c>
      <c r="F12" t="s">
        <v>178</v>
      </c>
      <c r="G12" t="s">
        <v>178</v>
      </c>
      <c r="H12" s="107" t="s">
        <v>3941</v>
      </c>
      <c r="I12" s="107" t="s">
        <v>3941</v>
      </c>
      <c r="J12" s="55">
        <v>0</v>
      </c>
      <c r="K12" t="s">
        <v>178</v>
      </c>
      <c r="L12" s="56">
        <v>0</v>
      </c>
      <c r="M12" s="56">
        <v>0</v>
      </c>
      <c r="N12" s="55">
        <v>0</v>
      </c>
      <c r="O12" s="55">
        <v>0</v>
      </c>
      <c r="P12" s="107" t="s">
        <v>3941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221</v>
      </c>
      <c r="B13" s="107" t="s">
        <v>3941</v>
      </c>
      <c r="C13" s="107" t="s">
        <v>3941</v>
      </c>
      <c r="D13" s="107" t="s">
        <v>3941</v>
      </c>
      <c r="E13" s="107" t="s">
        <v>3941</v>
      </c>
      <c r="F13" s="107" t="s">
        <v>3941</v>
      </c>
      <c r="G13" s="107" t="s">
        <v>3941</v>
      </c>
      <c r="H13" s="107" t="s">
        <v>3941</v>
      </c>
      <c r="I13" s="107" t="s">
        <v>3941</v>
      </c>
      <c r="J13" s="59">
        <v>0</v>
      </c>
      <c r="K13" s="107" t="s">
        <v>3941</v>
      </c>
      <c r="L13" s="107" t="s">
        <v>3941</v>
      </c>
      <c r="M13" s="58">
        <v>0</v>
      </c>
      <c r="N13" s="59">
        <v>0</v>
      </c>
      <c r="O13" s="107" t="s">
        <v>3941</v>
      </c>
      <c r="P13" s="59">
        <v>0</v>
      </c>
      <c r="Q13" s="59">
        <v>0</v>
      </c>
      <c r="R13" s="107" t="s">
        <v>3941</v>
      </c>
      <c r="S13" s="58">
        <v>0</v>
      </c>
      <c r="T13" s="58">
        <v>0</v>
      </c>
    </row>
    <row r="14" spans="1:22">
      <c r="A14" t="s">
        <v>178</v>
      </c>
      <c r="B14" t="s">
        <v>178</v>
      </c>
      <c r="C14" s="107" t="s">
        <v>3941</v>
      </c>
      <c r="D14" s="107" t="s">
        <v>3941</v>
      </c>
      <c r="E14" s="107" t="s">
        <v>3941</v>
      </c>
      <c r="F14" t="s">
        <v>178</v>
      </c>
      <c r="G14" t="s">
        <v>178</v>
      </c>
      <c r="H14" s="107" t="s">
        <v>3941</v>
      </c>
      <c r="I14" s="107" t="s">
        <v>3941</v>
      </c>
      <c r="J14" s="55">
        <v>0</v>
      </c>
      <c r="K14" t="s">
        <v>178</v>
      </c>
      <c r="L14" s="56">
        <v>0</v>
      </c>
      <c r="M14" s="56">
        <v>0</v>
      </c>
      <c r="N14" s="55">
        <v>0</v>
      </c>
      <c r="O14" s="55">
        <v>0</v>
      </c>
      <c r="P14" s="107" t="s">
        <v>3941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307</v>
      </c>
      <c r="B15" s="107" t="s">
        <v>3941</v>
      </c>
      <c r="C15" s="107" t="s">
        <v>3941</v>
      </c>
      <c r="D15" s="107" t="s">
        <v>3941</v>
      </c>
      <c r="E15" s="107" t="s">
        <v>3941</v>
      </c>
      <c r="F15" s="107" t="s">
        <v>3941</v>
      </c>
      <c r="G15" s="107" t="s">
        <v>3941</v>
      </c>
      <c r="H15" s="107" t="s">
        <v>3941</v>
      </c>
      <c r="I15" s="107" t="s">
        <v>3941</v>
      </c>
      <c r="J15" s="59">
        <v>0</v>
      </c>
      <c r="K15" s="107" t="s">
        <v>3941</v>
      </c>
      <c r="L15" s="107" t="s">
        <v>3941</v>
      </c>
      <c r="M15" s="58">
        <v>0</v>
      </c>
      <c r="N15" s="59">
        <v>0</v>
      </c>
      <c r="O15" s="107" t="s">
        <v>3941</v>
      </c>
      <c r="P15" s="59">
        <v>0</v>
      </c>
      <c r="Q15" s="59">
        <v>0</v>
      </c>
      <c r="R15" s="107" t="s">
        <v>3941</v>
      </c>
      <c r="S15" s="58">
        <v>0</v>
      </c>
      <c r="T15" s="58">
        <v>0</v>
      </c>
    </row>
    <row r="16" spans="1:22">
      <c r="A16" t="s">
        <v>178</v>
      </c>
      <c r="B16" t="s">
        <v>178</v>
      </c>
      <c r="C16" s="107" t="s">
        <v>3941</v>
      </c>
      <c r="D16" s="107" t="s">
        <v>3941</v>
      </c>
      <c r="E16" s="107" t="s">
        <v>3941</v>
      </c>
      <c r="F16" t="s">
        <v>178</v>
      </c>
      <c r="G16" t="s">
        <v>178</v>
      </c>
      <c r="H16" s="107" t="s">
        <v>3941</v>
      </c>
      <c r="I16" s="107" t="s">
        <v>3941</v>
      </c>
      <c r="J16" s="55">
        <v>0</v>
      </c>
      <c r="K16" t="s">
        <v>178</v>
      </c>
      <c r="L16" s="56">
        <v>0</v>
      </c>
      <c r="M16" s="56">
        <v>0</v>
      </c>
      <c r="N16" s="55">
        <v>0</v>
      </c>
      <c r="O16" s="55">
        <v>0</v>
      </c>
      <c r="P16" s="107" t="s">
        <v>3941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188</v>
      </c>
      <c r="B17" s="107" t="s">
        <v>3941</v>
      </c>
      <c r="C17" s="107" t="s">
        <v>3941</v>
      </c>
      <c r="D17" s="107" t="s">
        <v>3941</v>
      </c>
      <c r="E17" s="107" t="s">
        <v>3941</v>
      </c>
      <c r="F17" s="107" t="s">
        <v>3941</v>
      </c>
      <c r="G17" s="107" t="s">
        <v>3941</v>
      </c>
      <c r="H17" s="107" t="s">
        <v>3941</v>
      </c>
      <c r="I17" s="107" t="s">
        <v>3941</v>
      </c>
      <c r="J17" s="59">
        <v>0</v>
      </c>
      <c r="K17" s="107" t="s">
        <v>3941</v>
      </c>
      <c r="L17" s="107" t="s">
        <v>3941</v>
      </c>
      <c r="M17" s="58">
        <v>0</v>
      </c>
      <c r="N17" s="59">
        <v>0</v>
      </c>
      <c r="O17" s="107" t="s">
        <v>3941</v>
      </c>
      <c r="P17" s="59">
        <v>0</v>
      </c>
      <c r="Q17" s="59">
        <v>0</v>
      </c>
      <c r="R17" s="107" t="s">
        <v>3941</v>
      </c>
      <c r="S17" s="58">
        <v>0</v>
      </c>
      <c r="T17" s="58">
        <v>0</v>
      </c>
    </row>
    <row r="18" spans="1:20">
      <c r="A18" s="57" t="s">
        <v>308</v>
      </c>
      <c r="B18" s="107" t="s">
        <v>3941</v>
      </c>
      <c r="C18" s="107" t="s">
        <v>3941</v>
      </c>
      <c r="D18" s="107" t="s">
        <v>3941</v>
      </c>
      <c r="E18" s="107" t="s">
        <v>3941</v>
      </c>
      <c r="F18" s="107" t="s">
        <v>3941</v>
      </c>
      <c r="G18" s="107" t="s">
        <v>3941</v>
      </c>
      <c r="H18" s="107" t="s">
        <v>3941</v>
      </c>
      <c r="I18" s="107" t="s">
        <v>3941</v>
      </c>
      <c r="J18" s="59">
        <v>0</v>
      </c>
      <c r="K18" s="107" t="s">
        <v>3941</v>
      </c>
      <c r="L18" s="107" t="s">
        <v>3941</v>
      </c>
      <c r="M18" s="58">
        <v>0</v>
      </c>
      <c r="N18" s="59">
        <v>0</v>
      </c>
      <c r="O18" s="107" t="s">
        <v>3941</v>
      </c>
      <c r="P18" s="59">
        <v>0</v>
      </c>
      <c r="Q18" s="59">
        <v>0</v>
      </c>
      <c r="R18" s="107" t="s">
        <v>3941</v>
      </c>
      <c r="S18" s="58">
        <v>0</v>
      </c>
      <c r="T18" s="58">
        <v>0</v>
      </c>
    </row>
    <row r="19" spans="1:20">
      <c r="A19" t="s">
        <v>178</v>
      </c>
      <c r="B19" t="s">
        <v>178</v>
      </c>
      <c r="C19" s="107" t="s">
        <v>3941</v>
      </c>
      <c r="D19" s="107" t="s">
        <v>3941</v>
      </c>
      <c r="E19" s="107" t="s">
        <v>3941</v>
      </c>
      <c r="F19" t="s">
        <v>178</v>
      </c>
      <c r="G19" t="s">
        <v>178</v>
      </c>
      <c r="H19" s="107" t="s">
        <v>3941</v>
      </c>
      <c r="I19" s="107" t="s">
        <v>3941</v>
      </c>
      <c r="J19" s="55">
        <v>0</v>
      </c>
      <c r="K19" t="s">
        <v>178</v>
      </c>
      <c r="L19" s="56">
        <v>0</v>
      </c>
      <c r="M19" s="56">
        <v>0</v>
      </c>
      <c r="N19" s="55">
        <v>0</v>
      </c>
      <c r="O19" s="55">
        <v>0</v>
      </c>
      <c r="P19" s="107" t="s">
        <v>3941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309</v>
      </c>
      <c r="B20" s="107" t="s">
        <v>3941</v>
      </c>
      <c r="C20" s="107" t="s">
        <v>3941</v>
      </c>
      <c r="D20" s="107" t="s">
        <v>3941</v>
      </c>
      <c r="E20" s="107" t="s">
        <v>3941</v>
      </c>
      <c r="F20" s="107" t="s">
        <v>3941</v>
      </c>
      <c r="G20" s="107" t="s">
        <v>3941</v>
      </c>
      <c r="H20" s="107" t="s">
        <v>3941</v>
      </c>
      <c r="I20" s="107" t="s">
        <v>3941</v>
      </c>
      <c r="J20" s="59">
        <v>0</v>
      </c>
      <c r="K20" s="107" t="s">
        <v>3941</v>
      </c>
      <c r="L20" s="107" t="s">
        <v>3941</v>
      </c>
      <c r="M20" s="58">
        <v>0</v>
      </c>
      <c r="N20" s="59">
        <v>0</v>
      </c>
      <c r="O20" s="107" t="s">
        <v>3941</v>
      </c>
      <c r="P20" s="59">
        <v>0</v>
      </c>
      <c r="Q20" s="59">
        <v>0</v>
      </c>
      <c r="R20" s="107" t="s">
        <v>3941</v>
      </c>
      <c r="S20" s="58">
        <v>0</v>
      </c>
      <c r="T20" s="58">
        <v>0</v>
      </c>
    </row>
    <row r="21" spans="1:20">
      <c r="A21" t="s">
        <v>178</v>
      </c>
      <c r="B21" t="s">
        <v>178</v>
      </c>
      <c r="C21" s="107" t="s">
        <v>3941</v>
      </c>
      <c r="D21" s="107" t="s">
        <v>3941</v>
      </c>
      <c r="E21" s="107" t="s">
        <v>3941</v>
      </c>
      <c r="F21" t="s">
        <v>178</v>
      </c>
      <c r="G21" t="s">
        <v>178</v>
      </c>
      <c r="H21" s="107" t="s">
        <v>3941</v>
      </c>
      <c r="I21" s="107" t="s">
        <v>3941</v>
      </c>
      <c r="J21" s="55">
        <v>0</v>
      </c>
      <c r="K21" t="s">
        <v>178</v>
      </c>
      <c r="L21" s="56">
        <v>0</v>
      </c>
      <c r="M21" s="56">
        <v>0</v>
      </c>
      <c r="N21" s="55">
        <v>0</v>
      </c>
      <c r="O21" s="55">
        <v>0</v>
      </c>
      <c r="P21" s="107" t="s">
        <v>3941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190</v>
      </c>
      <c r="B22" s="107" t="s">
        <v>3941</v>
      </c>
      <c r="C22" s="107" t="s">
        <v>3941</v>
      </c>
      <c r="D22" s="107" t="s">
        <v>3941</v>
      </c>
      <c r="E22" s="107" t="s">
        <v>3941</v>
      </c>
      <c r="F22" s="107" t="s">
        <v>3941</v>
      </c>
      <c r="G22" s="107" t="s">
        <v>3941</v>
      </c>
      <c r="H22" s="107" t="s">
        <v>3941</v>
      </c>
      <c r="I22" s="107" t="s">
        <v>3941</v>
      </c>
      <c r="J22" s="107" t="s">
        <v>3941</v>
      </c>
      <c r="K22" s="107" t="s">
        <v>3941</v>
      </c>
      <c r="L22" s="107" t="s">
        <v>3941</v>
      </c>
      <c r="M22" s="107" t="s">
        <v>3941</v>
      </c>
      <c r="N22" s="107" t="s">
        <v>3941</v>
      </c>
      <c r="O22" s="107" t="s">
        <v>3941</v>
      </c>
      <c r="P22" s="107" t="s">
        <v>3941</v>
      </c>
      <c r="Q22" s="107" t="s">
        <v>3941</v>
      </c>
      <c r="R22" s="107" t="s">
        <v>3941</v>
      </c>
      <c r="S22" s="107" t="s">
        <v>3941</v>
      </c>
      <c r="T22" s="107" t="s">
        <v>3941</v>
      </c>
    </row>
    <row r="23" spans="1:20">
      <c r="A23" t="s">
        <v>302</v>
      </c>
      <c r="B23" s="107" t="s">
        <v>3941</v>
      </c>
      <c r="C23" s="107" t="s">
        <v>3941</v>
      </c>
      <c r="D23" s="107" t="s">
        <v>3941</v>
      </c>
      <c r="E23" s="107" t="s">
        <v>3941</v>
      </c>
      <c r="F23" s="107" t="s">
        <v>3941</v>
      </c>
      <c r="G23" s="107" t="s">
        <v>3941</v>
      </c>
      <c r="H23" s="107" t="s">
        <v>3941</v>
      </c>
      <c r="I23" s="107" t="s">
        <v>3941</v>
      </c>
      <c r="J23" s="107" t="s">
        <v>3941</v>
      </c>
      <c r="K23" s="107" t="s">
        <v>3941</v>
      </c>
      <c r="L23" s="107" t="s">
        <v>3941</v>
      </c>
      <c r="M23" s="107" t="s">
        <v>3941</v>
      </c>
      <c r="N23" s="107" t="s">
        <v>3941</v>
      </c>
      <c r="O23" s="107" t="s">
        <v>3941</v>
      </c>
      <c r="P23" s="107" t="s">
        <v>3941</v>
      </c>
      <c r="Q23" s="107" t="s">
        <v>3941</v>
      </c>
      <c r="R23" s="107" t="s">
        <v>3941</v>
      </c>
      <c r="S23" s="107" t="s">
        <v>3941</v>
      </c>
      <c r="T23" s="107" t="s">
        <v>3941</v>
      </c>
    </row>
    <row r="24" spans="1:20">
      <c r="A24" t="s">
        <v>303</v>
      </c>
      <c r="B24" s="107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107" t="s">
        <v>3941</v>
      </c>
      <c r="H24" s="107" t="s">
        <v>3941</v>
      </c>
      <c r="I24" s="107" t="s">
        <v>3941</v>
      </c>
      <c r="J24" s="107" t="s">
        <v>3941</v>
      </c>
      <c r="K24" s="107" t="s">
        <v>3941</v>
      </c>
      <c r="L24" s="107" t="s">
        <v>3941</v>
      </c>
      <c r="M24" s="107" t="s">
        <v>3941</v>
      </c>
      <c r="N24" s="107" t="s">
        <v>3941</v>
      </c>
      <c r="O24" s="107" t="s">
        <v>3941</v>
      </c>
      <c r="P24" s="107" t="s">
        <v>3941</v>
      </c>
      <c r="Q24" s="107" t="s">
        <v>3941</v>
      </c>
      <c r="R24" s="107" t="s">
        <v>3941</v>
      </c>
      <c r="S24" s="107" t="s">
        <v>3941</v>
      </c>
      <c r="T24" s="107" t="s">
        <v>3941</v>
      </c>
    </row>
    <row r="25" spans="1:20">
      <c r="A25" t="s">
        <v>304</v>
      </c>
      <c r="B25" s="107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107" t="s">
        <v>3941</v>
      </c>
      <c r="H25" s="107" t="s">
        <v>3941</v>
      </c>
      <c r="I25" s="107" t="s">
        <v>3941</v>
      </c>
      <c r="J25" s="107" t="s">
        <v>3941</v>
      </c>
      <c r="K25" s="107" t="s">
        <v>3941</v>
      </c>
      <c r="L25" s="107" t="s">
        <v>3941</v>
      </c>
      <c r="M25" s="107" t="s">
        <v>3941</v>
      </c>
      <c r="N25" s="107" t="s">
        <v>3941</v>
      </c>
      <c r="O25" s="107" t="s">
        <v>3941</v>
      </c>
      <c r="P25" s="107" t="s">
        <v>3941</v>
      </c>
      <c r="Q25" s="107" t="s">
        <v>3941</v>
      </c>
      <c r="R25" s="107" t="s">
        <v>3941</v>
      </c>
      <c r="S25" s="107" t="s">
        <v>3941</v>
      </c>
      <c r="T25" s="107" t="s">
        <v>3941</v>
      </c>
    </row>
    <row r="26" spans="1:20">
      <c r="A26" t="s">
        <v>305</v>
      </c>
      <c r="B26" s="107" t="s">
        <v>3941</v>
      </c>
      <c r="C26" s="107" t="s">
        <v>3941</v>
      </c>
      <c r="D26" s="107" t="s">
        <v>3941</v>
      </c>
      <c r="E26" s="107" t="s">
        <v>3941</v>
      </c>
      <c r="F26" s="107" t="s">
        <v>3941</v>
      </c>
      <c r="G26" s="107" t="s">
        <v>3941</v>
      </c>
      <c r="H26" s="107" t="s">
        <v>3941</v>
      </c>
      <c r="I26" s="107" t="s">
        <v>3941</v>
      </c>
      <c r="J26" s="107" t="s">
        <v>3941</v>
      </c>
      <c r="K26" s="107" t="s">
        <v>3941</v>
      </c>
      <c r="L26" s="107" t="s">
        <v>3941</v>
      </c>
      <c r="M26" s="107" t="s">
        <v>3941</v>
      </c>
      <c r="N26" s="107" t="s">
        <v>3941</v>
      </c>
      <c r="O26" s="107" t="s">
        <v>3941</v>
      </c>
      <c r="P26" s="107" t="s">
        <v>3941</v>
      </c>
      <c r="Q26" s="107" t="s">
        <v>3941</v>
      </c>
      <c r="R26" s="107" t="s">
        <v>3941</v>
      </c>
      <c r="S26" s="107" t="s">
        <v>3941</v>
      </c>
      <c r="T26" s="107" t="s">
        <v>3941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1" t="s">
        <v>3940</v>
      </c>
    </row>
    <row r="2" spans="1:22" s="1" customFormat="1">
      <c r="A2" s="2" t="s">
        <v>1</v>
      </c>
      <c r="B2" s="9" t="s">
        <v>3069</v>
      </c>
    </row>
    <row r="3" spans="1:22" s="1" customFormat="1">
      <c r="A3" s="2" t="s">
        <v>2</v>
      </c>
      <c r="B3" s="20" t="s">
        <v>3070</v>
      </c>
    </row>
    <row r="4" spans="1:22" s="1" customFormat="1">
      <c r="A4" s="2" t="s">
        <v>3</v>
      </c>
      <c r="B4" s="62" t="s">
        <v>165</v>
      </c>
    </row>
    <row r="5" spans="1:22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8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100" t="s">
        <v>3941</v>
      </c>
      <c r="H7" s="100" t="s">
        <v>3941</v>
      </c>
      <c r="I7" s="21" t="s">
        <v>70</v>
      </c>
      <c r="J7" s="21" t="s">
        <v>71</v>
      </c>
      <c r="K7" s="100" t="s">
        <v>3941</v>
      </c>
      <c r="L7" s="21" t="s">
        <v>7</v>
      </c>
      <c r="M7" s="21" t="s">
        <v>7</v>
      </c>
      <c r="N7" s="21" t="s">
        <v>152</v>
      </c>
      <c r="O7" s="100" t="s">
        <v>3941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102" t="s">
        <v>3941</v>
      </c>
      <c r="J9" s="53">
        <v>4.57</v>
      </c>
      <c r="K9" s="102" t="s">
        <v>3941</v>
      </c>
      <c r="L9" s="102" t="s">
        <v>3941</v>
      </c>
      <c r="M9" s="54">
        <v>4.0500000000000001E-2</v>
      </c>
      <c r="N9" s="53">
        <v>14496487.199999999</v>
      </c>
      <c r="O9" s="102" t="s">
        <v>3941</v>
      </c>
      <c r="P9" s="53">
        <v>87.801389999999998</v>
      </c>
      <c r="Q9" s="53">
        <v>20004.901938521034</v>
      </c>
      <c r="R9" s="102" t="s">
        <v>3941</v>
      </c>
      <c r="S9" s="54">
        <v>1</v>
      </c>
      <c r="T9" s="54">
        <v>0.19650000000000001</v>
      </c>
      <c r="U9" s="25"/>
    </row>
    <row r="10" spans="1:22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107" t="s">
        <v>3941</v>
      </c>
      <c r="I10" s="107" t="s">
        <v>3941</v>
      </c>
      <c r="J10" s="59">
        <v>4.53</v>
      </c>
      <c r="K10" s="107" t="s">
        <v>3941</v>
      </c>
      <c r="L10" s="107" t="s">
        <v>3941</v>
      </c>
      <c r="M10" s="58">
        <v>3.3799999999999997E-2</v>
      </c>
      <c r="N10" s="59">
        <v>13306643.310000001</v>
      </c>
      <c r="O10" s="107" t="s">
        <v>3941</v>
      </c>
      <c r="P10" s="59">
        <v>87.801389999999998</v>
      </c>
      <c r="Q10" s="59">
        <v>15536.575195422</v>
      </c>
      <c r="R10" s="107" t="s">
        <v>3941</v>
      </c>
      <c r="S10" s="58">
        <v>0.77659999999999996</v>
      </c>
      <c r="T10" s="58">
        <v>0.15260000000000001</v>
      </c>
    </row>
    <row r="11" spans="1:22">
      <c r="A11" s="57" t="s">
        <v>306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107" t="s">
        <v>3941</v>
      </c>
      <c r="H11" s="107" t="s">
        <v>3941</v>
      </c>
      <c r="I11" s="107" t="s">
        <v>3941</v>
      </c>
      <c r="J11" s="59">
        <v>4.63</v>
      </c>
      <c r="K11" s="107" t="s">
        <v>3941</v>
      </c>
      <c r="L11" s="107" t="s">
        <v>3941</v>
      </c>
      <c r="M11" s="58">
        <v>3.04E-2</v>
      </c>
      <c r="N11" s="59">
        <v>10820394.09</v>
      </c>
      <c r="O11" s="107" t="s">
        <v>3941</v>
      </c>
      <c r="P11" s="59">
        <v>64.149360000000001</v>
      </c>
      <c r="Q11" s="59">
        <v>13187.942270097999</v>
      </c>
      <c r="R11" s="107" t="s">
        <v>3941</v>
      </c>
      <c r="S11" s="58">
        <v>0.65920000000000001</v>
      </c>
      <c r="T11" s="58">
        <v>0.1295</v>
      </c>
    </row>
    <row r="12" spans="1:22">
      <c r="A12" t="s">
        <v>310</v>
      </c>
      <c r="B12" t="s">
        <v>311</v>
      </c>
      <c r="C12" t="s">
        <v>96</v>
      </c>
      <c r="D12" t="s">
        <v>108</v>
      </c>
      <c r="E12" t="s">
        <v>312</v>
      </c>
      <c r="F12" t="s">
        <v>313</v>
      </c>
      <c r="G12" t="s">
        <v>314</v>
      </c>
      <c r="H12" t="s">
        <v>127</v>
      </c>
      <c r="I12" s="105" t="s">
        <v>3941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7842.46</v>
      </c>
      <c r="O12" s="55">
        <v>99.46</v>
      </c>
      <c r="P12" s="55">
        <v>0</v>
      </c>
      <c r="Q12" s="55">
        <v>7.8001107159999998</v>
      </c>
      <c r="R12" s="56">
        <v>0</v>
      </c>
      <c r="S12" s="56">
        <v>4.0000000000000002E-4</v>
      </c>
      <c r="T12" s="56">
        <v>1E-4</v>
      </c>
    </row>
    <row r="13" spans="1:22">
      <c r="A13" t="s">
        <v>315</v>
      </c>
      <c r="B13" t="s">
        <v>316</v>
      </c>
      <c r="C13" t="s">
        <v>96</v>
      </c>
      <c r="D13" t="s">
        <v>108</v>
      </c>
      <c r="E13" t="s">
        <v>317</v>
      </c>
      <c r="F13" t="s">
        <v>110</v>
      </c>
      <c r="G13" t="s">
        <v>175</v>
      </c>
      <c r="H13" t="s">
        <v>176</v>
      </c>
      <c r="I13" s="105" t="s">
        <v>3941</v>
      </c>
      <c r="J13" s="55">
        <v>12.41</v>
      </c>
      <c r="K13" t="s">
        <v>98</v>
      </c>
      <c r="L13" s="56">
        <v>2.07E-2</v>
      </c>
      <c r="M13" s="56">
        <v>2.7699999999999999E-2</v>
      </c>
      <c r="N13" s="55">
        <v>248531.67</v>
      </c>
      <c r="O13" s="55">
        <v>100.85</v>
      </c>
      <c r="P13" s="55">
        <v>0</v>
      </c>
      <c r="Q13" s="55">
        <v>250.644189195</v>
      </c>
      <c r="R13" s="56">
        <v>1E-4</v>
      </c>
      <c r="S13" s="56">
        <v>1.2500000000000001E-2</v>
      </c>
      <c r="T13" s="56">
        <v>2.5000000000000001E-3</v>
      </c>
    </row>
    <row r="14" spans="1:22">
      <c r="A14" t="s">
        <v>318</v>
      </c>
      <c r="B14" t="s">
        <v>319</v>
      </c>
      <c r="C14" t="s">
        <v>96</v>
      </c>
      <c r="D14" t="s">
        <v>108</v>
      </c>
      <c r="E14" t="s">
        <v>320</v>
      </c>
      <c r="F14" t="s">
        <v>321</v>
      </c>
      <c r="G14" t="s">
        <v>322</v>
      </c>
      <c r="H14" t="s">
        <v>127</v>
      </c>
      <c r="I14" s="105" t="s">
        <v>3941</v>
      </c>
      <c r="J14" s="55">
        <v>1.59</v>
      </c>
      <c r="K14" t="s">
        <v>98</v>
      </c>
      <c r="L14" s="56">
        <v>4.4999999999999998E-2</v>
      </c>
      <c r="M14" s="56">
        <v>2.1100000000000001E-2</v>
      </c>
      <c r="N14" s="55">
        <v>24476.02</v>
      </c>
      <c r="O14" s="55">
        <v>119.1</v>
      </c>
      <c r="P14" s="55">
        <v>0</v>
      </c>
      <c r="Q14" s="55">
        <v>29.150939820000001</v>
      </c>
      <c r="R14" s="56">
        <v>0</v>
      </c>
      <c r="S14" s="56">
        <v>1.5E-3</v>
      </c>
      <c r="T14" s="56">
        <v>2.9999999999999997E-4</v>
      </c>
    </row>
    <row r="15" spans="1:22">
      <c r="A15" t="s">
        <v>324</v>
      </c>
      <c r="B15" t="s">
        <v>325</v>
      </c>
      <c r="C15" t="s">
        <v>96</v>
      </c>
      <c r="D15" t="s">
        <v>108</v>
      </c>
      <c r="E15" t="s">
        <v>320</v>
      </c>
      <c r="F15" t="s">
        <v>321</v>
      </c>
      <c r="G15" t="s">
        <v>322</v>
      </c>
      <c r="H15" t="s">
        <v>127</v>
      </c>
      <c r="I15" s="105" t="s">
        <v>3941</v>
      </c>
      <c r="J15" s="55">
        <v>4.0199999999999996</v>
      </c>
      <c r="K15" t="s">
        <v>98</v>
      </c>
      <c r="L15" s="56">
        <v>3.85E-2</v>
      </c>
      <c r="M15" s="56">
        <v>2.1499999999999998E-2</v>
      </c>
      <c r="N15" s="55">
        <v>189759.41</v>
      </c>
      <c r="O15" s="55">
        <v>121.06</v>
      </c>
      <c r="P15" s="55">
        <v>0</v>
      </c>
      <c r="Q15" s="55">
        <v>229.722741746</v>
      </c>
      <c r="R15" s="56">
        <v>1E-4</v>
      </c>
      <c r="S15" s="56">
        <v>1.15E-2</v>
      </c>
      <c r="T15" s="56">
        <v>2.3E-3</v>
      </c>
    </row>
    <row r="16" spans="1:22">
      <c r="A16" t="s">
        <v>326</v>
      </c>
      <c r="B16" t="s">
        <v>327</v>
      </c>
      <c r="C16" t="s">
        <v>96</v>
      </c>
      <c r="D16" t="s">
        <v>108</v>
      </c>
      <c r="E16" t="s">
        <v>320</v>
      </c>
      <c r="F16" t="s">
        <v>321</v>
      </c>
      <c r="G16" t="s">
        <v>322</v>
      </c>
      <c r="H16" t="s">
        <v>127</v>
      </c>
      <c r="I16" s="105" t="s">
        <v>3941</v>
      </c>
      <c r="J16" s="55">
        <v>6.41</v>
      </c>
      <c r="K16" t="s">
        <v>98</v>
      </c>
      <c r="L16" s="56">
        <v>2.3900000000000001E-2</v>
      </c>
      <c r="M16" s="56">
        <v>2.5899999999999999E-2</v>
      </c>
      <c r="N16" s="55">
        <v>296023.74</v>
      </c>
      <c r="O16" s="55">
        <v>110.53</v>
      </c>
      <c r="P16" s="55">
        <v>0</v>
      </c>
      <c r="Q16" s="55">
        <v>327.19503982200001</v>
      </c>
      <c r="R16" s="56">
        <v>1E-4</v>
      </c>
      <c r="S16" s="56">
        <v>1.6400000000000001E-2</v>
      </c>
      <c r="T16" s="56">
        <v>3.2000000000000002E-3</v>
      </c>
    </row>
    <row r="17" spans="1:20">
      <c r="A17" t="s">
        <v>328</v>
      </c>
      <c r="B17" t="s">
        <v>329</v>
      </c>
      <c r="C17" t="s">
        <v>96</v>
      </c>
      <c r="D17" t="s">
        <v>108</v>
      </c>
      <c r="E17" t="s">
        <v>320</v>
      </c>
      <c r="F17" t="s">
        <v>321</v>
      </c>
      <c r="G17" t="s">
        <v>322</v>
      </c>
      <c r="H17" t="s">
        <v>127</v>
      </c>
      <c r="I17" s="105" t="s">
        <v>3941</v>
      </c>
      <c r="J17" s="55">
        <v>3.49</v>
      </c>
      <c r="K17" t="s">
        <v>98</v>
      </c>
      <c r="L17" s="56">
        <v>0.01</v>
      </c>
      <c r="M17" s="56">
        <v>1.8800000000000001E-2</v>
      </c>
      <c r="N17" s="55">
        <v>26134.92</v>
      </c>
      <c r="O17" s="55">
        <v>106.97</v>
      </c>
      <c r="P17" s="55">
        <v>0</v>
      </c>
      <c r="Q17" s="55">
        <v>27.956523923999999</v>
      </c>
      <c r="R17" s="56">
        <v>0</v>
      </c>
      <c r="S17" s="56">
        <v>1.4E-3</v>
      </c>
      <c r="T17" s="56">
        <v>2.9999999999999997E-4</v>
      </c>
    </row>
    <row r="18" spans="1:20">
      <c r="A18" t="s">
        <v>331</v>
      </c>
      <c r="B18" t="s">
        <v>332</v>
      </c>
      <c r="C18" t="s">
        <v>96</v>
      </c>
      <c r="D18" t="s">
        <v>108</v>
      </c>
      <c r="E18" t="s">
        <v>320</v>
      </c>
      <c r="F18" t="s">
        <v>321</v>
      </c>
      <c r="G18" t="s">
        <v>322</v>
      </c>
      <c r="H18" t="s">
        <v>127</v>
      </c>
      <c r="I18" s="105" t="s">
        <v>3941</v>
      </c>
      <c r="J18" s="55">
        <v>11.36</v>
      </c>
      <c r="K18" t="s">
        <v>98</v>
      </c>
      <c r="L18" s="56">
        <v>1.2500000000000001E-2</v>
      </c>
      <c r="M18" s="56">
        <v>3.0099999999999998E-2</v>
      </c>
      <c r="N18" s="55">
        <v>127633.9</v>
      </c>
      <c r="O18" s="55">
        <v>90.79</v>
      </c>
      <c r="P18" s="55">
        <v>0</v>
      </c>
      <c r="Q18" s="55">
        <v>115.87881781</v>
      </c>
      <c r="R18" s="56">
        <v>0</v>
      </c>
      <c r="S18" s="56">
        <v>5.7999999999999996E-3</v>
      </c>
      <c r="T18" s="56">
        <v>1.1000000000000001E-3</v>
      </c>
    </row>
    <row r="19" spans="1:20">
      <c r="A19" t="s">
        <v>334</v>
      </c>
      <c r="B19" t="s">
        <v>335</v>
      </c>
      <c r="C19" t="s">
        <v>96</v>
      </c>
      <c r="D19" t="s">
        <v>108</v>
      </c>
      <c r="E19" t="s">
        <v>320</v>
      </c>
      <c r="F19" t="s">
        <v>321</v>
      </c>
      <c r="G19" t="s">
        <v>322</v>
      </c>
      <c r="H19" t="s">
        <v>127</v>
      </c>
      <c r="I19" s="105" t="s">
        <v>3941</v>
      </c>
      <c r="J19" s="55">
        <v>8.2899999999999991</v>
      </c>
      <c r="K19" t="s">
        <v>98</v>
      </c>
      <c r="L19" s="56">
        <v>0.03</v>
      </c>
      <c r="M19" s="56">
        <v>2.8299999999999999E-2</v>
      </c>
      <c r="N19" s="55">
        <v>60289.9</v>
      </c>
      <c r="O19" s="55">
        <v>102.81</v>
      </c>
      <c r="P19" s="55">
        <v>0</v>
      </c>
      <c r="Q19" s="55">
        <v>61.984046190000001</v>
      </c>
      <c r="R19" s="56">
        <v>0</v>
      </c>
      <c r="S19" s="56">
        <v>3.0999999999999999E-3</v>
      </c>
      <c r="T19" s="56">
        <v>5.9999999999999995E-4</v>
      </c>
    </row>
    <row r="20" spans="1:20">
      <c r="A20" t="s">
        <v>336</v>
      </c>
      <c r="B20" t="s">
        <v>337</v>
      </c>
      <c r="C20" t="s">
        <v>96</v>
      </c>
      <c r="D20" t="s">
        <v>108</v>
      </c>
      <c r="E20" t="s">
        <v>320</v>
      </c>
      <c r="F20" t="s">
        <v>321</v>
      </c>
      <c r="G20" t="s">
        <v>322</v>
      </c>
      <c r="H20" t="s">
        <v>127</v>
      </c>
      <c r="I20" s="105" t="s">
        <v>3941</v>
      </c>
      <c r="J20" s="55">
        <v>11.04</v>
      </c>
      <c r="K20" t="s">
        <v>98</v>
      </c>
      <c r="L20" s="56">
        <v>3.2000000000000001E-2</v>
      </c>
      <c r="M20" s="56">
        <v>3.04E-2</v>
      </c>
      <c r="N20" s="55">
        <v>166064.01</v>
      </c>
      <c r="O20" s="55">
        <v>103.2</v>
      </c>
      <c r="P20" s="55">
        <v>0</v>
      </c>
      <c r="Q20" s="55">
        <v>171.37805832000001</v>
      </c>
      <c r="R20" s="56">
        <v>1E-4</v>
      </c>
      <c r="S20" s="56">
        <v>8.6E-3</v>
      </c>
      <c r="T20" s="56">
        <v>1.6999999999999999E-3</v>
      </c>
    </row>
    <row r="21" spans="1:20">
      <c r="A21" t="s">
        <v>338</v>
      </c>
      <c r="B21" t="s">
        <v>339</v>
      </c>
      <c r="C21" t="s">
        <v>96</v>
      </c>
      <c r="D21" t="s">
        <v>108</v>
      </c>
      <c r="E21" t="s">
        <v>340</v>
      </c>
      <c r="F21" t="s">
        <v>341</v>
      </c>
      <c r="G21" t="s">
        <v>322</v>
      </c>
      <c r="H21" t="s">
        <v>127</v>
      </c>
      <c r="I21" s="105" t="s">
        <v>3941</v>
      </c>
      <c r="J21" s="55">
        <v>3.38</v>
      </c>
      <c r="K21" t="s">
        <v>98</v>
      </c>
      <c r="L21" s="56">
        <v>1.34E-2</v>
      </c>
      <c r="M21" s="56">
        <v>2.5399999999999999E-2</v>
      </c>
      <c r="N21" s="55">
        <v>325648.94</v>
      </c>
      <c r="O21" s="55">
        <v>108.45</v>
      </c>
      <c r="P21" s="55">
        <v>30.92464</v>
      </c>
      <c r="Q21" s="55">
        <v>384.09091543</v>
      </c>
      <c r="R21" s="56">
        <v>1E-4</v>
      </c>
      <c r="S21" s="56">
        <v>1.9199999999999998E-2</v>
      </c>
      <c r="T21" s="56">
        <v>3.8E-3</v>
      </c>
    </row>
    <row r="22" spans="1:20">
      <c r="A22" t="s">
        <v>342</v>
      </c>
      <c r="B22" t="s">
        <v>343</v>
      </c>
      <c r="C22" t="s">
        <v>96</v>
      </c>
      <c r="D22" t="s">
        <v>108</v>
      </c>
      <c r="E22" t="s">
        <v>340</v>
      </c>
      <c r="F22" t="s">
        <v>341</v>
      </c>
      <c r="G22" t="s">
        <v>322</v>
      </c>
      <c r="H22" t="s">
        <v>127</v>
      </c>
      <c r="I22" s="105" t="s">
        <v>3941</v>
      </c>
      <c r="J22" s="55">
        <v>3.1</v>
      </c>
      <c r="K22" t="s">
        <v>98</v>
      </c>
      <c r="L22" s="56">
        <v>1.77E-2</v>
      </c>
      <c r="M22" s="56">
        <v>2.4E-2</v>
      </c>
      <c r="N22" s="55">
        <v>212208.63</v>
      </c>
      <c r="O22" s="55">
        <v>109.35</v>
      </c>
      <c r="P22" s="55">
        <v>0</v>
      </c>
      <c r="Q22" s="55">
        <v>232.05013690499999</v>
      </c>
      <c r="R22" s="56">
        <v>1E-4</v>
      </c>
      <c r="S22" s="56">
        <v>1.1599999999999999E-2</v>
      </c>
      <c r="T22" s="56">
        <v>2.3E-3</v>
      </c>
    </row>
    <row r="23" spans="1:20">
      <c r="A23" t="s">
        <v>344</v>
      </c>
      <c r="B23" t="s">
        <v>345</v>
      </c>
      <c r="C23" t="s">
        <v>96</v>
      </c>
      <c r="D23" t="s">
        <v>108</v>
      </c>
      <c r="E23" t="s">
        <v>340</v>
      </c>
      <c r="F23" t="s">
        <v>341</v>
      </c>
      <c r="G23" t="s">
        <v>322</v>
      </c>
      <c r="H23" t="s">
        <v>127</v>
      </c>
      <c r="I23" s="105" t="s">
        <v>3941</v>
      </c>
      <c r="J23" s="55">
        <v>6.16</v>
      </c>
      <c r="K23" t="s">
        <v>98</v>
      </c>
      <c r="L23" s="56">
        <v>2.4799999999999999E-2</v>
      </c>
      <c r="M23" s="56">
        <v>2.8500000000000001E-2</v>
      </c>
      <c r="N23" s="55">
        <v>399016.82</v>
      </c>
      <c r="O23" s="55">
        <v>109.05</v>
      </c>
      <c r="P23" s="55">
        <v>0</v>
      </c>
      <c r="Q23" s="55">
        <v>435.12784220999998</v>
      </c>
      <c r="R23" s="56">
        <v>1E-4</v>
      </c>
      <c r="S23" s="56">
        <v>2.18E-2</v>
      </c>
      <c r="T23" s="56">
        <v>4.3E-3</v>
      </c>
    </row>
    <row r="24" spans="1:20">
      <c r="A24" t="s">
        <v>346</v>
      </c>
      <c r="B24" t="s">
        <v>347</v>
      </c>
      <c r="C24" t="s">
        <v>96</v>
      </c>
      <c r="D24" t="s">
        <v>108</v>
      </c>
      <c r="E24" t="s">
        <v>340</v>
      </c>
      <c r="F24" t="s">
        <v>341</v>
      </c>
      <c r="G24" t="s">
        <v>348</v>
      </c>
      <c r="H24" t="s">
        <v>176</v>
      </c>
      <c r="I24" s="105" t="s">
        <v>3941</v>
      </c>
      <c r="J24" s="55">
        <v>7.48</v>
      </c>
      <c r="K24" t="s">
        <v>98</v>
      </c>
      <c r="L24" s="56">
        <v>8.9999999999999993E-3</v>
      </c>
      <c r="M24" s="56">
        <v>3.04E-2</v>
      </c>
      <c r="N24" s="55">
        <v>233890.14</v>
      </c>
      <c r="O24" s="55">
        <v>93.65</v>
      </c>
      <c r="P24" s="55">
        <v>1.07768</v>
      </c>
      <c r="Q24" s="55">
        <v>220.11579610999999</v>
      </c>
      <c r="R24" s="56">
        <v>1E-4</v>
      </c>
      <c r="S24" s="56">
        <v>1.0999999999999999E-2</v>
      </c>
      <c r="T24" s="56">
        <v>2.2000000000000001E-3</v>
      </c>
    </row>
    <row r="25" spans="1:20">
      <c r="A25" t="s">
        <v>349</v>
      </c>
      <c r="B25" t="s">
        <v>350</v>
      </c>
      <c r="C25" t="s">
        <v>96</v>
      </c>
      <c r="D25" t="s">
        <v>108</v>
      </c>
      <c r="E25" t="s">
        <v>340</v>
      </c>
      <c r="F25" t="s">
        <v>341</v>
      </c>
      <c r="G25" t="s">
        <v>348</v>
      </c>
      <c r="H25" t="s">
        <v>176</v>
      </c>
      <c r="I25" s="105" t="s">
        <v>3941</v>
      </c>
      <c r="J25" s="55">
        <v>11.02</v>
      </c>
      <c r="K25" t="s">
        <v>98</v>
      </c>
      <c r="L25" s="56">
        <v>1.6899999999999998E-2</v>
      </c>
      <c r="M25" s="56">
        <v>3.3700000000000001E-2</v>
      </c>
      <c r="N25" s="55">
        <v>473727.28</v>
      </c>
      <c r="O25" s="55">
        <v>91.53</v>
      </c>
      <c r="P25" s="55">
        <v>3.9584800000000002</v>
      </c>
      <c r="Q25" s="55">
        <v>437.56105938399998</v>
      </c>
      <c r="R25" s="56">
        <v>2.0000000000000001E-4</v>
      </c>
      <c r="S25" s="56">
        <v>2.1899999999999999E-2</v>
      </c>
      <c r="T25" s="56">
        <v>4.3E-3</v>
      </c>
    </row>
    <row r="26" spans="1:20">
      <c r="A26" t="s">
        <v>351</v>
      </c>
      <c r="B26" t="s">
        <v>352</v>
      </c>
      <c r="C26" t="s">
        <v>96</v>
      </c>
      <c r="D26" t="s">
        <v>108</v>
      </c>
      <c r="E26" t="s">
        <v>353</v>
      </c>
      <c r="F26" t="s">
        <v>341</v>
      </c>
      <c r="G26" t="s">
        <v>354</v>
      </c>
      <c r="H26" t="s">
        <v>176</v>
      </c>
      <c r="I26" s="105" t="s">
        <v>3941</v>
      </c>
      <c r="J26" s="55">
        <v>4.07</v>
      </c>
      <c r="K26" t="s">
        <v>98</v>
      </c>
      <c r="L26" s="56">
        <v>5.0000000000000001E-3</v>
      </c>
      <c r="M26" s="56">
        <v>2.7199999999999998E-2</v>
      </c>
      <c r="N26" s="55">
        <v>69897.399999999994</v>
      </c>
      <c r="O26" s="55">
        <v>101.54</v>
      </c>
      <c r="P26" s="55">
        <v>0</v>
      </c>
      <c r="Q26" s="55">
        <v>70.97381996</v>
      </c>
      <c r="R26" s="56">
        <v>0</v>
      </c>
      <c r="S26" s="56">
        <v>3.5000000000000001E-3</v>
      </c>
      <c r="T26" s="56">
        <v>6.9999999999999999E-4</v>
      </c>
    </row>
    <row r="27" spans="1:20">
      <c r="A27" t="s">
        <v>355</v>
      </c>
      <c r="B27" t="s">
        <v>356</v>
      </c>
      <c r="C27" t="s">
        <v>96</v>
      </c>
      <c r="D27" t="s">
        <v>108</v>
      </c>
      <c r="E27" t="s">
        <v>353</v>
      </c>
      <c r="F27" t="s">
        <v>341</v>
      </c>
      <c r="G27" t="s">
        <v>354</v>
      </c>
      <c r="H27" t="s">
        <v>176</v>
      </c>
      <c r="I27" s="105" t="s">
        <v>3941</v>
      </c>
      <c r="J27" s="55">
        <v>5.89</v>
      </c>
      <c r="K27" t="s">
        <v>98</v>
      </c>
      <c r="L27" s="56">
        <v>5.8999999999999999E-3</v>
      </c>
      <c r="M27" s="56">
        <v>3.04E-2</v>
      </c>
      <c r="N27" s="55">
        <v>211714.38</v>
      </c>
      <c r="O27" s="55">
        <v>93.79</v>
      </c>
      <c r="P27" s="55">
        <v>0</v>
      </c>
      <c r="Q27" s="55">
        <v>198.566917002</v>
      </c>
      <c r="R27" s="56">
        <v>2.0000000000000001E-4</v>
      </c>
      <c r="S27" s="56">
        <v>9.9000000000000008E-3</v>
      </c>
      <c r="T27" s="56">
        <v>2E-3</v>
      </c>
    </row>
    <row r="28" spans="1:20">
      <c r="A28" t="s">
        <v>358</v>
      </c>
      <c r="B28" t="s">
        <v>359</v>
      </c>
      <c r="C28" t="s">
        <v>96</v>
      </c>
      <c r="D28" t="s">
        <v>108</v>
      </c>
      <c r="E28" t="s">
        <v>353</v>
      </c>
      <c r="F28" t="s">
        <v>341</v>
      </c>
      <c r="G28" t="s">
        <v>354</v>
      </c>
      <c r="H28" t="s">
        <v>176</v>
      </c>
      <c r="I28" s="105" t="s">
        <v>3941</v>
      </c>
      <c r="J28" s="55">
        <v>1.21</v>
      </c>
      <c r="K28" t="s">
        <v>98</v>
      </c>
      <c r="L28" s="56">
        <v>4.7500000000000001E-2</v>
      </c>
      <c r="M28" s="56">
        <v>2.5000000000000001E-2</v>
      </c>
      <c r="N28" s="55">
        <v>31857.68</v>
      </c>
      <c r="O28" s="55">
        <v>140.54</v>
      </c>
      <c r="P28" s="55">
        <v>0</v>
      </c>
      <c r="Q28" s="55">
        <v>44.772783472</v>
      </c>
      <c r="R28" s="56">
        <v>0</v>
      </c>
      <c r="S28" s="56">
        <v>2.2000000000000001E-3</v>
      </c>
      <c r="T28" s="56">
        <v>4.0000000000000002E-4</v>
      </c>
    </row>
    <row r="29" spans="1:20">
      <c r="A29" t="s">
        <v>360</v>
      </c>
      <c r="B29" t="s">
        <v>361</v>
      </c>
      <c r="C29" t="s">
        <v>96</v>
      </c>
      <c r="D29" t="s">
        <v>108</v>
      </c>
      <c r="E29" t="s">
        <v>362</v>
      </c>
      <c r="F29" t="s">
        <v>341</v>
      </c>
      <c r="G29" t="s">
        <v>363</v>
      </c>
      <c r="H29" t="s">
        <v>127</v>
      </c>
      <c r="I29" s="105" t="s">
        <v>3941</v>
      </c>
      <c r="J29" s="55">
        <v>6.57</v>
      </c>
      <c r="K29" t="s">
        <v>98</v>
      </c>
      <c r="L29" s="56">
        <v>3.5000000000000001E-3</v>
      </c>
      <c r="M29" s="56">
        <v>3.0700000000000002E-2</v>
      </c>
      <c r="N29" s="55">
        <v>400718.87</v>
      </c>
      <c r="O29" s="55">
        <v>91.16</v>
      </c>
      <c r="P29" s="55">
        <v>0</v>
      </c>
      <c r="Q29" s="55">
        <v>365.295321892</v>
      </c>
      <c r="R29" s="56">
        <v>1E-4</v>
      </c>
      <c r="S29" s="56">
        <v>1.83E-2</v>
      </c>
      <c r="T29" s="56">
        <v>3.5999999999999999E-3</v>
      </c>
    </row>
    <row r="30" spans="1:20">
      <c r="A30" t="s">
        <v>365</v>
      </c>
      <c r="B30" t="s">
        <v>366</v>
      </c>
      <c r="C30" t="s">
        <v>96</v>
      </c>
      <c r="D30" t="s">
        <v>108</v>
      </c>
      <c r="E30" t="s">
        <v>362</v>
      </c>
      <c r="F30" t="s">
        <v>341</v>
      </c>
      <c r="G30" t="s">
        <v>354</v>
      </c>
      <c r="H30" t="s">
        <v>176</v>
      </c>
      <c r="I30" s="105" t="s">
        <v>3941</v>
      </c>
      <c r="J30" s="55">
        <v>2.46</v>
      </c>
      <c r="K30" t="s">
        <v>98</v>
      </c>
      <c r="L30" s="56">
        <v>2.4E-2</v>
      </c>
      <c r="M30" s="56">
        <v>2.3300000000000001E-2</v>
      </c>
      <c r="N30" s="55">
        <v>4768.5200000000004</v>
      </c>
      <c r="O30" s="55">
        <v>112.98</v>
      </c>
      <c r="P30" s="55">
        <v>0</v>
      </c>
      <c r="Q30" s="55">
        <v>5.3874738960000004</v>
      </c>
      <c r="R30" s="56">
        <v>0</v>
      </c>
      <c r="S30" s="56">
        <v>2.9999999999999997E-4</v>
      </c>
      <c r="T30" s="56">
        <v>1E-4</v>
      </c>
    </row>
    <row r="31" spans="1:20">
      <c r="A31" t="s">
        <v>367</v>
      </c>
      <c r="B31" t="s">
        <v>368</v>
      </c>
      <c r="C31" t="s">
        <v>96</v>
      </c>
      <c r="D31" t="s">
        <v>108</v>
      </c>
      <c r="E31" t="s">
        <v>362</v>
      </c>
      <c r="F31" t="s">
        <v>341</v>
      </c>
      <c r="G31" t="s">
        <v>363</v>
      </c>
      <c r="H31" t="s">
        <v>127</v>
      </c>
      <c r="I31" s="105" t="s">
        <v>3941</v>
      </c>
      <c r="J31" s="55">
        <v>3.67</v>
      </c>
      <c r="K31" t="s">
        <v>98</v>
      </c>
      <c r="L31" s="56">
        <v>2.5999999999999999E-2</v>
      </c>
      <c r="M31" s="56">
        <v>2.2700000000000001E-2</v>
      </c>
      <c r="N31" s="55">
        <v>75966.87</v>
      </c>
      <c r="O31" s="55">
        <v>113.37</v>
      </c>
      <c r="P31" s="55">
        <v>0</v>
      </c>
      <c r="Q31" s="55">
        <v>86.123640519000006</v>
      </c>
      <c r="R31" s="56">
        <v>2.0000000000000001E-4</v>
      </c>
      <c r="S31" s="56">
        <v>4.3E-3</v>
      </c>
      <c r="T31" s="56">
        <v>8.0000000000000004E-4</v>
      </c>
    </row>
    <row r="32" spans="1:20">
      <c r="A32" t="s">
        <v>369</v>
      </c>
      <c r="B32" t="s">
        <v>370</v>
      </c>
      <c r="C32" t="s">
        <v>96</v>
      </c>
      <c r="D32" t="s">
        <v>108</v>
      </c>
      <c r="E32" t="s">
        <v>362</v>
      </c>
      <c r="F32" t="s">
        <v>341</v>
      </c>
      <c r="G32" t="s">
        <v>363</v>
      </c>
      <c r="H32" t="s">
        <v>127</v>
      </c>
      <c r="I32" s="105" t="s">
        <v>3941</v>
      </c>
      <c r="J32" s="55">
        <v>4.1399999999999997</v>
      </c>
      <c r="K32" t="s">
        <v>98</v>
      </c>
      <c r="L32" s="56">
        <v>2.81E-2</v>
      </c>
      <c r="M32" s="56">
        <v>2.5899999999999999E-2</v>
      </c>
      <c r="N32" s="55">
        <v>20454.759999999998</v>
      </c>
      <c r="O32" s="55">
        <v>113.83</v>
      </c>
      <c r="P32" s="55">
        <v>0</v>
      </c>
      <c r="Q32" s="55">
        <v>23.283653308000002</v>
      </c>
      <c r="R32" s="56">
        <v>0</v>
      </c>
      <c r="S32" s="56">
        <v>1.1999999999999999E-3</v>
      </c>
      <c r="T32" s="56">
        <v>2.0000000000000001E-4</v>
      </c>
    </row>
    <row r="33" spans="1:20">
      <c r="A33" t="s">
        <v>371</v>
      </c>
      <c r="B33" t="s">
        <v>372</v>
      </c>
      <c r="C33" t="s">
        <v>96</v>
      </c>
      <c r="D33" t="s">
        <v>108</v>
      </c>
      <c r="E33" t="s">
        <v>362</v>
      </c>
      <c r="F33" t="s">
        <v>341</v>
      </c>
      <c r="G33" t="s">
        <v>363</v>
      </c>
      <c r="H33" t="s">
        <v>127</v>
      </c>
      <c r="I33" s="105" t="s">
        <v>3941</v>
      </c>
      <c r="J33" s="55">
        <v>2.39</v>
      </c>
      <c r="K33" t="s">
        <v>98</v>
      </c>
      <c r="L33" s="56">
        <v>3.6999999999999998E-2</v>
      </c>
      <c r="M33" s="56">
        <v>2.3599999999999999E-2</v>
      </c>
      <c r="N33" s="55">
        <v>5656.64</v>
      </c>
      <c r="O33" s="55">
        <v>115.14</v>
      </c>
      <c r="P33" s="55">
        <v>0</v>
      </c>
      <c r="Q33" s="55">
        <v>6.5130552960000001</v>
      </c>
      <c r="R33" s="56">
        <v>0</v>
      </c>
      <c r="S33" s="56">
        <v>2.9999999999999997E-4</v>
      </c>
      <c r="T33" s="56">
        <v>1E-4</v>
      </c>
    </row>
    <row r="34" spans="1:20">
      <c r="A34" t="s">
        <v>373</v>
      </c>
      <c r="B34" t="s">
        <v>374</v>
      </c>
      <c r="C34" t="s">
        <v>96</v>
      </c>
      <c r="D34" t="s">
        <v>108</v>
      </c>
      <c r="E34" t="s">
        <v>375</v>
      </c>
      <c r="F34" t="s">
        <v>341</v>
      </c>
      <c r="G34" t="s">
        <v>354</v>
      </c>
      <c r="H34" t="s">
        <v>176</v>
      </c>
      <c r="I34" s="105" t="s">
        <v>3941</v>
      </c>
      <c r="J34" s="55">
        <v>4.24</v>
      </c>
      <c r="K34" t="s">
        <v>98</v>
      </c>
      <c r="L34" s="56">
        <v>6.4999999999999997E-3</v>
      </c>
      <c r="M34" s="56">
        <v>2.3300000000000001E-2</v>
      </c>
      <c r="N34" s="55">
        <v>67993.37</v>
      </c>
      <c r="O34" s="55">
        <v>103.63</v>
      </c>
      <c r="P34" s="55">
        <v>1.0701400000000001</v>
      </c>
      <c r="Q34" s="55">
        <v>71.531669331000003</v>
      </c>
      <c r="R34" s="56">
        <v>1E-4</v>
      </c>
      <c r="S34" s="56">
        <v>3.5999999999999999E-3</v>
      </c>
      <c r="T34" s="56">
        <v>6.9999999999999999E-4</v>
      </c>
    </row>
    <row r="35" spans="1:20">
      <c r="A35" t="s">
        <v>376</v>
      </c>
      <c r="B35" t="s">
        <v>377</v>
      </c>
      <c r="C35" t="s">
        <v>96</v>
      </c>
      <c r="D35" t="s">
        <v>108</v>
      </c>
      <c r="E35" t="s">
        <v>375</v>
      </c>
      <c r="F35" t="s">
        <v>341</v>
      </c>
      <c r="G35" t="s">
        <v>354</v>
      </c>
      <c r="H35" t="s">
        <v>176</v>
      </c>
      <c r="I35" s="105" t="s">
        <v>3941</v>
      </c>
      <c r="J35" s="55">
        <v>5</v>
      </c>
      <c r="K35" t="s">
        <v>98</v>
      </c>
      <c r="L35" s="56">
        <v>1.43E-2</v>
      </c>
      <c r="M35" s="56">
        <v>2.69E-2</v>
      </c>
      <c r="N35" s="55">
        <v>1093.06</v>
      </c>
      <c r="O35" s="55">
        <v>104.73</v>
      </c>
      <c r="P35" s="55">
        <v>2.189E-2</v>
      </c>
      <c r="Q35" s="55">
        <v>1.1666517380000001</v>
      </c>
      <c r="R35" s="56">
        <v>0</v>
      </c>
      <c r="S35" s="56">
        <v>1E-4</v>
      </c>
      <c r="T35" s="56">
        <v>0</v>
      </c>
    </row>
    <row r="36" spans="1:20">
      <c r="A36" t="s">
        <v>378</v>
      </c>
      <c r="B36" t="s">
        <v>379</v>
      </c>
      <c r="C36" t="s">
        <v>96</v>
      </c>
      <c r="D36" t="s">
        <v>108</v>
      </c>
      <c r="E36" t="s">
        <v>375</v>
      </c>
      <c r="F36" t="s">
        <v>341</v>
      </c>
      <c r="G36" t="s">
        <v>354</v>
      </c>
      <c r="H36" t="s">
        <v>176</v>
      </c>
      <c r="I36" s="105" t="s">
        <v>3941</v>
      </c>
      <c r="J36" s="55">
        <v>6.66</v>
      </c>
      <c r="K36" t="s">
        <v>98</v>
      </c>
      <c r="L36" s="56">
        <v>3.61E-2</v>
      </c>
      <c r="M36" s="56">
        <v>3.27E-2</v>
      </c>
      <c r="N36" s="55">
        <v>103870.25</v>
      </c>
      <c r="O36" s="55">
        <v>104.73</v>
      </c>
      <c r="P36" s="55">
        <v>3.0088400000000002</v>
      </c>
      <c r="Q36" s="55">
        <v>111.792152825</v>
      </c>
      <c r="R36" s="56">
        <v>2.0000000000000001E-4</v>
      </c>
      <c r="S36" s="56">
        <v>5.5999999999999999E-3</v>
      </c>
      <c r="T36" s="56">
        <v>1.1000000000000001E-3</v>
      </c>
    </row>
    <row r="37" spans="1:20">
      <c r="A37" t="s">
        <v>380</v>
      </c>
      <c r="B37" t="s">
        <v>381</v>
      </c>
      <c r="C37" t="s">
        <v>96</v>
      </c>
      <c r="D37" t="s">
        <v>108</v>
      </c>
      <c r="E37" t="s">
        <v>375</v>
      </c>
      <c r="F37" t="s">
        <v>341</v>
      </c>
      <c r="G37" t="s">
        <v>354</v>
      </c>
      <c r="H37" t="s">
        <v>176</v>
      </c>
      <c r="I37" s="105" t="s">
        <v>3941</v>
      </c>
      <c r="J37" s="55">
        <v>1.48</v>
      </c>
      <c r="K37" t="s">
        <v>98</v>
      </c>
      <c r="L37" s="56">
        <v>1.7600000000000001E-2</v>
      </c>
      <c r="M37" s="56">
        <v>2.1299999999999999E-2</v>
      </c>
      <c r="N37" s="55">
        <v>48364.2</v>
      </c>
      <c r="O37" s="55">
        <v>112.57</v>
      </c>
      <c r="P37" s="55">
        <v>1.1473</v>
      </c>
      <c r="Q37" s="55">
        <v>55.590879940000001</v>
      </c>
      <c r="R37" s="56">
        <v>0</v>
      </c>
      <c r="S37" s="56">
        <v>2.8E-3</v>
      </c>
      <c r="T37" s="56">
        <v>5.0000000000000001E-4</v>
      </c>
    </row>
    <row r="38" spans="1:20">
      <c r="A38" t="s">
        <v>382</v>
      </c>
      <c r="B38" t="s">
        <v>383</v>
      </c>
      <c r="C38" t="s">
        <v>96</v>
      </c>
      <c r="D38" t="s">
        <v>108</v>
      </c>
      <c r="E38" t="s">
        <v>375</v>
      </c>
      <c r="F38" t="s">
        <v>341</v>
      </c>
      <c r="G38" t="s">
        <v>354</v>
      </c>
      <c r="H38" t="s">
        <v>176</v>
      </c>
      <c r="I38" s="105" t="s">
        <v>3941</v>
      </c>
      <c r="J38" s="55">
        <v>2.2000000000000002</v>
      </c>
      <c r="K38" t="s">
        <v>98</v>
      </c>
      <c r="L38" s="56">
        <v>2.1499999999999998E-2</v>
      </c>
      <c r="M38" s="56">
        <v>2.2499999999999999E-2</v>
      </c>
      <c r="N38" s="55">
        <v>67680.86</v>
      </c>
      <c r="O38" s="55">
        <v>113.66</v>
      </c>
      <c r="P38" s="55">
        <v>0</v>
      </c>
      <c r="Q38" s="55">
        <v>76.926065476000005</v>
      </c>
      <c r="R38" s="56">
        <v>1E-4</v>
      </c>
      <c r="S38" s="56">
        <v>3.8E-3</v>
      </c>
      <c r="T38" s="56">
        <v>8.0000000000000004E-4</v>
      </c>
    </row>
    <row r="39" spans="1:20">
      <c r="A39" t="s">
        <v>384</v>
      </c>
      <c r="B39" t="s">
        <v>385</v>
      </c>
      <c r="C39" t="s">
        <v>96</v>
      </c>
      <c r="D39" t="s">
        <v>108</v>
      </c>
      <c r="E39" t="s">
        <v>375</v>
      </c>
      <c r="F39" t="s">
        <v>341</v>
      </c>
      <c r="G39" t="s">
        <v>354</v>
      </c>
      <c r="H39" t="s">
        <v>176</v>
      </c>
      <c r="I39" s="105" t="s">
        <v>3941</v>
      </c>
      <c r="J39" s="55">
        <v>4.3</v>
      </c>
      <c r="K39" t="s">
        <v>98</v>
      </c>
      <c r="L39" s="56">
        <v>2.2499999999999999E-2</v>
      </c>
      <c r="M39" s="56">
        <v>2.6100000000000002E-2</v>
      </c>
      <c r="N39" s="55">
        <v>181095.19</v>
      </c>
      <c r="O39" s="55">
        <v>111.23</v>
      </c>
      <c r="P39" s="55">
        <v>16.652920000000002</v>
      </c>
      <c r="Q39" s="55">
        <v>218.085099837</v>
      </c>
      <c r="R39" s="56">
        <v>2.0000000000000001E-4</v>
      </c>
      <c r="S39" s="56">
        <v>1.09E-2</v>
      </c>
      <c r="T39" s="56">
        <v>2.0999999999999999E-3</v>
      </c>
    </row>
    <row r="40" spans="1:20">
      <c r="A40" t="s">
        <v>386</v>
      </c>
      <c r="B40" t="s">
        <v>387</v>
      </c>
      <c r="C40" t="s">
        <v>96</v>
      </c>
      <c r="D40" t="s">
        <v>108</v>
      </c>
      <c r="E40" t="s">
        <v>375</v>
      </c>
      <c r="F40" t="s">
        <v>341</v>
      </c>
      <c r="G40" t="s">
        <v>354</v>
      </c>
      <c r="H40" t="s">
        <v>176</v>
      </c>
      <c r="I40" s="105" t="s">
        <v>3941</v>
      </c>
      <c r="J40" s="55">
        <v>5.9</v>
      </c>
      <c r="K40" t="s">
        <v>98</v>
      </c>
      <c r="L40" s="56">
        <v>2.5000000000000001E-3</v>
      </c>
      <c r="M40" s="56">
        <v>2.69E-2</v>
      </c>
      <c r="N40" s="55">
        <v>157836.87</v>
      </c>
      <c r="O40" s="55">
        <v>94.78</v>
      </c>
      <c r="P40" s="55">
        <v>4.0553400000000002</v>
      </c>
      <c r="Q40" s="55">
        <v>153.653125386</v>
      </c>
      <c r="R40" s="56">
        <v>1E-4</v>
      </c>
      <c r="S40" s="56">
        <v>7.7000000000000002E-3</v>
      </c>
      <c r="T40" s="56">
        <v>1.5E-3</v>
      </c>
    </row>
    <row r="41" spans="1:20">
      <c r="A41" t="s">
        <v>389</v>
      </c>
      <c r="B41" t="s">
        <v>390</v>
      </c>
      <c r="C41" t="s">
        <v>96</v>
      </c>
      <c r="D41" t="s">
        <v>108</v>
      </c>
      <c r="E41" t="s">
        <v>375</v>
      </c>
      <c r="F41" t="s">
        <v>341</v>
      </c>
      <c r="G41" t="s">
        <v>354</v>
      </c>
      <c r="H41" t="s">
        <v>176</v>
      </c>
      <c r="I41" s="105" t="s">
        <v>3941</v>
      </c>
      <c r="J41" s="55">
        <v>3.01</v>
      </c>
      <c r="K41" t="s">
        <v>98</v>
      </c>
      <c r="L41" s="56">
        <v>2.35E-2</v>
      </c>
      <c r="M41" s="56">
        <v>2.2700000000000001E-2</v>
      </c>
      <c r="N41" s="55">
        <v>135649.31</v>
      </c>
      <c r="O41" s="55">
        <v>113.73</v>
      </c>
      <c r="P41" s="55">
        <v>0</v>
      </c>
      <c r="Q41" s="55">
        <v>154.27396026299999</v>
      </c>
      <c r="R41" s="56">
        <v>2.0000000000000001E-4</v>
      </c>
      <c r="S41" s="56">
        <v>7.7000000000000002E-3</v>
      </c>
      <c r="T41" s="56">
        <v>1.5E-3</v>
      </c>
    </row>
    <row r="42" spans="1:20">
      <c r="A42" t="s">
        <v>391</v>
      </c>
      <c r="B42" t="s">
        <v>392</v>
      </c>
      <c r="C42" t="s">
        <v>96</v>
      </c>
      <c r="D42" t="s">
        <v>108</v>
      </c>
      <c r="E42" t="s">
        <v>393</v>
      </c>
      <c r="F42" t="s">
        <v>341</v>
      </c>
      <c r="G42" t="s">
        <v>354</v>
      </c>
      <c r="H42" t="s">
        <v>176</v>
      </c>
      <c r="I42" s="105" t="s">
        <v>3941</v>
      </c>
      <c r="J42" s="55">
        <v>2.96</v>
      </c>
      <c r="K42" t="s">
        <v>98</v>
      </c>
      <c r="L42" s="56">
        <v>1.4200000000000001E-2</v>
      </c>
      <c r="M42" s="56">
        <v>2.4899999999999999E-2</v>
      </c>
      <c r="N42" s="55">
        <v>82675.740000000005</v>
      </c>
      <c r="O42" s="55">
        <v>108.25</v>
      </c>
      <c r="P42" s="55">
        <v>0</v>
      </c>
      <c r="Q42" s="55">
        <v>89.496488549999995</v>
      </c>
      <c r="R42" s="56">
        <v>1E-4</v>
      </c>
      <c r="S42" s="56">
        <v>4.4999999999999997E-3</v>
      </c>
      <c r="T42" s="56">
        <v>8.9999999999999998E-4</v>
      </c>
    </row>
    <row r="43" spans="1:20">
      <c r="A43" t="s">
        <v>395</v>
      </c>
      <c r="B43" t="s">
        <v>396</v>
      </c>
      <c r="C43" t="s">
        <v>96</v>
      </c>
      <c r="D43" t="s">
        <v>108</v>
      </c>
      <c r="E43" t="s">
        <v>397</v>
      </c>
      <c r="F43" t="s">
        <v>341</v>
      </c>
      <c r="G43" t="s">
        <v>354</v>
      </c>
      <c r="H43" t="s">
        <v>176</v>
      </c>
      <c r="I43" s="105" t="s">
        <v>3941</v>
      </c>
      <c r="J43" s="55">
        <v>0.7</v>
      </c>
      <c r="K43" t="s">
        <v>98</v>
      </c>
      <c r="L43" s="56">
        <v>0.04</v>
      </c>
      <c r="M43" s="56">
        <v>2.5999999999999999E-2</v>
      </c>
      <c r="N43" s="55">
        <v>825.83</v>
      </c>
      <c r="O43" s="55">
        <v>113.55</v>
      </c>
      <c r="P43" s="55">
        <v>0</v>
      </c>
      <c r="Q43" s="55">
        <v>0.93772996500000005</v>
      </c>
      <c r="R43" s="56">
        <v>0</v>
      </c>
      <c r="S43" s="56">
        <v>0</v>
      </c>
      <c r="T43" s="56">
        <v>0</v>
      </c>
    </row>
    <row r="44" spans="1:20">
      <c r="A44" t="s">
        <v>398</v>
      </c>
      <c r="B44" t="s">
        <v>399</v>
      </c>
      <c r="C44" t="s">
        <v>96</v>
      </c>
      <c r="D44" t="s">
        <v>108</v>
      </c>
      <c r="E44" t="s">
        <v>397</v>
      </c>
      <c r="F44" t="s">
        <v>341</v>
      </c>
      <c r="G44" t="s">
        <v>354</v>
      </c>
      <c r="H44" t="s">
        <v>176</v>
      </c>
      <c r="I44" s="105" t="s">
        <v>3941</v>
      </c>
      <c r="J44" s="55">
        <v>4.03</v>
      </c>
      <c r="K44" t="s">
        <v>98</v>
      </c>
      <c r="L44" s="56">
        <v>3.5000000000000003E-2</v>
      </c>
      <c r="M44" s="56">
        <v>2.6100000000000002E-2</v>
      </c>
      <c r="N44" s="55">
        <v>44989.87</v>
      </c>
      <c r="O44" s="55">
        <v>118.48</v>
      </c>
      <c r="P44" s="55">
        <v>0</v>
      </c>
      <c r="Q44" s="55">
        <v>53.303997975999998</v>
      </c>
      <c r="R44" s="56">
        <v>1E-4</v>
      </c>
      <c r="S44" s="56">
        <v>2.7000000000000001E-3</v>
      </c>
      <c r="T44" s="56">
        <v>5.0000000000000001E-4</v>
      </c>
    </row>
    <row r="45" spans="1:20">
      <c r="A45" t="s">
        <v>400</v>
      </c>
      <c r="B45" t="s">
        <v>401</v>
      </c>
      <c r="C45" t="s">
        <v>96</v>
      </c>
      <c r="D45" t="s">
        <v>108</v>
      </c>
      <c r="E45" t="s">
        <v>397</v>
      </c>
      <c r="F45" t="s">
        <v>341</v>
      </c>
      <c r="G45" t="s">
        <v>354</v>
      </c>
      <c r="H45" t="s">
        <v>176</v>
      </c>
      <c r="I45" s="105" t="s">
        <v>3941</v>
      </c>
      <c r="J45" s="55">
        <v>6.58</v>
      </c>
      <c r="K45" t="s">
        <v>98</v>
      </c>
      <c r="L45" s="56">
        <v>2.5000000000000001E-2</v>
      </c>
      <c r="M45" s="56">
        <v>2.9000000000000001E-2</v>
      </c>
      <c r="N45" s="55">
        <v>78620.67</v>
      </c>
      <c r="O45" s="55">
        <v>109.47</v>
      </c>
      <c r="P45" s="55">
        <v>0</v>
      </c>
      <c r="Q45" s="55">
        <v>86.066047448999996</v>
      </c>
      <c r="R45" s="56">
        <v>1E-4</v>
      </c>
      <c r="S45" s="56">
        <v>4.3E-3</v>
      </c>
      <c r="T45" s="56">
        <v>8.0000000000000004E-4</v>
      </c>
    </row>
    <row r="46" spans="1:20">
      <c r="A46" t="s">
        <v>402</v>
      </c>
      <c r="B46" t="s">
        <v>403</v>
      </c>
      <c r="C46" t="s">
        <v>96</v>
      </c>
      <c r="D46" t="s">
        <v>108</v>
      </c>
      <c r="E46" t="s">
        <v>397</v>
      </c>
      <c r="F46" t="s">
        <v>341</v>
      </c>
      <c r="G46" t="s">
        <v>354</v>
      </c>
      <c r="H46" t="s">
        <v>176</v>
      </c>
      <c r="I46" s="105" t="s">
        <v>3941</v>
      </c>
      <c r="J46" s="55">
        <v>2.67</v>
      </c>
      <c r="K46" t="s">
        <v>98</v>
      </c>
      <c r="L46" s="56">
        <v>0.04</v>
      </c>
      <c r="M46" s="56">
        <v>2.3900000000000001E-2</v>
      </c>
      <c r="N46" s="55">
        <v>144367.92000000001</v>
      </c>
      <c r="O46" s="55">
        <v>118.24</v>
      </c>
      <c r="P46" s="55">
        <v>0</v>
      </c>
      <c r="Q46" s="55">
        <v>170.70062860799999</v>
      </c>
      <c r="R46" s="56">
        <v>2.0000000000000001E-4</v>
      </c>
      <c r="S46" s="56">
        <v>8.5000000000000006E-3</v>
      </c>
      <c r="T46" s="56">
        <v>1.6999999999999999E-3</v>
      </c>
    </row>
    <row r="47" spans="1:20">
      <c r="A47" t="s">
        <v>404</v>
      </c>
      <c r="B47" t="s">
        <v>405</v>
      </c>
      <c r="C47" t="s">
        <v>96</v>
      </c>
      <c r="D47" t="s">
        <v>108</v>
      </c>
      <c r="E47" t="s">
        <v>406</v>
      </c>
      <c r="F47" t="s">
        <v>341</v>
      </c>
      <c r="G47" t="s">
        <v>354</v>
      </c>
      <c r="H47" t="s">
        <v>176</v>
      </c>
      <c r="I47" s="105" t="s">
        <v>3941</v>
      </c>
      <c r="J47" s="55">
        <v>2.36</v>
      </c>
      <c r="K47" t="s">
        <v>98</v>
      </c>
      <c r="L47" s="56">
        <v>2.3400000000000001E-2</v>
      </c>
      <c r="M47" s="56">
        <v>2.53E-2</v>
      </c>
      <c r="N47" s="55">
        <v>88102.6</v>
      </c>
      <c r="O47" s="55">
        <v>112.87</v>
      </c>
      <c r="P47" s="55">
        <v>0</v>
      </c>
      <c r="Q47" s="55">
        <v>99.44140462</v>
      </c>
      <c r="R47" s="56">
        <v>0</v>
      </c>
      <c r="S47" s="56">
        <v>5.0000000000000001E-3</v>
      </c>
      <c r="T47" s="56">
        <v>1E-3</v>
      </c>
    </row>
    <row r="48" spans="1:20">
      <c r="A48" t="s">
        <v>407</v>
      </c>
      <c r="B48" t="s">
        <v>408</v>
      </c>
      <c r="C48" t="s">
        <v>96</v>
      </c>
      <c r="D48" t="s">
        <v>108</v>
      </c>
      <c r="E48" t="s">
        <v>409</v>
      </c>
      <c r="F48" t="s">
        <v>341</v>
      </c>
      <c r="G48" t="s">
        <v>363</v>
      </c>
      <c r="H48" t="s">
        <v>127</v>
      </c>
      <c r="I48" s="105" t="s">
        <v>3941</v>
      </c>
      <c r="J48" s="55">
        <v>2.27</v>
      </c>
      <c r="K48" t="s">
        <v>98</v>
      </c>
      <c r="L48" s="56">
        <v>3.2000000000000001E-2</v>
      </c>
      <c r="M48" s="56">
        <v>2.4500000000000001E-2</v>
      </c>
      <c r="N48" s="55">
        <v>128662.7</v>
      </c>
      <c r="O48" s="55">
        <v>114.84</v>
      </c>
      <c r="P48" s="55">
        <v>0</v>
      </c>
      <c r="Q48" s="55">
        <v>147.75624468000001</v>
      </c>
      <c r="R48" s="56">
        <v>1E-4</v>
      </c>
      <c r="S48" s="56">
        <v>7.4000000000000003E-3</v>
      </c>
      <c r="T48" s="56">
        <v>1.5E-3</v>
      </c>
    </row>
    <row r="49" spans="1:20">
      <c r="A49" t="s">
        <v>410</v>
      </c>
      <c r="B49" t="s">
        <v>411</v>
      </c>
      <c r="C49" t="s">
        <v>96</v>
      </c>
      <c r="D49" t="s">
        <v>108</v>
      </c>
      <c r="E49" t="s">
        <v>409</v>
      </c>
      <c r="F49" t="s">
        <v>341</v>
      </c>
      <c r="G49" t="s">
        <v>363</v>
      </c>
      <c r="H49" t="s">
        <v>127</v>
      </c>
      <c r="I49" s="105" t="s">
        <v>3941</v>
      </c>
      <c r="J49" s="55">
        <v>4.04</v>
      </c>
      <c r="K49" t="s">
        <v>98</v>
      </c>
      <c r="L49" s="56">
        <v>1.14E-2</v>
      </c>
      <c r="M49" s="56">
        <v>2.5999999999999999E-2</v>
      </c>
      <c r="N49" s="55">
        <v>140175.15</v>
      </c>
      <c r="O49" s="55">
        <v>103.86</v>
      </c>
      <c r="P49" s="55">
        <v>0</v>
      </c>
      <c r="Q49" s="55">
        <v>145.58591079000001</v>
      </c>
      <c r="R49" s="56">
        <v>1E-4</v>
      </c>
      <c r="S49" s="56">
        <v>7.3000000000000001E-3</v>
      </c>
      <c r="T49" s="56">
        <v>1.4E-3</v>
      </c>
    </row>
    <row r="50" spans="1:20">
      <c r="A50" t="s">
        <v>412</v>
      </c>
      <c r="B50" t="s">
        <v>413</v>
      </c>
      <c r="C50" t="s">
        <v>96</v>
      </c>
      <c r="D50" t="s">
        <v>108</v>
      </c>
      <c r="E50" t="s">
        <v>409</v>
      </c>
      <c r="F50" t="s">
        <v>341</v>
      </c>
      <c r="G50" t="s">
        <v>363</v>
      </c>
      <c r="H50" t="s">
        <v>127</v>
      </c>
      <c r="I50" s="105" t="s">
        <v>3941</v>
      </c>
      <c r="J50" s="55">
        <v>6.3</v>
      </c>
      <c r="K50" t="s">
        <v>98</v>
      </c>
      <c r="L50" s="56">
        <v>9.1999999999999998E-3</v>
      </c>
      <c r="M50" s="56">
        <v>3.0200000000000001E-2</v>
      </c>
      <c r="N50" s="55">
        <v>199761.64</v>
      </c>
      <c r="O50" s="55">
        <v>97.97</v>
      </c>
      <c r="P50" s="55">
        <v>2.05165</v>
      </c>
      <c r="Q50" s="55">
        <v>197.75812870799999</v>
      </c>
      <c r="R50" s="56">
        <v>1E-4</v>
      </c>
      <c r="S50" s="56">
        <v>9.9000000000000008E-3</v>
      </c>
      <c r="T50" s="56">
        <v>1.9E-3</v>
      </c>
    </row>
    <row r="51" spans="1:20">
      <c r="A51" t="s">
        <v>415</v>
      </c>
      <c r="B51" t="s">
        <v>416</v>
      </c>
      <c r="C51" t="s">
        <v>96</v>
      </c>
      <c r="D51" t="s">
        <v>108</v>
      </c>
      <c r="E51" t="s">
        <v>406</v>
      </c>
      <c r="F51" t="s">
        <v>341</v>
      </c>
      <c r="G51" t="s">
        <v>354</v>
      </c>
      <c r="H51" t="s">
        <v>176</v>
      </c>
      <c r="I51" s="105" t="s">
        <v>3941</v>
      </c>
      <c r="J51" s="55">
        <v>5.66</v>
      </c>
      <c r="K51" t="s">
        <v>98</v>
      </c>
      <c r="L51" s="56">
        <v>6.4999999999999997E-3</v>
      </c>
      <c r="M51" s="56">
        <v>2.8799999999999999E-2</v>
      </c>
      <c r="N51" s="55">
        <v>283176.75</v>
      </c>
      <c r="O51" s="55">
        <v>97.78</v>
      </c>
      <c r="P51" s="55">
        <v>0</v>
      </c>
      <c r="Q51" s="55">
        <v>276.89022614999999</v>
      </c>
      <c r="R51" s="56">
        <v>1E-4</v>
      </c>
      <c r="S51" s="56">
        <v>1.38E-2</v>
      </c>
      <c r="T51" s="56">
        <v>2.7000000000000001E-3</v>
      </c>
    </row>
    <row r="52" spans="1:20">
      <c r="A52" t="s">
        <v>417</v>
      </c>
      <c r="B52" t="s">
        <v>418</v>
      </c>
      <c r="C52" t="s">
        <v>96</v>
      </c>
      <c r="D52" t="s">
        <v>108</v>
      </c>
      <c r="E52" t="s">
        <v>406</v>
      </c>
      <c r="F52" t="s">
        <v>341</v>
      </c>
      <c r="G52" t="s">
        <v>354</v>
      </c>
      <c r="H52" t="s">
        <v>176</v>
      </c>
      <c r="I52" s="105" t="s">
        <v>3941</v>
      </c>
      <c r="J52" s="55">
        <v>8.67</v>
      </c>
      <c r="K52" t="s">
        <v>98</v>
      </c>
      <c r="L52" s="56">
        <v>2.64E-2</v>
      </c>
      <c r="M52" s="56">
        <v>2.9600000000000001E-2</v>
      </c>
      <c r="N52" s="55">
        <v>12400.88</v>
      </c>
      <c r="O52" s="55">
        <v>99.71</v>
      </c>
      <c r="P52" s="55">
        <v>0</v>
      </c>
      <c r="Q52" s="55">
        <v>12.364917448</v>
      </c>
      <c r="R52" s="56">
        <v>0</v>
      </c>
      <c r="S52" s="56">
        <v>5.9999999999999995E-4</v>
      </c>
      <c r="T52" s="56">
        <v>1E-4</v>
      </c>
    </row>
    <row r="53" spans="1:20">
      <c r="A53" t="s">
        <v>419</v>
      </c>
      <c r="B53" t="s">
        <v>420</v>
      </c>
      <c r="C53" t="s">
        <v>96</v>
      </c>
      <c r="D53" t="s">
        <v>108</v>
      </c>
      <c r="E53" t="s">
        <v>421</v>
      </c>
      <c r="F53" t="s">
        <v>341</v>
      </c>
      <c r="G53" t="s">
        <v>363</v>
      </c>
      <c r="H53" t="s">
        <v>127</v>
      </c>
      <c r="I53" s="105" t="s">
        <v>3941</v>
      </c>
      <c r="J53" s="55">
        <v>2.0099999999999998</v>
      </c>
      <c r="K53" t="s">
        <v>98</v>
      </c>
      <c r="L53" s="56">
        <v>1.34E-2</v>
      </c>
      <c r="M53" s="56">
        <v>2.1899999999999999E-2</v>
      </c>
      <c r="N53" s="55">
        <v>30411.97</v>
      </c>
      <c r="O53" s="55">
        <v>110.98</v>
      </c>
      <c r="P53" s="55">
        <v>0</v>
      </c>
      <c r="Q53" s="55">
        <v>33.751204305999998</v>
      </c>
      <c r="R53" s="56">
        <v>1E-4</v>
      </c>
      <c r="S53" s="56">
        <v>1.6999999999999999E-3</v>
      </c>
      <c r="T53" s="56">
        <v>2.9999999999999997E-4</v>
      </c>
    </row>
    <row r="54" spans="1:20">
      <c r="A54" t="s">
        <v>422</v>
      </c>
      <c r="B54" t="s">
        <v>423</v>
      </c>
      <c r="C54" t="s">
        <v>96</v>
      </c>
      <c r="D54" t="s">
        <v>108</v>
      </c>
      <c r="E54" t="s">
        <v>421</v>
      </c>
      <c r="F54" t="s">
        <v>341</v>
      </c>
      <c r="G54" t="s">
        <v>354</v>
      </c>
      <c r="H54" t="s">
        <v>176</v>
      </c>
      <c r="I54" s="105" t="s">
        <v>3941</v>
      </c>
      <c r="J54" s="55">
        <v>3.61</v>
      </c>
      <c r="K54" t="s">
        <v>98</v>
      </c>
      <c r="L54" s="56">
        <v>1.8200000000000001E-2</v>
      </c>
      <c r="M54" s="56">
        <v>2.4299999999999999E-2</v>
      </c>
      <c r="N54" s="55">
        <v>76675.78</v>
      </c>
      <c r="O54" s="55">
        <v>109.37</v>
      </c>
      <c r="P54" s="55">
        <v>0</v>
      </c>
      <c r="Q54" s="55">
        <v>83.860300585999994</v>
      </c>
      <c r="R54" s="56">
        <v>2.0000000000000001E-4</v>
      </c>
      <c r="S54" s="56">
        <v>4.1999999999999997E-3</v>
      </c>
      <c r="T54" s="56">
        <v>8.0000000000000004E-4</v>
      </c>
    </row>
    <row r="55" spans="1:20">
      <c r="A55" t="s">
        <v>424</v>
      </c>
      <c r="B55" t="s">
        <v>425</v>
      </c>
      <c r="C55" t="s">
        <v>96</v>
      </c>
      <c r="D55" t="s">
        <v>108</v>
      </c>
      <c r="E55" t="s">
        <v>421</v>
      </c>
      <c r="F55" t="s">
        <v>341</v>
      </c>
      <c r="G55" t="s">
        <v>354</v>
      </c>
      <c r="H55" t="s">
        <v>176</v>
      </c>
      <c r="I55" s="105" t="s">
        <v>3941</v>
      </c>
      <c r="J55" s="55">
        <v>1.86</v>
      </c>
      <c r="K55" t="s">
        <v>98</v>
      </c>
      <c r="L55" s="56">
        <v>2E-3</v>
      </c>
      <c r="M55" s="56">
        <v>2.0299999999999999E-2</v>
      </c>
      <c r="N55" s="55">
        <v>62331.58</v>
      </c>
      <c r="O55" s="55">
        <v>106.67</v>
      </c>
      <c r="P55" s="55">
        <v>0</v>
      </c>
      <c r="Q55" s="55">
        <v>66.489096386</v>
      </c>
      <c r="R55" s="56">
        <v>2.0000000000000001E-4</v>
      </c>
      <c r="S55" s="56">
        <v>3.3E-3</v>
      </c>
      <c r="T55" s="56">
        <v>6.9999999999999999E-4</v>
      </c>
    </row>
    <row r="56" spans="1:20">
      <c r="A56" t="s">
        <v>427</v>
      </c>
      <c r="B56" t="s">
        <v>428</v>
      </c>
      <c r="C56" t="s">
        <v>96</v>
      </c>
      <c r="D56" t="s">
        <v>108</v>
      </c>
      <c r="E56" t="s">
        <v>429</v>
      </c>
      <c r="F56" t="s">
        <v>430</v>
      </c>
      <c r="G56" t="s">
        <v>363</v>
      </c>
      <c r="H56" t="s">
        <v>127</v>
      </c>
      <c r="I56" s="105" t="s">
        <v>3941</v>
      </c>
      <c r="J56" s="55">
        <v>5.03</v>
      </c>
      <c r="K56" t="s">
        <v>98</v>
      </c>
      <c r="L56" s="56">
        <v>4.4000000000000003E-3</v>
      </c>
      <c r="M56" s="56">
        <v>2.47E-2</v>
      </c>
      <c r="N56" s="55">
        <v>43307.85</v>
      </c>
      <c r="O56" s="55">
        <v>100.57</v>
      </c>
      <c r="P56" s="55">
        <v>0</v>
      </c>
      <c r="Q56" s="55">
        <v>43.554704745000002</v>
      </c>
      <c r="R56" s="56">
        <v>1E-4</v>
      </c>
      <c r="S56" s="56">
        <v>2.2000000000000001E-3</v>
      </c>
      <c r="T56" s="56">
        <v>4.0000000000000002E-4</v>
      </c>
    </row>
    <row r="57" spans="1:20">
      <c r="A57" t="s">
        <v>431</v>
      </c>
      <c r="B57" t="s">
        <v>432</v>
      </c>
      <c r="C57" t="s">
        <v>96</v>
      </c>
      <c r="D57" t="s">
        <v>108</v>
      </c>
      <c r="E57" t="s">
        <v>433</v>
      </c>
      <c r="F57" t="s">
        <v>341</v>
      </c>
      <c r="G57" t="s">
        <v>363</v>
      </c>
      <c r="H57" t="s">
        <v>127</v>
      </c>
      <c r="I57" s="105" t="s">
        <v>3941</v>
      </c>
      <c r="J57" s="55">
        <v>2.83</v>
      </c>
      <c r="K57" t="s">
        <v>98</v>
      </c>
      <c r="L57" s="56">
        <v>1.5800000000000002E-2</v>
      </c>
      <c r="M57" s="56">
        <v>2.1999999999999999E-2</v>
      </c>
      <c r="N57" s="55">
        <v>81667.3</v>
      </c>
      <c r="O57" s="55">
        <v>110.84</v>
      </c>
      <c r="P57" s="55">
        <v>0</v>
      </c>
      <c r="Q57" s="55">
        <v>90.520035320000005</v>
      </c>
      <c r="R57" s="56">
        <v>2.0000000000000001E-4</v>
      </c>
      <c r="S57" s="56">
        <v>4.4999999999999997E-3</v>
      </c>
      <c r="T57" s="56">
        <v>8.9999999999999998E-4</v>
      </c>
    </row>
    <row r="58" spans="1:20">
      <c r="A58" t="s">
        <v>434</v>
      </c>
      <c r="B58" t="s">
        <v>435</v>
      </c>
      <c r="C58" t="s">
        <v>96</v>
      </c>
      <c r="D58" t="s">
        <v>108</v>
      </c>
      <c r="E58" t="s">
        <v>433</v>
      </c>
      <c r="F58" t="s">
        <v>341</v>
      </c>
      <c r="G58" t="s">
        <v>363</v>
      </c>
      <c r="H58" t="s">
        <v>127</v>
      </c>
      <c r="I58" s="105" t="s">
        <v>3941</v>
      </c>
      <c r="J58" s="55">
        <v>5.47</v>
      </c>
      <c r="K58" t="s">
        <v>98</v>
      </c>
      <c r="L58" s="56">
        <v>8.3999999999999995E-3</v>
      </c>
      <c r="M58" s="56">
        <v>2.5499999999999998E-2</v>
      </c>
      <c r="N58" s="55">
        <v>63559.22</v>
      </c>
      <c r="O58" s="55">
        <v>100.94</v>
      </c>
      <c r="P58" s="55">
        <v>0</v>
      </c>
      <c r="Q58" s="55">
        <v>64.156676668000003</v>
      </c>
      <c r="R58" s="56">
        <v>1E-4</v>
      </c>
      <c r="S58" s="56">
        <v>3.2000000000000002E-3</v>
      </c>
      <c r="T58" s="56">
        <v>5.9999999999999995E-4</v>
      </c>
    </row>
    <row r="59" spans="1:20">
      <c r="A59" t="s">
        <v>436</v>
      </c>
      <c r="B59" t="s">
        <v>437</v>
      </c>
      <c r="C59" t="s">
        <v>96</v>
      </c>
      <c r="D59" t="s">
        <v>108</v>
      </c>
      <c r="E59" t="s">
        <v>438</v>
      </c>
      <c r="F59" t="s">
        <v>313</v>
      </c>
      <c r="G59" t="s">
        <v>354</v>
      </c>
      <c r="H59" t="s">
        <v>176</v>
      </c>
      <c r="I59" s="105" t="s">
        <v>3941</v>
      </c>
      <c r="J59" s="55">
        <v>1.1299999999999999</v>
      </c>
      <c r="K59" t="s">
        <v>98</v>
      </c>
      <c r="L59" s="56">
        <v>2.4199999999999999E-2</v>
      </c>
      <c r="M59" s="56">
        <v>3.3399999999999999E-2</v>
      </c>
      <c r="N59" s="55">
        <v>2.3199999999999998</v>
      </c>
      <c r="O59" s="55">
        <v>5626366</v>
      </c>
      <c r="P59" s="55">
        <v>0</v>
      </c>
      <c r="Q59" s="55">
        <v>130.53169120000001</v>
      </c>
      <c r="R59" s="56">
        <v>1E-4</v>
      </c>
      <c r="S59" s="56">
        <v>6.4999999999999997E-3</v>
      </c>
      <c r="T59" s="56">
        <v>1.2999999999999999E-3</v>
      </c>
    </row>
    <row r="60" spans="1:20">
      <c r="A60" t="s">
        <v>439</v>
      </c>
      <c r="B60" t="s">
        <v>440</v>
      </c>
      <c r="C60" t="s">
        <v>96</v>
      </c>
      <c r="D60" t="s">
        <v>108</v>
      </c>
      <c r="E60" t="s">
        <v>438</v>
      </c>
      <c r="F60" t="s">
        <v>313</v>
      </c>
      <c r="G60" t="s">
        <v>354</v>
      </c>
      <c r="H60" t="s">
        <v>176</v>
      </c>
      <c r="I60" s="105" t="s">
        <v>3941</v>
      </c>
      <c r="J60" s="55">
        <v>0.74</v>
      </c>
      <c r="K60" t="s">
        <v>98</v>
      </c>
      <c r="L60" s="56">
        <v>1.95E-2</v>
      </c>
      <c r="M60" s="56">
        <v>3.4299999999999997E-2</v>
      </c>
      <c r="N60" s="55">
        <v>0.56999999999999995</v>
      </c>
      <c r="O60" s="55">
        <v>5456707</v>
      </c>
      <c r="P60" s="55">
        <v>0</v>
      </c>
      <c r="Q60" s="55">
        <v>31.103229899999999</v>
      </c>
      <c r="R60" s="56">
        <v>0</v>
      </c>
      <c r="S60" s="56">
        <v>1.6000000000000001E-3</v>
      </c>
      <c r="T60" s="56">
        <v>2.9999999999999997E-4</v>
      </c>
    </row>
    <row r="61" spans="1:20">
      <c r="A61" t="s">
        <v>441</v>
      </c>
      <c r="B61" t="s">
        <v>442</v>
      </c>
      <c r="C61" t="s">
        <v>96</v>
      </c>
      <c r="D61" t="s">
        <v>108</v>
      </c>
      <c r="E61" t="s">
        <v>438</v>
      </c>
      <c r="F61" t="s">
        <v>313</v>
      </c>
      <c r="G61" t="s">
        <v>363</v>
      </c>
      <c r="H61" t="s">
        <v>127</v>
      </c>
      <c r="I61" s="105" t="s">
        <v>3941</v>
      </c>
      <c r="J61" s="55">
        <v>4.08</v>
      </c>
      <c r="K61" t="s">
        <v>98</v>
      </c>
      <c r="L61" s="56">
        <v>1.4999999999999999E-2</v>
      </c>
      <c r="M61" s="56">
        <v>3.0300000000000001E-2</v>
      </c>
      <c r="N61" s="55">
        <v>1.96</v>
      </c>
      <c r="O61" s="55">
        <v>5115050</v>
      </c>
      <c r="P61" s="55">
        <v>0</v>
      </c>
      <c r="Q61" s="55">
        <v>100.25498</v>
      </c>
      <c r="R61" s="56">
        <v>1E-4</v>
      </c>
      <c r="S61" s="56">
        <v>5.0000000000000001E-3</v>
      </c>
      <c r="T61" s="56">
        <v>1E-3</v>
      </c>
    </row>
    <row r="62" spans="1:20">
      <c r="A62" t="s">
        <v>444</v>
      </c>
      <c r="B62" t="s">
        <v>445</v>
      </c>
      <c r="C62" t="s">
        <v>96</v>
      </c>
      <c r="D62" t="s">
        <v>108</v>
      </c>
      <c r="E62" t="s">
        <v>438</v>
      </c>
      <c r="F62" t="s">
        <v>313</v>
      </c>
      <c r="G62" t="s">
        <v>354</v>
      </c>
      <c r="H62" t="s">
        <v>176</v>
      </c>
      <c r="I62" s="105" t="s">
        <v>3941</v>
      </c>
      <c r="J62" s="55">
        <v>4.29</v>
      </c>
      <c r="K62" t="s">
        <v>98</v>
      </c>
      <c r="L62" s="56">
        <v>2.7799999999999998E-2</v>
      </c>
      <c r="M62" s="56">
        <v>3.1E-2</v>
      </c>
      <c r="N62" s="55">
        <v>0.6</v>
      </c>
      <c r="O62" s="55">
        <v>5529999</v>
      </c>
      <c r="P62" s="55">
        <v>0</v>
      </c>
      <c r="Q62" s="55">
        <v>33.179994000000001</v>
      </c>
      <c r="R62" s="56">
        <v>0</v>
      </c>
      <c r="S62" s="56">
        <v>1.6999999999999999E-3</v>
      </c>
      <c r="T62" s="56">
        <v>2.9999999999999997E-4</v>
      </c>
    </row>
    <row r="63" spans="1:20">
      <c r="A63" t="s">
        <v>446</v>
      </c>
      <c r="B63" t="s">
        <v>447</v>
      </c>
      <c r="C63" t="s">
        <v>96</v>
      </c>
      <c r="D63" t="s">
        <v>108</v>
      </c>
      <c r="E63" t="s">
        <v>448</v>
      </c>
      <c r="F63" t="s">
        <v>313</v>
      </c>
      <c r="G63" t="s">
        <v>363</v>
      </c>
      <c r="H63" t="s">
        <v>127</v>
      </c>
      <c r="I63" s="105" t="s">
        <v>3941</v>
      </c>
      <c r="J63" s="55">
        <v>2.29</v>
      </c>
      <c r="K63" t="s">
        <v>98</v>
      </c>
      <c r="L63" s="56">
        <v>2.5899999999999999E-2</v>
      </c>
      <c r="M63" s="56">
        <v>2.75E-2</v>
      </c>
      <c r="N63" s="55">
        <v>3</v>
      </c>
      <c r="O63" s="55">
        <v>5628861</v>
      </c>
      <c r="P63" s="55">
        <v>0</v>
      </c>
      <c r="Q63" s="55">
        <v>168.86582999999999</v>
      </c>
      <c r="R63" s="56">
        <v>1E-4</v>
      </c>
      <c r="S63" s="56">
        <v>8.3999999999999995E-3</v>
      </c>
      <c r="T63" s="56">
        <v>1.6999999999999999E-3</v>
      </c>
    </row>
    <row r="64" spans="1:20">
      <c r="A64" t="s">
        <v>449</v>
      </c>
      <c r="B64" t="s">
        <v>450</v>
      </c>
      <c r="C64" t="s">
        <v>96</v>
      </c>
      <c r="D64" t="s">
        <v>108</v>
      </c>
      <c r="E64" t="s">
        <v>448</v>
      </c>
      <c r="F64" t="s">
        <v>313</v>
      </c>
      <c r="G64" t="s">
        <v>363</v>
      </c>
      <c r="H64" t="s">
        <v>127</v>
      </c>
      <c r="I64" s="105" t="s">
        <v>3941</v>
      </c>
      <c r="J64" s="55">
        <v>5.42</v>
      </c>
      <c r="K64" t="s">
        <v>98</v>
      </c>
      <c r="L64" s="56">
        <v>3.7100000000000001E-2</v>
      </c>
      <c r="M64" s="56">
        <v>3.3399999999999999E-2</v>
      </c>
      <c r="N64" s="55">
        <v>1.1000000000000001</v>
      </c>
      <c r="O64" s="55">
        <v>5095555</v>
      </c>
      <c r="P64" s="55">
        <v>0</v>
      </c>
      <c r="Q64" s="55">
        <v>56.051105</v>
      </c>
      <c r="R64" s="56">
        <v>1E-4</v>
      </c>
      <c r="S64" s="56">
        <v>2.8E-3</v>
      </c>
      <c r="T64" s="56">
        <v>5.9999999999999995E-4</v>
      </c>
    </row>
    <row r="65" spans="1:20">
      <c r="A65" t="s">
        <v>451</v>
      </c>
      <c r="B65" t="s">
        <v>452</v>
      </c>
      <c r="C65" t="s">
        <v>96</v>
      </c>
      <c r="D65" t="s">
        <v>108</v>
      </c>
      <c r="E65" t="s">
        <v>448</v>
      </c>
      <c r="F65" t="s">
        <v>313</v>
      </c>
      <c r="G65" t="s">
        <v>363</v>
      </c>
      <c r="H65" t="s">
        <v>127</v>
      </c>
      <c r="I65" s="105" t="s">
        <v>3941</v>
      </c>
      <c r="J65" s="55">
        <v>2.5299999999999998</v>
      </c>
      <c r="K65" t="s">
        <v>98</v>
      </c>
      <c r="L65" s="56">
        <v>2.9700000000000001E-2</v>
      </c>
      <c r="M65" s="56">
        <v>3.09E-2</v>
      </c>
      <c r="N65" s="55">
        <v>1.19</v>
      </c>
      <c r="O65" s="55">
        <v>5615315</v>
      </c>
      <c r="P65" s="55">
        <v>0</v>
      </c>
      <c r="Q65" s="55">
        <v>66.822248500000001</v>
      </c>
      <c r="R65" s="56">
        <v>1E-4</v>
      </c>
      <c r="S65" s="56">
        <v>3.3E-3</v>
      </c>
      <c r="T65" s="56">
        <v>6.9999999999999999E-4</v>
      </c>
    </row>
    <row r="66" spans="1:20">
      <c r="A66" t="s">
        <v>453</v>
      </c>
      <c r="B66" t="s">
        <v>454</v>
      </c>
      <c r="C66" t="s">
        <v>96</v>
      </c>
      <c r="D66" t="s">
        <v>108</v>
      </c>
      <c r="E66" t="s">
        <v>448</v>
      </c>
      <c r="F66" t="s">
        <v>313</v>
      </c>
      <c r="G66" t="s">
        <v>363</v>
      </c>
      <c r="H66" t="s">
        <v>127</v>
      </c>
      <c r="I66" s="105" t="s">
        <v>3941</v>
      </c>
      <c r="J66" s="55">
        <v>4.0999999999999996</v>
      </c>
      <c r="K66" t="s">
        <v>98</v>
      </c>
      <c r="L66" s="56">
        <v>8.3999999999999995E-3</v>
      </c>
      <c r="M66" s="56">
        <v>2.9100000000000001E-2</v>
      </c>
      <c r="N66" s="55">
        <v>0.77</v>
      </c>
      <c r="O66" s="55">
        <v>5012995</v>
      </c>
      <c r="P66" s="55">
        <v>0</v>
      </c>
      <c r="Q66" s="55">
        <v>38.600061500000002</v>
      </c>
      <c r="R66" s="56">
        <v>1E-4</v>
      </c>
      <c r="S66" s="56">
        <v>1.9E-3</v>
      </c>
      <c r="T66" s="56">
        <v>4.0000000000000002E-4</v>
      </c>
    </row>
    <row r="67" spans="1:20">
      <c r="A67" t="s">
        <v>455</v>
      </c>
      <c r="B67" t="s">
        <v>456</v>
      </c>
      <c r="C67" t="s">
        <v>96</v>
      </c>
      <c r="D67" t="s">
        <v>108</v>
      </c>
      <c r="E67" t="s">
        <v>448</v>
      </c>
      <c r="F67" t="s">
        <v>313</v>
      </c>
      <c r="G67" t="s">
        <v>363</v>
      </c>
      <c r="H67" t="s">
        <v>127</v>
      </c>
      <c r="I67" s="105" t="s">
        <v>3941</v>
      </c>
      <c r="J67" s="55">
        <v>4.62</v>
      </c>
      <c r="K67" t="s">
        <v>98</v>
      </c>
      <c r="L67" s="56">
        <v>3.09E-2</v>
      </c>
      <c r="M67" s="56">
        <v>3.1699999999999999E-2</v>
      </c>
      <c r="N67" s="55">
        <v>1.83</v>
      </c>
      <c r="O67" s="55">
        <v>5168240</v>
      </c>
      <c r="P67" s="55">
        <v>0</v>
      </c>
      <c r="Q67" s="55">
        <v>94.578792000000007</v>
      </c>
      <c r="R67" s="56">
        <v>1E-4</v>
      </c>
      <c r="S67" s="56">
        <v>4.7000000000000002E-3</v>
      </c>
      <c r="T67" s="56">
        <v>8.9999999999999998E-4</v>
      </c>
    </row>
    <row r="68" spans="1:20">
      <c r="A68" t="s">
        <v>457</v>
      </c>
      <c r="B68" t="s">
        <v>458</v>
      </c>
      <c r="C68" t="s">
        <v>96</v>
      </c>
      <c r="D68" t="s">
        <v>108</v>
      </c>
      <c r="E68" t="s">
        <v>448</v>
      </c>
      <c r="F68" t="s">
        <v>313</v>
      </c>
      <c r="G68" t="s">
        <v>363</v>
      </c>
      <c r="H68" t="s">
        <v>127</v>
      </c>
      <c r="I68" s="105" t="s">
        <v>3941</v>
      </c>
      <c r="J68" s="55">
        <v>1.23</v>
      </c>
      <c r="K68" t="s">
        <v>98</v>
      </c>
      <c r="L68" s="56">
        <v>2.0199999999999999E-2</v>
      </c>
      <c r="M68" s="56">
        <v>2.0500000000000001E-2</v>
      </c>
      <c r="N68" s="55">
        <v>1.36</v>
      </c>
      <c r="O68" s="55">
        <v>5652776</v>
      </c>
      <c r="P68" s="55">
        <v>0</v>
      </c>
      <c r="Q68" s="55">
        <v>76.877753600000005</v>
      </c>
      <c r="R68" s="56">
        <v>1E-4</v>
      </c>
      <c r="S68" s="56">
        <v>3.8E-3</v>
      </c>
      <c r="T68" s="56">
        <v>8.0000000000000004E-4</v>
      </c>
    </row>
    <row r="69" spans="1:20">
      <c r="A69" t="s">
        <v>459</v>
      </c>
      <c r="B69" t="s">
        <v>460</v>
      </c>
      <c r="C69" t="s">
        <v>96</v>
      </c>
      <c r="D69" t="s">
        <v>108</v>
      </c>
      <c r="E69" t="s">
        <v>461</v>
      </c>
      <c r="F69" t="s">
        <v>110</v>
      </c>
      <c r="G69" t="s">
        <v>354</v>
      </c>
      <c r="H69" t="s">
        <v>176</v>
      </c>
      <c r="I69" s="105" t="s">
        <v>3941</v>
      </c>
      <c r="J69" s="55">
        <v>1.32</v>
      </c>
      <c r="K69" t="s">
        <v>98</v>
      </c>
      <c r="L69" s="56">
        <v>1.7999999999999999E-2</v>
      </c>
      <c r="M69" s="56">
        <v>2.0899999999999998E-2</v>
      </c>
      <c r="N69" s="55">
        <v>42060.9</v>
      </c>
      <c r="O69" s="55">
        <v>111.63</v>
      </c>
      <c r="P69" s="55">
        <v>0</v>
      </c>
      <c r="Q69" s="55">
        <v>46.952582669999998</v>
      </c>
      <c r="R69" s="56">
        <v>0</v>
      </c>
      <c r="S69" s="56">
        <v>2.3E-3</v>
      </c>
      <c r="T69" s="56">
        <v>5.0000000000000001E-4</v>
      </c>
    </row>
    <row r="70" spans="1:20">
      <c r="A70" t="s">
        <v>462</v>
      </c>
      <c r="B70" t="s">
        <v>463</v>
      </c>
      <c r="C70" t="s">
        <v>96</v>
      </c>
      <c r="D70" t="s">
        <v>108</v>
      </c>
      <c r="E70" t="s">
        <v>461</v>
      </c>
      <c r="F70" t="s">
        <v>110</v>
      </c>
      <c r="G70" t="s">
        <v>354</v>
      </c>
      <c r="H70" t="s">
        <v>176</v>
      </c>
      <c r="I70" s="105" t="s">
        <v>3941</v>
      </c>
      <c r="J70" s="55">
        <v>3.83</v>
      </c>
      <c r="K70" t="s">
        <v>98</v>
      </c>
      <c r="L70" s="56">
        <v>2.1999999999999999E-2</v>
      </c>
      <c r="M70" s="56">
        <v>2.7900000000000001E-2</v>
      </c>
      <c r="N70" s="55">
        <v>34855.370000000003</v>
      </c>
      <c r="O70" s="55">
        <v>100.93</v>
      </c>
      <c r="P70" s="55">
        <v>0</v>
      </c>
      <c r="Q70" s="55">
        <v>35.179524940999997</v>
      </c>
      <c r="R70" s="56">
        <v>1E-4</v>
      </c>
      <c r="S70" s="56">
        <v>1.8E-3</v>
      </c>
      <c r="T70" s="56">
        <v>2.9999999999999997E-4</v>
      </c>
    </row>
    <row r="71" spans="1:20">
      <c r="A71" t="s">
        <v>464</v>
      </c>
      <c r="B71" t="s">
        <v>465</v>
      </c>
      <c r="C71" t="s">
        <v>96</v>
      </c>
      <c r="D71" t="s">
        <v>108</v>
      </c>
      <c r="E71" t="s">
        <v>466</v>
      </c>
      <c r="F71" t="s">
        <v>341</v>
      </c>
      <c r="G71" t="s">
        <v>467</v>
      </c>
      <c r="H71" t="s">
        <v>176</v>
      </c>
      <c r="I71" s="105" t="s">
        <v>3941</v>
      </c>
      <c r="J71" s="55">
        <v>1.99</v>
      </c>
      <c r="K71" t="s">
        <v>98</v>
      </c>
      <c r="L71" s="56">
        <v>1.4E-2</v>
      </c>
      <c r="M71" s="56">
        <v>2.6100000000000002E-2</v>
      </c>
      <c r="N71" s="55">
        <v>53624.59</v>
      </c>
      <c r="O71" s="55">
        <v>109.74</v>
      </c>
      <c r="P71" s="55">
        <v>0</v>
      </c>
      <c r="Q71" s="55">
        <v>58.847625065999999</v>
      </c>
      <c r="R71" s="56">
        <v>1E-4</v>
      </c>
      <c r="S71" s="56">
        <v>2.8999999999999998E-3</v>
      </c>
      <c r="T71" s="56">
        <v>5.9999999999999995E-4</v>
      </c>
    </row>
    <row r="72" spans="1:20">
      <c r="A72" t="s">
        <v>468</v>
      </c>
      <c r="B72" t="s">
        <v>469</v>
      </c>
      <c r="C72" t="s">
        <v>96</v>
      </c>
      <c r="D72" t="s">
        <v>108</v>
      </c>
      <c r="E72" t="s">
        <v>393</v>
      </c>
      <c r="F72" t="s">
        <v>341</v>
      </c>
      <c r="G72" t="s">
        <v>467</v>
      </c>
      <c r="H72" t="s">
        <v>176</v>
      </c>
      <c r="I72" s="105" t="s">
        <v>3941</v>
      </c>
      <c r="J72" s="55">
        <v>1.94</v>
      </c>
      <c r="K72" t="s">
        <v>98</v>
      </c>
      <c r="L72" s="56">
        <v>2.1499999999999998E-2</v>
      </c>
      <c r="M72" s="56">
        <v>2.7E-2</v>
      </c>
      <c r="N72" s="55">
        <v>158934.98000000001</v>
      </c>
      <c r="O72" s="55">
        <v>112.03</v>
      </c>
      <c r="P72" s="55">
        <v>0</v>
      </c>
      <c r="Q72" s="55">
        <v>178.054858094</v>
      </c>
      <c r="R72" s="56">
        <v>1E-4</v>
      </c>
      <c r="S72" s="56">
        <v>8.8999999999999999E-3</v>
      </c>
      <c r="T72" s="56">
        <v>1.6999999999999999E-3</v>
      </c>
    </row>
    <row r="73" spans="1:20">
      <c r="A73" t="s">
        <v>470</v>
      </c>
      <c r="B73" t="s">
        <v>471</v>
      </c>
      <c r="C73" t="s">
        <v>96</v>
      </c>
      <c r="D73" t="s">
        <v>108</v>
      </c>
      <c r="E73" t="s">
        <v>393</v>
      </c>
      <c r="F73" t="s">
        <v>341</v>
      </c>
      <c r="G73" t="s">
        <v>467</v>
      </c>
      <c r="H73" t="s">
        <v>176</v>
      </c>
      <c r="I73" s="105" t="s">
        <v>3941</v>
      </c>
      <c r="J73" s="55">
        <v>6.99</v>
      </c>
      <c r="K73" t="s">
        <v>98</v>
      </c>
      <c r="L73" s="56">
        <v>1.15E-2</v>
      </c>
      <c r="M73" s="56">
        <v>3.5000000000000003E-2</v>
      </c>
      <c r="N73" s="55">
        <v>102145.36</v>
      </c>
      <c r="O73" s="55">
        <v>94.63</v>
      </c>
      <c r="P73" s="55">
        <v>0</v>
      </c>
      <c r="Q73" s="55">
        <v>96.660154168000005</v>
      </c>
      <c r="R73" s="56">
        <v>2.0000000000000001E-4</v>
      </c>
      <c r="S73" s="56">
        <v>4.7999999999999996E-3</v>
      </c>
      <c r="T73" s="56">
        <v>8.9999999999999998E-4</v>
      </c>
    </row>
    <row r="74" spans="1:20">
      <c r="A74" t="s">
        <v>473</v>
      </c>
      <c r="B74" t="s">
        <v>474</v>
      </c>
      <c r="C74" t="s">
        <v>96</v>
      </c>
      <c r="D74" t="s">
        <v>108</v>
      </c>
      <c r="E74" t="s">
        <v>475</v>
      </c>
      <c r="F74" t="s">
        <v>476</v>
      </c>
      <c r="G74" t="s">
        <v>467</v>
      </c>
      <c r="H74" t="s">
        <v>176</v>
      </c>
      <c r="I74" s="105" t="s">
        <v>3941</v>
      </c>
      <c r="J74" s="55">
        <v>5.92</v>
      </c>
      <c r="K74" t="s">
        <v>98</v>
      </c>
      <c r="L74" s="56">
        <v>5.1499999999999997E-2</v>
      </c>
      <c r="M74" s="56">
        <v>2.9499999999999998E-2</v>
      </c>
      <c r="N74" s="55">
        <v>204718.82</v>
      </c>
      <c r="O74" s="55">
        <v>153</v>
      </c>
      <c r="P74" s="55">
        <v>0</v>
      </c>
      <c r="Q74" s="55">
        <v>313.2197946</v>
      </c>
      <c r="R74" s="56">
        <v>1E-4</v>
      </c>
      <c r="S74" s="56">
        <v>1.5699999999999999E-2</v>
      </c>
      <c r="T74" s="56">
        <v>3.0999999999999999E-3</v>
      </c>
    </row>
    <row r="75" spans="1:20">
      <c r="A75" t="s">
        <v>477</v>
      </c>
      <c r="B75" t="s">
        <v>478</v>
      </c>
      <c r="C75" t="s">
        <v>96</v>
      </c>
      <c r="D75" t="s">
        <v>108</v>
      </c>
      <c r="E75" t="s">
        <v>479</v>
      </c>
      <c r="F75" t="s">
        <v>113</v>
      </c>
      <c r="G75" t="s">
        <v>480</v>
      </c>
      <c r="H75" t="s">
        <v>127</v>
      </c>
      <c r="I75" s="105" t="s">
        <v>3941</v>
      </c>
      <c r="J75" s="55">
        <v>1.39</v>
      </c>
      <c r="K75" t="s">
        <v>98</v>
      </c>
      <c r="L75" s="56">
        <v>2.1999999999999999E-2</v>
      </c>
      <c r="M75" s="56">
        <v>1.72E-2</v>
      </c>
      <c r="N75" s="55">
        <v>690.48</v>
      </c>
      <c r="O75" s="55">
        <v>112.59</v>
      </c>
      <c r="P75" s="55">
        <v>0</v>
      </c>
      <c r="Q75" s="55">
        <v>0.77741143199999996</v>
      </c>
      <c r="R75" s="56">
        <v>0</v>
      </c>
      <c r="S75" s="56">
        <v>0</v>
      </c>
      <c r="T75" s="56">
        <v>0</v>
      </c>
    </row>
    <row r="76" spans="1:20">
      <c r="A76" t="s">
        <v>481</v>
      </c>
      <c r="B76" t="s">
        <v>482</v>
      </c>
      <c r="C76" t="s">
        <v>96</v>
      </c>
      <c r="D76" t="s">
        <v>108</v>
      </c>
      <c r="E76" t="s">
        <v>479</v>
      </c>
      <c r="F76" t="s">
        <v>113</v>
      </c>
      <c r="G76" t="s">
        <v>480</v>
      </c>
      <c r="H76" t="s">
        <v>127</v>
      </c>
      <c r="I76" s="105" t="s">
        <v>3941</v>
      </c>
      <c r="J76" s="55">
        <v>4.24</v>
      </c>
      <c r="K76" t="s">
        <v>98</v>
      </c>
      <c r="L76" s="56">
        <v>1.7000000000000001E-2</v>
      </c>
      <c r="M76" s="56">
        <v>2.23E-2</v>
      </c>
      <c r="N76" s="55">
        <v>980.31</v>
      </c>
      <c r="O76" s="55">
        <v>107.55</v>
      </c>
      <c r="P76" s="55">
        <v>0</v>
      </c>
      <c r="Q76" s="55">
        <v>1.0543234050000001</v>
      </c>
      <c r="R76" s="56">
        <v>0</v>
      </c>
      <c r="S76" s="56">
        <v>1E-4</v>
      </c>
      <c r="T76" s="56">
        <v>0</v>
      </c>
    </row>
    <row r="77" spans="1:20">
      <c r="A77" t="s">
        <v>483</v>
      </c>
      <c r="B77" t="s">
        <v>484</v>
      </c>
      <c r="C77" t="s">
        <v>96</v>
      </c>
      <c r="D77" t="s">
        <v>108</v>
      </c>
      <c r="E77" t="s">
        <v>479</v>
      </c>
      <c r="F77" t="s">
        <v>113</v>
      </c>
      <c r="G77" t="s">
        <v>480</v>
      </c>
      <c r="H77" t="s">
        <v>127</v>
      </c>
      <c r="I77" s="105" t="s">
        <v>3941</v>
      </c>
      <c r="J77" s="55">
        <v>9.08</v>
      </c>
      <c r="K77" t="s">
        <v>98</v>
      </c>
      <c r="L77" s="56">
        <v>5.7999999999999996E-3</v>
      </c>
      <c r="M77" s="56">
        <v>2.81E-2</v>
      </c>
      <c r="N77" s="55">
        <v>18457.22</v>
      </c>
      <c r="O77" s="55">
        <v>89.1</v>
      </c>
      <c r="P77" s="55">
        <v>0</v>
      </c>
      <c r="Q77" s="55">
        <v>16.445383020000001</v>
      </c>
      <c r="R77" s="56">
        <v>0</v>
      </c>
      <c r="S77" s="56">
        <v>8.0000000000000004E-4</v>
      </c>
      <c r="T77" s="56">
        <v>2.0000000000000001E-4</v>
      </c>
    </row>
    <row r="78" spans="1:20">
      <c r="A78" t="s">
        <v>485</v>
      </c>
      <c r="B78" t="s">
        <v>486</v>
      </c>
      <c r="C78" t="s">
        <v>96</v>
      </c>
      <c r="D78" t="s">
        <v>108</v>
      </c>
      <c r="E78" t="s">
        <v>421</v>
      </c>
      <c r="F78" t="s">
        <v>341</v>
      </c>
      <c r="G78" t="s">
        <v>480</v>
      </c>
      <c r="H78" t="s">
        <v>127</v>
      </c>
      <c r="I78" s="105" t="s">
        <v>3941</v>
      </c>
      <c r="J78" s="55">
        <v>1.92</v>
      </c>
      <c r="K78" t="s">
        <v>98</v>
      </c>
      <c r="L78" s="56">
        <v>1.95E-2</v>
      </c>
      <c r="M78" s="56">
        <v>2.5100000000000001E-2</v>
      </c>
      <c r="N78" s="55">
        <v>43424.77</v>
      </c>
      <c r="O78" s="55">
        <v>111.32</v>
      </c>
      <c r="P78" s="55">
        <v>0</v>
      </c>
      <c r="Q78" s="55">
        <v>48.340453963999998</v>
      </c>
      <c r="R78" s="56">
        <v>1E-4</v>
      </c>
      <c r="S78" s="56">
        <v>2.3999999999999998E-3</v>
      </c>
      <c r="T78" s="56">
        <v>5.0000000000000001E-4</v>
      </c>
    </row>
    <row r="79" spans="1:20">
      <c r="A79" t="s">
        <v>487</v>
      </c>
      <c r="B79" t="s">
        <v>488</v>
      </c>
      <c r="C79" t="s">
        <v>96</v>
      </c>
      <c r="D79" t="s">
        <v>108</v>
      </c>
      <c r="E79" t="s">
        <v>421</v>
      </c>
      <c r="F79" t="s">
        <v>341</v>
      </c>
      <c r="G79" t="s">
        <v>480</v>
      </c>
      <c r="H79" t="s">
        <v>127</v>
      </c>
      <c r="I79" s="105" t="s">
        <v>3941</v>
      </c>
      <c r="J79" s="55">
        <v>4.9000000000000004</v>
      </c>
      <c r="K79" t="s">
        <v>98</v>
      </c>
      <c r="L79" s="56">
        <v>1.17E-2</v>
      </c>
      <c r="M79" s="56">
        <v>3.39E-2</v>
      </c>
      <c r="N79" s="55">
        <v>12990.75</v>
      </c>
      <c r="O79" s="55">
        <v>100.03</v>
      </c>
      <c r="P79" s="55">
        <v>0</v>
      </c>
      <c r="Q79" s="55">
        <v>12.994647225</v>
      </c>
      <c r="R79" s="56">
        <v>0</v>
      </c>
      <c r="S79" s="56">
        <v>5.9999999999999995E-4</v>
      </c>
      <c r="T79" s="56">
        <v>1E-4</v>
      </c>
    </row>
    <row r="80" spans="1:20">
      <c r="A80" t="s">
        <v>489</v>
      </c>
      <c r="B80" t="s">
        <v>490</v>
      </c>
      <c r="C80" t="s">
        <v>96</v>
      </c>
      <c r="D80" t="s">
        <v>108</v>
      </c>
      <c r="E80" t="s">
        <v>421</v>
      </c>
      <c r="F80" t="s">
        <v>341</v>
      </c>
      <c r="G80" t="s">
        <v>480</v>
      </c>
      <c r="H80" t="s">
        <v>127</v>
      </c>
      <c r="I80" s="105" t="s">
        <v>3941</v>
      </c>
      <c r="J80" s="55">
        <v>4.92</v>
      </c>
      <c r="K80" t="s">
        <v>98</v>
      </c>
      <c r="L80" s="56">
        <v>1.3299999999999999E-2</v>
      </c>
      <c r="M80" s="56">
        <v>3.39E-2</v>
      </c>
      <c r="N80" s="55">
        <v>197835.84</v>
      </c>
      <c r="O80" s="55">
        <v>101.09</v>
      </c>
      <c r="P80" s="55">
        <v>0</v>
      </c>
      <c r="Q80" s="55">
        <v>199.99225065600001</v>
      </c>
      <c r="R80" s="56">
        <v>2.0000000000000001E-4</v>
      </c>
      <c r="S80" s="56">
        <v>0.01</v>
      </c>
      <c r="T80" s="56">
        <v>2E-3</v>
      </c>
    </row>
    <row r="81" spans="1:20">
      <c r="A81" t="s">
        <v>491</v>
      </c>
      <c r="B81" t="s">
        <v>492</v>
      </c>
      <c r="C81" t="s">
        <v>96</v>
      </c>
      <c r="D81" t="s">
        <v>108</v>
      </c>
      <c r="E81" t="s">
        <v>421</v>
      </c>
      <c r="F81" t="s">
        <v>341</v>
      </c>
      <c r="G81" t="s">
        <v>467</v>
      </c>
      <c r="H81" t="s">
        <v>176</v>
      </c>
      <c r="I81" s="105" t="s">
        <v>3941</v>
      </c>
      <c r="J81" s="55">
        <v>5.6</v>
      </c>
      <c r="K81" t="s">
        <v>98</v>
      </c>
      <c r="L81" s="56">
        <v>1.8700000000000001E-2</v>
      </c>
      <c r="M81" s="56">
        <v>3.5200000000000002E-2</v>
      </c>
      <c r="N81" s="55">
        <v>108020.63</v>
      </c>
      <c r="O81" s="55">
        <v>97.98</v>
      </c>
      <c r="P81" s="55">
        <v>0</v>
      </c>
      <c r="Q81" s="55">
        <v>105.838613274</v>
      </c>
      <c r="R81" s="56">
        <v>2.0000000000000001E-4</v>
      </c>
      <c r="S81" s="56">
        <v>5.3E-3</v>
      </c>
      <c r="T81" s="56">
        <v>1E-3</v>
      </c>
    </row>
    <row r="82" spans="1:20">
      <c r="A82" t="s">
        <v>493</v>
      </c>
      <c r="B82" t="s">
        <v>494</v>
      </c>
      <c r="C82" t="s">
        <v>96</v>
      </c>
      <c r="D82" t="s">
        <v>108</v>
      </c>
      <c r="E82" t="s">
        <v>421</v>
      </c>
      <c r="F82" t="s">
        <v>341</v>
      </c>
      <c r="G82" t="s">
        <v>480</v>
      </c>
      <c r="H82" t="s">
        <v>127</v>
      </c>
      <c r="I82" s="105" t="s">
        <v>3941</v>
      </c>
      <c r="J82" s="55">
        <v>3.24</v>
      </c>
      <c r="K82" t="s">
        <v>98</v>
      </c>
      <c r="L82" s="56">
        <v>3.3500000000000002E-2</v>
      </c>
      <c r="M82" s="56">
        <v>2.81E-2</v>
      </c>
      <c r="N82" s="55">
        <v>44715.63</v>
      </c>
      <c r="O82" s="55">
        <v>114.41</v>
      </c>
      <c r="P82" s="55">
        <v>0</v>
      </c>
      <c r="Q82" s="55">
        <v>51.159152282999997</v>
      </c>
      <c r="R82" s="56">
        <v>1E-4</v>
      </c>
      <c r="S82" s="56">
        <v>2.5999999999999999E-3</v>
      </c>
      <c r="T82" s="56">
        <v>5.0000000000000001E-4</v>
      </c>
    </row>
    <row r="83" spans="1:20">
      <c r="A83" t="s">
        <v>495</v>
      </c>
      <c r="B83" t="s">
        <v>496</v>
      </c>
      <c r="C83" t="s">
        <v>96</v>
      </c>
      <c r="D83" t="s">
        <v>108</v>
      </c>
      <c r="E83" t="s">
        <v>497</v>
      </c>
      <c r="F83" t="s">
        <v>313</v>
      </c>
      <c r="G83" t="s">
        <v>480</v>
      </c>
      <c r="H83" t="s">
        <v>127</v>
      </c>
      <c r="I83" s="105" t="s">
        <v>3941</v>
      </c>
      <c r="J83" s="55">
        <v>4.13</v>
      </c>
      <c r="K83" t="s">
        <v>98</v>
      </c>
      <c r="L83" s="56">
        <v>1.09E-2</v>
      </c>
      <c r="M83" s="56">
        <v>3.4599999999999999E-2</v>
      </c>
      <c r="N83" s="55">
        <v>2.4</v>
      </c>
      <c r="O83" s="55">
        <v>4925250</v>
      </c>
      <c r="P83" s="55">
        <v>0</v>
      </c>
      <c r="Q83" s="55">
        <v>118.206</v>
      </c>
      <c r="R83" s="56">
        <v>1E-4</v>
      </c>
      <c r="S83" s="56">
        <v>5.8999999999999999E-3</v>
      </c>
      <c r="T83" s="56">
        <v>1.1999999999999999E-3</v>
      </c>
    </row>
    <row r="84" spans="1:20">
      <c r="A84" t="s">
        <v>498</v>
      </c>
      <c r="B84" t="s">
        <v>499</v>
      </c>
      <c r="C84" t="s">
        <v>96</v>
      </c>
      <c r="D84" t="s">
        <v>108</v>
      </c>
      <c r="E84" t="s">
        <v>497</v>
      </c>
      <c r="F84" t="s">
        <v>313</v>
      </c>
      <c r="G84" t="s">
        <v>480</v>
      </c>
      <c r="H84" t="s">
        <v>127</v>
      </c>
      <c r="I84" s="105" t="s">
        <v>3941</v>
      </c>
      <c r="J84" s="55">
        <v>4.7699999999999996</v>
      </c>
      <c r="K84" t="s">
        <v>98</v>
      </c>
      <c r="L84" s="56">
        <v>2.9899999999999999E-2</v>
      </c>
      <c r="M84" s="56">
        <v>3.4500000000000003E-2</v>
      </c>
      <c r="N84" s="55">
        <v>1.97</v>
      </c>
      <c r="O84" s="55">
        <v>5209470</v>
      </c>
      <c r="P84" s="55">
        <v>0</v>
      </c>
      <c r="Q84" s="55">
        <v>102.626559</v>
      </c>
      <c r="R84" s="56">
        <v>1E-4</v>
      </c>
      <c r="S84" s="56">
        <v>5.1000000000000004E-3</v>
      </c>
      <c r="T84" s="56">
        <v>1E-3</v>
      </c>
    </row>
    <row r="85" spans="1:20">
      <c r="A85" t="s">
        <v>501</v>
      </c>
      <c r="B85" t="s">
        <v>502</v>
      </c>
      <c r="C85" t="s">
        <v>96</v>
      </c>
      <c r="D85" t="s">
        <v>108</v>
      </c>
      <c r="E85" t="s">
        <v>497</v>
      </c>
      <c r="F85" t="s">
        <v>313</v>
      </c>
      <c r="G85" t="s">
        <v>480</v>
      </c>
      <c r="H85" t="s">
        <v>127</v>
      </c>
      <c r="I85" s="105" t="s">
        <v>3941</v>
      </c>
      <c r="J85" s="55">
        <v>2.4</v>
      </c>
      <c r="K85" t="s">
        <v>98</v>
      </c>
      <c r="L85" s="56">
        <v>2.3199999999999998E-2</v>
      </c>
      <c r="M85" s="56">
        <v>2.5499999999999998E-2</v>
      </c>
      <c r="N85" s="55">
        <v>0.28000000000000003</v>
      </c>
      <c r="O85" s="55">
        <v>5612952</v>
      </c>
      <c r="P85" s="55">
        <v>0</v>
      </c>
      <c r="Q85" s="55">
        <v>15.7162656</v>
      </c>
      <c r="R85" s="56">
        <v>0</v>
      </c>
      <c r="S85" s="56">
        <v>8.0000000000000004E-4</v>
      </c>
      <c r="T85" s="56">
        <v>2.0000000000000001E-4</v>
      </c>
    </row>
    <row r="86" spans="1:20">
      <c r="A86" t="s">
        <v>503</v>
      </c>
      <c r="B86" t="s">
        <v>504</v>
      </c>
      <c r="C86" t="s">
        <v>96</v>
      </c>
      <c r="D86" t="s">
        <v>108</v>
      </c>
      <c r="E86" t="s">
        <v>505</v>
      </c>
      <c r="F86" t="s">
        <v>313</v>
      </c>
      <c r="G86" t="s">
        <v>480</v>
      </c>
      <c r="H86" t="s">
        <v>127</v>
      </c>
      <c r="I86" s="105" t="s">
        <v>3941</v>
      </c>
      <c r="J86" s="55">
        <v>2.42</v>
      </c>
      <c r="K86" t="s">
        <v>98</v>
      </c>
      <c r="L86" s="56">
        <v>2.4199999999999999E-2</v>
      </c>
      <c r="M86" s="56">
        <v>2.86E-2</v>
      </c>
      <c r="N86" s="55">
        <v>2.79</v>
      </c>
      <c r="O86" s="55">
        <v>5585000</v>
      </c>
      <c r="P86" s="55">
        <v>0</v>
      </c>
      <c r="Q86" s="55">
        <v>155.82149999999999</v>
      </c>
      <c r="R86" s="56">
        <v>1E-4</v>
      </c>
      <c r="S86" s="56">
        <v>7.7999999999999996E-3</v>
      </c>
      <c r="T86" s="56">
        <v>1.5E-3</v>
      </c>
    </row>
    <row r="87" spans="1:20">
      <c r="A87" t="s">
        <v>506</v>
      </c>
      <c r="B87" t="s">
        <v>507</v>
      </c>
      <c r="C87" t="s">
        <v>96</v>
      </c>
      <c r="D87" t="s">
        <v>108</v>
      </c>
      <c r="E87" t="s">
        <v>505</v>
      </c>
      <c r="F87" t="s">
        <v>313</v>
      </c>
      <c r="G87" t="s">
        <v>480</v>
      </c>
      <c r="H87" t="s">
        <v>127</v>
      </c>
      <c r="I87" s="105" t="s">
        <v>3941</v>
      </c>
      <c r="J87" s="55">
        <v>1.8</v>
      </c>
      <c r="K87" t="s">
        <v>98</v>
      </c>
      <c r="L87" s="56">
        <v>1.46E-2</v>
      </c>
      <c r="M87" s="56">
        <v>2.4500000000000001E-2</v>
      </c>
      <c r="N87" s="55">
        <v>2.7</v>
      </c>
      <c r="O87" s="55">
        <v>5454999</v>
      </c>
      <c r="P87" s="55">
        <v>0</v>
      </c>
      <c r="Q87" s="55">
        <v>147.28497300000001</v>
      </c>
      <c r="R87" s="56">
        <v>1E-4</v>
      </c>
      <c r="S87" s="56">
        <v>7.4000000000000003E-3</v>
      </c>
      <c r="T87" s="56">
        <v>1.4E-3</v>
      </c>
    </row>
    <row r="88" spans="1:20">
      <c r="A88" t="s">
        <v>508</v>
      </c>
      <c r="B88" t="s">
        <v>509</v>
      </c>
      <c r="C88" t="s">
        <v>96</v>
      </c>
      <c r="D88" t="s">
        <v>108</v>
      </c>
      <c r="E88" t="s">
        <v>505</v>
      </c>
      <c r="F88" t="s">
        <v>313</v>
      </c>
      <c r="G88" t="s">
        <v>480</v>
      </c>
      <c r="H88" t="s">
        <v>127</v>
      </c>
      <c r="I88" s="105" t="s">
        <v>3941</v>
      </c>
      <c r="J88" s="55">
        <v>3.81</v>
      </c>
      <c r="K88" t="s">
        <v>98</v>
      </c>
      <c r="L88" s="56">
        <v>2E-3</v>
      </c>
      <c r="M88" s="56">
        <v>3.0599999999999999E-2</v>
      </c>
      <c r="N88" s="55">
        <v>1.67</v>
      </c>
      <c r="O88" s="55">
        <v>4882000</v>
      </c>
      <c r="P88" s="55">
        <v>0</v>
      </c>
      <c r="Q88" s="55">
        <v>81.529399999999995</v>
      </c>
      <c r="R88" s="56">
        <v>1E-4</v>
      </c>
      <c r="S88" s="56">
        <v>4.1000000000000003E-3</v>
      </c>
      <c r="T88" s="56">
        <v>8.0000000000000004E-4</v>
      </c>
    </row>
    <row r="89" spans="1:20">
      <c r="A89" t="s">
        <v>510</v>
      </c>
      <c r="B89" t="s">
        <v>511</v>
      </c>
      <c r="C89" t="s">
        <v>96</v>
      </c>
      <c r="D89" t="s">
        <v>108</v>
      </c>
      <c r="E89" t="s">
        <v>505</v>
      </c>
      <c r="F89" t="s">
        <v>313</v>
      </c>
      <c r="G89" t="s">
        <v>480</v>
      </c>
      <c r="H89" t="s">
        <v>127</v>
      </c>
      <c r="I89" s="105" t="s">
        <v>3941</v>
      </c>
      <c r="J89" s="55">
        <v>4.6100000000000003</v>
      </c>
      <c r="K89" t="s">
        <v>98</v>
      </c>
      <c r="L89" s="56">
        <v>3.1899999999999998E-2</v>
      </c>
      <c r="M89" s="56">
        <v>3.32E-2</v>
      </c>
      <c r="N89" s="55">
        <v>2.2599999999999998</v>
      </c>
      <c r="O89" s="55">
        <v>5151111</v>
      </c>
      <c r="P89" s="55">
        <v>0</v>
      </c>
      <c r="Q89" s="55">
        <v>116.4151086</v>
      </c>
      <c r="R89" s="56">
        <v>1E-4</v>
      </c>
      <c r="S89" s="56">
        <v>5.7999999999999996E-3</v>
      </c>
      <c r="T89" s="56">
        <v>1.1000000000000001E-3</v>
      </c>
    </row>
    <row r="90" spans="1:20">
      <c r="A90" t="s">
        <v>512</v>
      </c>
      <c r="B90" t="s">
        <v>513</v>
      </c>
      <c r="C90" t="s">
        <v>96</v>
      </c>
      <c r="D90" t="s">
        <v>108</v>
      </c>
      <c r="E90" t="s">
        <v>514</v>
      </c>
      <c r="F90" t="s">
        <v>430</v>
      </c>
      <c r="G90" t="s">
        <v>467</v>
      </c>
      <c r="H90" t="s">
        <v>176</v>
      </c>
      <c r="I90" s="105" t="s">
        <v>3941</v>
      </c>
      <c r="J90" s="55">
        <v>0.41</v>
      </c>
      <c r="K90" t="s">
        <v>98</v>
      </c>
      <c r="L90" s="56">
        <v>3.85E-2</v>
      </c>
      <c r="M90" s="56">
        <v>3.4599999999999999E-2</v>
      </c>
      <c r="N90" s="55">
        <v>29570.29</v>
      </c>
      <c r="O90" s="55">
        <v>115.64</v>
      </c>
      <c r="P90" s="55">
        <v>0</v>
      </c>
      <c r="Q90" s="55">
        <v>34.195083355999998</v>
      </c>
      <c r="R90" s="56">
        <v>1E-4</v>
      </c>
      <c r="S90" s="56">
        <v>1.6999999999999999E-3</v>
      </c>
      <c r="T90" s="56">
        <v>2.9999999999999997E-4</v>
      </c>
    </row>
    <row r="91" spans="1:20">
      <c r="A91" t="s">
        <v>515</v>
      </c>
      <c r="B91" t="s">
        <v>516</v>
      </c>
      <c r="C91" t="s">
        <v>96</v>
      </c>
      <c r="D91" t="s">
        <v>108</v>
      </c>
      <c r="E91" t="s">
        <v>433</v>
      </c>
      <c r="F91" t="s">
        <v>341</v>
      </c>
      <c r="G91" t="s">
        <v>480</v>
      </c>
      <c r="H91" t="s">
        <v>127</v>
      </c>
      <c r="I91" s="105" t="s">
        <v>3941</v>
      </c>
      <c r="J91" s="55">
        <v>3.89</v>
      </c>
      <c r="K91" t="s">
        <v>98</v>
      </c>
      <c r="L91" s="56">
        <v>2.4E-2</v>
      </c>
      <c r="M91" s="56">
        <v>2.5600000000000001E-2</v>
      </c>
      <c r="N91" s="55">
        <v>91983.93</v>
      </c>
      <c r="O91" s="55">
        <v>112.91</v>
      </c>
      <c r="P91" s="55">
        <v>0</v>
      </c>
      <c r="Q91" s="55">
        <v>103.859055363</v>
      </c>
      <c r="R91" s="56">
        <v>1E-4</v>
      </c>
      <c r="S91" s="56">
        <v>5.1999999999999998E-3</v>
      </c>
      <c r="T91" s="56">
        <v>1E-3</v>
      </c>
    </row>
    <row r="92" spans="1:20">
      <c r="A92" t="s">
        <v>517</v>
      </c>
      <c r="B92" t="s">
        <v>518</v>
      </c>
      <c r="C92" t="s">
        <v>96</v>
      </c>
      <c r="D92" t="s">
        <v>108</v>
      </c>
      <c r="E92" t="s">
        <v>433</v>
      </c>
      <c r="F92" t="s">
        <v>341</v>
      </c>
      <c r="G92" t="s">
        <v>480</v>
      </c>
      <c r="H92" t="s">
        <v>127</v>
      </c>
      <c r="I92" s="105" t="s">
        <v>3941</v>
      </c>
      <c r="J92" s="55">
        <v>6.05</v>
      </c>
      <c r="K92" t="s">
        <v>98</v>
      </c>
      <c r="L92" s="56">
        <v>1.4999999999999999E-2</v>
      </c>
      <c r="M92" s="56">
        <v>3.0800000000000001E-2</v>
      </c>
      <c r="N92" s="55">
        <v>55420.12</v>
      </c>
      <c r="O92" s="55">
        <v>98.18</v>
      </c>
      <c r="P92" s="55">
        <v>0</v>
      </c>
      <c r="Q92" s="55">
        <v>54.411473815999997</v>
      </c>
      <c r="R92" s="56">
        <v>2.0000000000000001E-4</v>
      </c>
      <c r="S92" s="56">
        <v>2.7000000000000001E-3</v>
      </c>
      <c r="T92" s="56">
        <v>5.0000000000000001E-4</v>
      </c>
    </row>
    <row r="93" spans="1:20">
      <c r="A93" t="s">
        <v>519</v>
      </c>
      <c r="B93" t="s">
        <v>520</v>
      </c>
      <c r="C93" t="s">
        <v>96</v>
      </c>
      <c r="D93" t="s">
        <v>108</v>
      </c>
      <c r="E93" t="s">
        <v>521</v>
      </c>
      <c r="F93" t="s">
        <v>430</v>
      </c>
      <c r="G93" t="s">
        <v>480</v>
      </c>
      <c r="H93" t="s">
        <v>127</v>
      </c>
      <c r="I93" s="105" t="s">
        <v>3941</v>
      </c>
      <c r="J93" s="55">
        <v>1.54</v>
      </c>
      <c r="K93" t="s">
        <v>98</v>
      </c>
      <c r="L93" s="56">
        <v>2.4799999999999999E-2</v>
      </c>
      <c r="M93" s="56">
        <v>1.83E-2</v>
      </c>
      <c r="N93" s="55">
        <v>36319.760000000002</v>
      </c>
      <c r="O93" s="55">
        <v>113.92</v>
      </c>
      <c r="P93" s="55">
        <v>0</v>
      </c>
      <c r="Q93" s="55">
        <v>41.375470591999999</v>
      </c>
      <c r="R93" s="56">
        <v>1E-4</v>
      </c>
      <c r="S93" s="56">
        <v>2.0999999999999999E-3</v>
      </c>
      <c r="T93" s="56">
        <v>4.0000000000000002E-4</v>
      </c>
    </row>
    <row r="94" spans="1:20">
      <c r="A94" t="s">
        <v>522</v>
      </c>
      <c r="B94" t="s">
        <v>523</v>
      </c>
      <c r="C94" t="s">
        <v>96</v>
      </c>
      <c r="D94" t="s">
        <v>108</v>
      </c>
      <c r="E94" t="s">
        <v>312</v>
      </c>
      <c r="F94" t="s">
        <v>313</v>
      </c>
      <c r="G94" t="s">
        <v>480</v>
      </c>
      <c r="H94" t="s">
        <v>127</v>
      </c>
      <c r="I94" s="105" t="s">
        <v>3941</v>
      </c>
      <c r="J94" s="55">
        <v>0.97</v>
      </c>
      <c r="K94" t="s">
        <v>98</v>
      </c>
      <c r="L94" s="56">
        <v>1.9E-2</v>
      </c>
      <c r="M94" s="56">
        <v>2.1899999999999999E-2</v>
      </c>
      <c r="N94" s="55">
        <v>1.64</v>
      </c>
      <c r="O94" s="55">
        <v>5475488</v>
      </c>
      <c r="P94" s="55">
        <v>0</v>
      </c>
      <c r="Q94" s="55">
        <v>89.798003199999997</v>
      </c>
      <c r="R94" s="56">
        <v>1E-4</v>
      </c>
      <c r="S94" s="56">
        <v>4.4999999999999997E-3</v>
      </c>
      <c r="T94" s="56">
        <v>8.9999999999999998E-4</v>
      </c>
    </row>
    <row r="95" spans="1:20">
      <c r="A95" t="s">
        <v>524</v>
      </c>
      <c r="B95" t="s">
        <v>525</v>
      </c>
      <c r="C95" t="s">
        <v>96</v>
      </c>
      <c r="D95" t="s">
        <v>108</v>
      </c>
      <c r="E95" t="s">
        <v>312</v>
      </c>
      <c r="F95" t="s">
        <v>313</v>
      </c>
      <c r="G95" t="s">
        <v>480</v>
      </c>
      <c r="H95" t="s">
        <v>127</v>
      </c>
      <c r="I95" s="105" t="s">
        <v>3941</v>
      </c>
      <c r="J95" s="55">
        <v>4.12</v>
      </c>
      <c r="K95" t="s">
        <v>98</v>
      </c>
      <c r="L95" s="56">
        <v>3.3099999999999997E-2</v>
      </c>
      <c r="M95" s="56">
        <v>3.61E-2</v>
      </c>
      <c r="N95" s="55">
        <v>1.72</v>
      </c>
      <c r="O95" s="55">
        <v>5205991</v>
      </c>
      <c r="P95" s="55">
        <v>0</v>
      </c>
      <c r="Q95" s="55">
        <v>89.543045199999995</v>
      </c>
      <c r="R95" s="56">
        <v>1E-4</v>
      </c>
      <c r="S95" s="56">
        <v>4.4999999999999997E-3</v>
      </c>
      <c r="T95" s="56">
        <v>8.9999999999999998E-4</v>
      </c>
    </row>
    <row r="96" spans="1:20">
      <c r="A96" t="s">
        <v>527</v>
      </c>
      <c r="B96" t="s">
        <v>528</v>
      </c>
      <c r="C96" t="s">
        <v>96</v>
      </c>
      <c r="D96" t="s">
        <v>108</v>
      </c>
      <c r="E96" t="s">
        <v>312</v>
      </c>
      <c r="F96" t="s">
        <v>313</v>
      </c>
      <c r="G96" t="s">
        <v>480</v>
      </c>
      <c r="H96" t="s">
        <v>127</v>
      </c>
      <c r="I96" s="105" t="s">
        <v>3941</v>
      </c>
      <c r="J96" s="55">
        <v>5.08</v>
      </c>
      <c r="K96" t="s">
        <v>98</v>
      </c>
      <c r="L96" s="56">
        <v>3.3599999999999998E-2</v>
      </c>
      <c r="M96" s="56">
        <v>3.3799999999999997E-2</v>
      </c>
      <c r="N96" s="55">
        <v>1.1499999999999999</v>
      </c>
      <c r="O96" s="55">
        <v>4999400</v>
      </c>
      <c r="P96" s="55">
        <v>0</v>
      </c>
      <c r="Q96" s="55">
        <v>57.493099999999998</v>
      </c>
      <c r="R96" s="56">
        <v>1E-4</v>
      </c>
      <c r="S96" s="56">
        <v>2.8999999999999998E-3</v>
      </c>
      <c r="T96" s="56">
        <v>5.9999999999999995E-4</v>
      </c>
    </row>
    <row r="97" spans="1:20">
      <c r="A97" t="s">
        <v>529</v>
      </c>
      <c r="B97" t="s">
        <v>530</v>
      </c>
      <c r="C97" t="s">
        <v>96</v>
      </c>
      <c r="D97" t="s">
        <v>108</v>
      </c>
      <c r="E97" t="s">
        <v>312</v>
      </c>
      <c r="F97" t="s">
        <v>313</v>
      </c>
      <c r="G97" t="s">
        <v>480</v>
      </c>
      <c r="H97" t="s">
        <v>127</v>
      </c>
      <c r="I97" s="105" t="s">
        <v>3941</v>
      </c>
      <c r="J97" s="55">
        <v>2.42</v>
      </c>
      <c r="K97" t="s">
        <v>98</v>
      </c>
      <c r="L97" s="56">
        <v>1.89E-2</v>
      </c>
      <c r="M97" s="56">
        <v>2.7699999999999999E-2</v>
      </c>
      <c r="N97" s="55">
        <v>1.1399999999999999</v>
      </c>
      <c r="O97" s="55">
        <v>5510000</v>
      </c>
      <c r="P97" s="55">
        <v>0</v>
      </c>
      <c r="Q97" s="55">
        <v>62.814</v>
      </c>
      <c r="R97" s="56">
        <v>1E-4</v>
      </c>
      <c r="S97" s="56">
        <v>3.0999999999999999E-3</v>
      </c>
      <c r="T97" s="56">
        <v>5.9999999999999995E-4</v>
      </c>
    </row>
    <row r="98" spans="1:20">
      <c r="A98" t="s">
        <v>531</v>
      </c>
      <c r="B98" t="s">
        <v>532</v>
      </c>
      <c r="C98" t="s">
        <v>96</v>
      </c>
      <c r="D98" t="s">
        <v>108</v>
      </c>
      <c r="E98" t="s">
        <v>533</v>
      </c>
      <c r="F98" t="s">
        <v>341</v>
      </c>
      <c r="G98" t="s">
        <v>480</v>
      </c>
      <c r="H98" t="s">
        <v>127</v>
      </c>
      <c r="I98" s="105" t="s">
        <v>3941</v>
      </c>
      <c r="J98" s="55">
        <v>0.52</v>
      </c>
      <c r="K98" t="s">
        <v>98</v>
      </c>
      <c r="L98" s="56">
        <v>2.75E-2</v>
      </c>
      <c r="M98" s="56">
        <v>3.1800000000000002E-2</v>
      </c>
      <c r="N98" s="55">
        <v>8447.6200000000008</v>
      </c>
      <c r="O98" s="55">
        <v>113.88</v>
      </c>
      <c r="P98" s="55">
        <v>0</v>
      </c>
      <c r="Q98" s="55">
        <v>9.6201496560000006</v>
      </c>
      <c r="R98" s="56">
        <v>0</v>
      </c>
      <c r="S98" s="56">
        <v>5.0000000000000001E-4</v>
      </c>
      <c r="T98" s="56">
        <v>1E-4</v>
      </c>
    </row>
    <row r="99" spans="1:20">
      <c r="A99" t="s">
        <v>534</v>
      </c>
      <c r="B99" t="s">
        <v>535</v>
      </c>
      <c r="C99" t="s">
        <v>96</v>
      </c>
      <c r="D99" t="s">
        <v>108</v>
      </c>
      <c r="E99" t="s">
        <v>533</v>
      </c>
      <c r="F99" t="s">
        <v>341</v>
      </c>
      <c r="G99" t="s">
        <v>480</v>
      </c>
      <c r="H99" t="s">
        <v>127</v>
      </c>
      <c r="I99" s="105" t="s">
        <v>3941</v>
      </c>
      <c r="J99" s="55">
        <v>3.62</v>
      </c>
      <c r="K99" t="s">
        <v>98</v>
      </c>
      <c r="L99" s="56">
        <v>1.9599999999999999E-2</v>
      </c>
      <c r="M99" s="56">
        <v>2.6599999999999999E-2</v>
      </c>
      <c r="N99" s="55">
        <v>63034.559999999998</v>
      </c>
      <c r="O99" s="55">
        <v>109.84</v>
      </c>
      <c r="P99" s="55">
        <v>0</v>
      </c>
      <c r="Q99" s="55">
        <v>69.237160704000004</v>
      </c>
      <c r="R99" s="56">
        <v>1E-4</v>
      </c>
      <c r="S99" s="56">
        <v>3.5000000000000001E-3</v>
      </c>
      <c r="T99" s="56">
        <v>6.9999999999999999E-4</v>
      </c>
    </row>
    <row r="100" spans="1:20">
      <c r="A100" t="s">
        <v>536</v>
      </c>
      <c r="B100" t="s">
        <v>537</v>
      </c>
      <c r="C100" t="s">
        <v>96</v>
      </c>
      <c r="D100" t="s">
        <v>108</v>
      </c>
      <c r="E100" t="s">
        <v>533</v>
      </c>
      <c r="F100" t="s">
        <v>341</v>
      </c>
      <c r="G100" t="s">
        <v>480</v>
      </c>
      <c r="H100" t="s">
        <v>127</v>
      </c>
      <c r="I100" s="105" t="s">
        <v>3941</v>
      </c>
      <c r="J100" s="55">
        <v>5.82</v>
      </c>
      <c r="K100" t="s">
        <v>98</v>
      </c>
      <c r="L100" s="56">
        <v>1.5800000000000002E-2</v>
      </c>
      <c r="M100" s="56">
        <v>3.0599999999999999E-2</v>
      </c>
      <c r="N100" s="55">
        <v>144696.35999999999</v>
      </c>
      <c r="O100" s="55">
        <v>102.86</v>
      </c>
      <c r="P100" s="55">
        <v>0</v>
      </c>
      <c r="Q100" s="55">
        <v>148.83467589599999</v>
      </c>
      <c r="R100" s="56">
        <v>1E-4</v>
      </c>
      <c r="S100" s="56">
        <v>7.4000000000000003E-3</v>
      </c>
      <c r="T100" s="56">
        <v>1.5E-3</v>
      </c>
    </row>
    <row r="101" spans="1:20">
      <c r="A101" t="s">
        <v>538</v>
      </c>
      <c r="B101" t="s">
        <v>539</v>
      </c>
      <c r="C101" t="s">
        <v>96</v>
      </c>
      <c r="D101" t="s">
        <v>108</v>
      </c>
      <c r="E101" t="s">
        <v>540</v>
      </c>
      <c r="F101" t="s">
        <v>430</v>
      </c>
      <c r="G101" t="s">
        <v>480</v>
      </c>
      <c r="H101" t="s">
        <v>127</v>
      </c>
      <c r="I101" s="105" t="s">
        <v>3941</v>
      </c>
      <c r="J101" s="55">
        <v>2.75</v>
      </c>
      <c r="K101" t="s">
        <v>98</v>
      </c>
      <c r="L101" s="56">
        <v>2.2499999999999999E-2</v>
      </c>
      <c r="M101" s="56">
        <v>2.06E-2</v>
      </c>
      <c r="N101" s="55">
        <v>18510.689999999999</v>
      </c>
      <c r="O101" s="55">
        <v>113.9</v>
      </c>
      <c r="P101" s="55">
        <v>0</v>
      </c>
      <c r="Q101" s="55">
        <v>21.08367591</v>
      </c>
      <c r="R101" s="56">
        <v>0</v>
      </c>
      <c r="S101" s="56">
        <v>1.1000000000000001E-3</v>
      </c>
      <c r="T101" s="56">
        <v>2.0000000000000001E-4</v>
      </c>
    </row>
    <row r="102" spans="1:20">
      <c r="A102" t="s">
        <v>541</v>
      </c>
      <c r="B102" t="s">
        <v>542</v>
      </c>
      <c r="C102" t="s">
        <v>96</v>
      </c>
      <c r="D102" t="s">
        <v>108</v>
      </c>
      <c r="E102" t="s">
        <v>543</v>
      </c>
      <c r="F102" t="s">
        <v>103</v>
      </c>
      <c r="G102" t="s">
        <v>544</v>
      </c>
      <c r="H102" t="s">
        <v>176</v>
      </c>
      <c r="I102" s="105" t="s">
        <v>3941</v>
      </c>
      <c r="J102" s="55">
        <v>4.8499999999999996</v>
      </c>
      <c r="K102" t="s">
        <v>98</v>
      </c>
      <c r="L102" s="56">
        <v>7.4999999999999997E-3</v>
      </c>
      <c r="M102" s="56">
        <v>4.1700000000000001E-2</v>
      </c>
      <c r="N102" s="55">
        <v>83099.820000000007</v>
      </c>
      <c r="O102" s="55">
        <v>91.87</v>
      </c>
      <c r="P102" s="55">
        <v>0</v>
      </c>
      <c r="Q102" s="55">
        <v>76.343804633999994</v>
      </c>
      <c r="R102" s="56">
        <v>1E-4</v>
      </c>
      <c r="S102" s="56">
        <v>3.8E-3</v>
      </c>
      <c r="T102" s="56">
        <v>6.9999999999999999E-4</v>
      </c>
    </row>
    <row r="103" spans="1:20">
      <c r="A103" t="s">
        <v>545</v>
      </c>
      <c r="B103" t="s">
        <v>546</v>
      </c>
      <c r="C103" t="s">
        <v>96</v>
      </c>
      <c r="D103" t="s">
        <v>108</v>
      </c>
      <c r="E103" t="s">
        <v>547</v>
      </c>
      <c r="F103" t="s">
        <v>548</v>
      </c>
      <c r="G103" t="s">
        <v>549</v>
      </c>
      <c r="H103" t="s">
        <v>127</v>
      </c>
      <c r="I103" s="105" t="s">
        <v>3941</v>
      </c>
      <c r="J103" s="55">
        <v>3.98</v>
      </c>
      <c r="K103" t="s">
        <v>98</v>
      </c>
      <c r="L103" s="56">
        <v>0.04</v>
      </c>
      <c r="M103" s="56">
        <v>5.3400000000000003E-2</v>
      </c>
      <c r="N103" s="55">
        <v>78424.56</v>
      </c>
      <c r="O103" s="55">
        <v>95.2</v>
      </c>
      <c r="P103" s="55">
        <v>0</v>
      </c>
      <c r="Q103" s="55">
        <v>74.660181120000004</v>
      </c>
      <c r="R103" s="56">
        <v>2.0000000000000001E-4</v>
      </c>
      <c r="S103" s="56">
        <v>3.7000000000000002E-3</v>
      </c>
      <c r="T103" s="56">
        <v>6.9999999999999999E-4</v>
      </c>
    </row>
    <row r="104" spans="1:20">
      <c r="A104" t="s">
        <v>550</v>
      </c>
      <c r="B104" t="s">
        <v>551</v>
      </c>
      <c r="C104" t="s">
        <v>96</v>
      </c>
      <c r="D104" t="s">
        <v>108</v>
      </c>
      <c r="E104" t="s">
        <v>466</v>
      </c>
      <c r="F104" t="s">
        <v>341</v>
      </c>
      <c r="G104" t="s">
        <v>544</v>
      </c>
      <c r="H104" t="s">
        <v>176</v>
      </c>
      <c r="I104" s="105" t="s">
        <v>3941</v>
      </c>
      <c r="J104" s="55">
        <v>1.46</v>
      </c>
      <c r="K104" t="s">
        <v>98</v>
      </c>
      <c r="L104" s="56">
        <v>2.0500000000000001E-2</v>
      </c>
      <c r="M104" s="56">
        <v>2.8400000000000002E-2</v>
      </c>
      <c r="N104" s="55">
        <v>7304.62</v>
      </c>
      <c r="O104" s="55">
        <v>111.63</v>
      </c>
      <c r="P104" s="55">
        <v>0</v>
      </c>
      <c r="Q104" s="55">
        <v>8.1541473060000005</v>
      </c>
      <c r="R104" s="56">
        <v>0</v>
      </c>
      <c r="S104" s="56">
        <v>4.0000000000000002E-4</v>
      </c>
      <c r="T104" s="56">
        <v>1E-4</v>
      </c>
    </row>
    <row r="105" spans="1:20">
      <c r="A105" t="s">
        <v>552</v>
      </c>
      <c r="B105" t="s">
        <v>553</v>
      </c>
      <c r="C105" t="s">
        <v>96</v>
      </c>
      <c r="D105" t="s">
        <v>108</v>
      </c>
      <c r="E105" t="s">
        <v>466</v>
      </c>
      <c r="F105" t="s">
        <v>341</v>
      </c>
      <c r="G105" t="s">
        <v>544</v>
      </c>
      <c r="H105" t="s">
        <v>176</v>
      </c>
      <c r="I105" s="105" t="s">
        <v>3941</v>
      </c>
      <c r="J105" s="55">
        <v>2.29</v>
      </c>
      <c r="K105" t="s">
        <v>98</v>
      </c>
      <c r="L105" s="56">
        <v>2.0500000000000001E-2</v>
      </c>
      <c r="M105" s="56">
        <v>2.9899999999999999E-2</v>
      </c>
      <c r="N105" s="55">
        <v>41142.9</v>
      </c>
      <c r="O105" s="55">
        <v>111.3</v>
      </c>
      <c r="P105" s="55">
        <v>0</v>
      </c>
      <c r="Q105" s="55">
        <v>45.792047699999998</v>
      </c>
      <c r="R105" s="56">
        <v>1E-4</v>
      </c>
      <c r="S105" s="56">
        <v>2.3E-3</v>
      </c>
      <c r="T105" s="56">
        <v>4.0000000000000002E-4</v>
      </c>
    </row>
    <row r="106" spans="1:20">
      <c r="A106" t="s">
        <v>554</v>
      </c>
      <c r="B106" t="s">
        <v>555</v>
      </c>
      <c r="C106" t="s">
        <v>96</v>
      </c>
      <c r="D106" t="s">
        <v>108</v>
      </c>
      <c r="E106" t="s">
        <v>466</v>
      </c>
      <c r="F106" t="s">
        <v>341</v>
      </c>
      <c r="G106" t="s">
        <v>544</v>
      </c>
      <c r="H106" t="s">
        <v>176</v>
      </c>
      <c r="I106" s="105" t="s">
        <v>3941</v>
      </c>
      <c r="J106" s="55">
        <v>5.01</v>
      </c>
      <c r="K106" t="s">
        <v>98</v>
      </c>
      <c r="L106" s="56">
        <v>8.3999999999999995E-3</v>
      </c>
      <c r="M106" s="56">
        <v>3.4000000000000002E-2</v>
      </c>
      <c r="N106" s="55">
        <v>113595.71</v>
      </c>
      <c r="O106" s="55">
        <v>98.31</v>
      </c>
      <c r="P106" s="55">
        <v>0</v>
      </c>
      <c r="Q106" s="55">
        <v>111.67594250099999</v>
      </c>
      <c r="R106" s="56">
        <v>2.0000000000000001E-4</v>
      </c>
      <c r="S106" s="56">
        <v>5.5999999999999999E-3</v>
      </c>
      <c r="T106" s="56">
        <v>1.1000000000000001E-3</v>
      </c>
    </row>
    <row r="107" spans="1:20">
      <c r="A107" t="s">
        <v>556</v>
      </c>
      <c r="B107" t="s">
        <v>557</v>
      </c>
      <c r="C107" t="s">
        <v>96</v>
      </c>
      <c r="D107" t="s">
        <v>108</v>
      </c>
      <c r="E107" t="s">
        <v>466</v>
      </c>
      <c r="F107" t="s">
        <v>341</v>
      </c>
      <c r="G107" t="s">
        <v>544</v>
      </c>
      <c r="H107" t="s">
        <v>176</v>
      </c>
      <c r="I107" s="105" t="s">
        <v>3941</v>
      </c>
      <c r="J107" s="55">
        <v>6.04</v>
      </c>
      <c r="K107" t="s">
        <v>98</v>
      </c>
      <c r="L107" s="56">
        <v>5.0000000000000001E-3</v>
      </c>
      <c r="M107" s="56">
        <v>3.4500000000000003E-2</v>
      </c>
      <c r="N107" s="55">
        <v>14589.5</v>
      </c>
      <c r="O107" s="55">
        <v>92.12</v>
      </c>
      <c r="P107" s="55">
        <v>0</v>
      </c>
      <c r="Q107" s="55">
        <v>13.4398474</v>
      </c>
      <c r="R107" s="56">
        <v>1E-4</v>
      </c>
      <c r="S107" s="56">
        <v>6.9999999999999999E-4</v>
      </c>
      <c r="T107" s="56">
        <v>1E-4</v>
      </c>
    </row>
    <row r="108" spans="1:20">
      <c r="A108" t="s">
        <v>558</v>
      </c>
      <c r="B108" t="s">
        <v>559</v>
      </c>
      <c r="C108" t="s">
        <v>96</v>
      </c>
      <c r="D108" t="s">
        <v>108</v>
      </c>
      <c r="E108" t="s">
        <v>466</v>
      </c>
      <c r="F108" t="s">
        <v>341</v>
      </c>
      <c r="G108" t="s">
        <v>544</v>
      </c>
      <c r="H108" t="s">
        <v>176</v>
      </c>
      <c r="I108" s="105" t="s">
        <v>3941</v>
      </c>
      <c r="J108" s="55">
        <v>5.93</v>
      </c>
      <c r="K108" t="s">
        <v>98</v>
      </c>
      <c r="L108" s="56">
        <v>9.7000000000000003E-3</v>
      </c>
      <c r="M108" s="56">
        <v>3.8399999999999997E-2</v>
      </c>
      <c r="N108" s="55">
        <v>67217.81</v>
      </c>
      <c r="O108" s="55">
        <v>93.04</v>
      </c>
      <c r="P108" s="55">
        <v>0</v>
      </c>
      <c r="Q108" s="55">
        <v>62.539450424000002</v>
      </c>
      <c r="R108" s="56">
        <v>2.0000000000000001E-4</v>
      </c>
      <c r="S108" s="56">
        <v>3.0999999999999999E-3</v>
      </c>
      <c r="T108" s="56">
        <v>5.9999999999999995E-4</v>
      </c>
    </row>
    <row r="109" spans="1:20">
      <c r="A109" t="s">
        <v>560</v>
      </c>
      <c r="B109" t="s">
        <v>561</v>
      </c>
      <c r="C109" t="s">
        <v>96</v>
      </c>
      <c r="D109" t="s">
        <v>108</v>
      </c>
      <c r="E109" t="s">
        <v>562</v>
      </c>
      <c r="F109" t="s">
        <v>113</v>
      </c>
      <c r="G109" t="s">
        <v>544</v>
      </c>
      <c r="H109" t="s">
        <v>176</v>
      </c>
      <c r="I109" s="105" t="s">
        <v>3941</v>
      </c>
      <c r="J109" s="55">
        <v>0.5</v>
      </c>
      <c r="K109" t="s">
        <v>98</v>
      </c>
      <c r="L109" s="56">
        <v>1.9800000000000002E-2</v>
      </c>
      <c r="M109" s="56">
        <v>3.7699999999999997E-2</v>
      </c>
      <c r="N109" s="55">
        <v>16348.36</v>
      </c>
      <c r="O109" s="55">
        <v>110.52</v>
      </c>
      <c r="P109" s="55">
        <v>0.18048</v>
      </c>
      <c r="Q109" s="55">
        <v>18.248687472</v>
      </c>
      <c r="R109" s="56">
        <v>1E-4</v>
      </c>
      <c r="S109" s="56">
        <v>8.9999999999999998E-4</v>
      </c>
      <c r="T109" s="56">
        <v>2.0000000000000001E-4</v>
      </c>
    </row>
    <row r="110" spans="1:20">
      <c r="A110" t="s">
        <v>563</v>
      </c>
      <c r="B110" t="s">
        <v>564</v>
      </c>
      <c r="C110" t="s">
        <v>96</v>
      </c>
      <c r="D110" t="s">
        <v>108</v>
      </c>
      <c r="E110" t="s">
        <v>565</v>
      </c>
      <c r="F110" t="s">
        <v>321</v>
      </c>
      <c r="G110" t="s">
        <v>544</v>
      </c>
      <c r="H110" t="s">
        <v>176</v>
      </c>
      <c r="I110" s="105" t="s">
        <v>3941</v>
      </c>
      <c r="J110" s="55">
        <v>2.82</v>
      </c>
      <c r="K110" t="s">
        <v>98</v>
      </c>
      <c r="L110" s="56">
        <v>1.9400000000000001E-2</v>
      </c>
      <c r="M110" s="56">
        <v>2.1399999999999999E-2</v>
      </c>
      <c r="N110" s="55">
        <v>1220.95</v>
      </c>
      <c r="O110" s="55">
        <v>111.9</v>
      </c>
      <c r="P110" s="55">
        <v>0</v>
      </c>
      <c r="Q110" s="55">
        <v>1.36624305</v>
      </c>
      <c r="R110" s="56">
        <v>0</v>
      </c>
      <c r="S110" s="56">
        <v>1E-4</v>
      </c>
      <c r="T110" s="56">
        <v>0</v>
      </c>
    </row>
    <row r="111" spans="1:20">
      <c r="A111" t="s">
        <v>566</v>
      </c>
      <c r="B111" t="s">
        <v>567</v>
      </c>
      <c r="C111" t="s">
        <v>96</v>
      </c>
      <c r="D111" t="s">
        <v>108</v>
      </c>
      <c r="E111" t="s">
        <v>565</v>
      </c>
      <c r="F111" t="s">
        <v>321</v>
      </c>
      <c r="G111" t="s">
        <v>544</v>
      </c>
      <c r="H111" t="s">
        <v>176</v>
      </c>
      <c r="I111" s="105" t="s">
        <v>3941</v>
      </c>
      <c r="J111" s="55">
        <v>3.8</v>
      </c>
      <c r="K111" t="s">
        <v>98</v>
      </c>
      <c r="L111" s="56">
        <v>1.23E-2</v>
      </c>
      <c r="M111" s="56">
        <v>2.3300000000000001E-2</v>
      </c>
      <c r="N111" s="55">
        <v>88439.59</v>
      </c>
      <c r="O111" s="55">
        <v>107.66</v>
      </c>
      <c r="P111" s="55">
        <v>0</v>
      </c>
      <c r="Q111" s="55">
        <v>95.214062593999998</v>
      </c>
      <c r="R111" s="56">
        <v>1E-4</v>
      </c>
      <c r="S111" s="56">
        <v>4.7999999999999996E-3</v>
      </c>
      <c r="T111" s="56">
        <v>8.9999999999999998E-4</v>
      </c>
    </row>
    <row r="112" spans="1:20">
      <c r="A112" t="s">
        <v>568</v>
      </c>
      <c r="B112" t="s">
        <v>569</v>
      </c>
      <c r="C112" t="s">
        <v>96</v>
      </c>
      <c r="D112" t="s">
        <v>108</v>
      </c>
      <c r="E112" t="s">
        <v>570</v>
      </c>
      <c r="F112" t="s">
        <v>110</v>
      </c>
      <c r="G112" t="s">
        <v>544</v>
      </c>
      <c r="H112" t="s">
        <v>176</v>
      </c>
      <c r="I112" s="105" t="s">
        <v>3941</v>
      </c>
      <c r="J112" s="55">
        <v>1.51</v>
      </c>
      <c r="K112" t="s">
        <v>98</v>
      </c>
      <c r="L112" s="56">
        <v>1.8499999999999999E-2</v>
      </c>
      <c r="M112" s="56">
        <v>2.98E-2</v>
      </c>
      <c r="N112" s="55">
        <v>8885.09</v>
      </c>
      <c r="O112" s="55">
        <v>108.37</v>
      </c>
      <c r="P112" s="55">
        <v>0</v>
      </c>
      <c r="Q112" s="55">
        <v>9.6287720330000006</v>
      </c>
      <c r="R112" s="56">
        <v>0</v>
      </c>
      <c r="S112" s="56">
        <v>5.0000000000000001E-4</v>
      </c>
      <c r="T112" s="56">
        <v>1E-4</v>
      </c>
    </row>
    <row r="113" spans="1:20">
      <c r="A113" t="s">
        <v>571</v>
      </c>
      <c r="B113" t="s">
        <v>572</v>
      </c>
      <c r="C113" t="s">
        <v>96</v>
      </c>
      <c r="D113" t="s">
        <v>108</v>
      </c>
      <c r="E113" t="s">
        <v>570</v>
      </c>
      <c r="F113" t="s">
        <v>110</v>
      </c>
      <c r="G113" t="s">
        <v>544</v>
      </c>
      <c r="H113" t="s">
        <v>176</v>
      </c>
      <c r="I113" s="105" t="s">
        <v>3941</v>
      </c>
      <c r="J113" s="55">
        <v>2.14</v>
      </c>
      <c r="K113" t="s">
        <v>98</v>
      </c>
      <c r="L113" s="56">
        <v>3.2000000000000001E-2</v>
      </c>
      <c r="M113" s="56">
        <v>3.2099999999999997E-2</v>
      </c>
      <c r="N113" s="55">
        <v>117961.66</v>
      </c>
      <c r="O113" s="55">
        <v>103.92</v>
      </c>
      <c r="P113" s="55">
        <v>0</v>
      </c>
      <c r="Q113" s="55">
        <v>122.58575707200001</v>
      </c>
      <c r="R113" s="56">
        <v>2.9999999999999997E-4</v>
      </c>
      <c r="S113" s="56">
        <v>6.1000000000000004E-3</v>
      </c>
      <c r="T113" s="56">
        <v>1.1999999999999999E-3</v>
      </c>
    </row>
    <row r="114" spans="1:20">
      <c r="A114" t="s">
        <v>573</v>
      </c>
      <c r="B114" t="s">
        <v>574</v>
      </c>
      <c r="C114" t="s">
        <v>96</v>
      </c>
      <c r="D114" t="s">
        <v>108</v>
      </c>
      <c r="E114" t="s">
        <v>575</v>
      </c>
      <c r="F114" t="s">
        <v>110</v>
      </c>
      <c r="G114" t="s">
        <v>544</v>
      </c>
      <c r="H114" t="s">
        <v>176</v>
      </c>
      <c r="I114" s="105" t="s">
        <v>3941</v>
      </c>
      <c r="J114" s="55">
        <v>0.24</v>
      </c>
      <c r="K114" t="s">
        <v>98</v>
      </c>
      <c r="L114" s="56">
        <v>3.15E-2</v>
      </c>
      <c r="M114" s="56">
        <v>6.4799999999999996E-2</v>
      </c>
      <c r="N114" s="55">
        <v>31762.83</v>
      </c>
      <c r="O114" s="55">
        <v>111.21</v>
      </c>
      <c r="P114" s="55">
        <v>0</v>
      </c>
      <c r="Q114" s="55">
        <v>35.323443243</v>
      </c>
      <c r="R114" s="56">
        <v>2.0000000000000001E-4</v>
      </c>
      <c r="S114" s="56">
        <v>1.8E-3</v>
      </c>
      <c r="T114" s="56">
        <v>2.9999999999999997E-4</v>
      </c>
    </row>
    <row r="115" spans="1:20">
      <c r="A115" t="s">
        <v>576</v>
      </c>
      <c r="B115" t="s">
        <v>577</v>
      </c>
      <c r="C115" t="s">
        <v>96</v>
      </c>
      <c r="D115" t="s">
        <v>108</v>
      </c>
      <c r="E115" t="s">
        <v>575</v>
      </c>
      <c r="F115" t="s">
        <v>110</v>
      </c>
      <c r="G115" t="s">
        <v>544</v>
      </c>
      <c r="H115" t="s">
        <v>176</v>
      </c>
      <c r="I115" s="105" t="s">
        <v>3941</v>
      </c>
      <c r="J115" s="55">
        <v>2.58</v>
      </c>
      <c r="K115" t="s">
        <v>98</v>
      </c>
      <c r="L115" s="56">
        <v>0.01</v>
      </c>
      <c r="M115" s="56">
        <v>3.6400000000000002E-2</v>
      </c>
      <c r="N115" s="55">
        <v>72016.09</v>
      </c>
      <c r="O115" s="55">
        <v>101.24</v>
      </c>
      <c r="P115" s="55">
        <v>0</v>
      </c>
      <c r="Q115" s="55">
        <v>72.909089515999995</v>
      </c>
      <c r="R115" s="56">
        <v>2.0000000000000001E-4</v>
      </c>
      <c r="S115" s="56">
        <v>3.5999999999999999E-3</v>
      </c>
      <c r="T115" s="56">
        <v>6.9999999999999999E-4</v>
      </c>
    </row>
    <row r="116" spans="1:20">
      <c r="A116" t="s">
        <v>578</v>
      </c>
      <c r="B116" t="s">
        <v>579</v>
      </c>
      <c r="C116" t="s">
        <v>96</v>
      </c>
      <c r="D116" t="s">
        <v>108</v>
      </c>
      <c r="E116" t="s">
        <v>575</v>
      </c>
      <c r="F116" t="s">
        <v>110</v>
      </c>
      <c r="G116" t="s">
        <v>544</v>
      </c>
      <c r="H116" t="s">
        <v>176</v>
      </c>
      <c r="I116" s="105" t="s">
        <v>3941</v>
      </c>
      <c r="J116" s="55">
        <v>3.16</v>
      </c>
      <c r="K116" t="s">
        <v>98</v>
      </c>
      <c r="L116" s="56">
        <v>3.2300000000000002E-2</v>
      </c>
      <c r="M116" s="56">
        <v>3.7499999999999999E-2</v>
      </c>
      <c r="N116" s="55">
        <v>79247.7</v>
      </c>
      <c r="O116" s="55">
        <v>102.58</v>
      </c>
      <c r="P116" s="55">
        <v>0</v>
      </c>
      <c r="Q116" s="55">
        <v>81.292290660000006</v>
      </c>
      <c r="R116" s="56">
        <v>2.0000000000000001E-4</v>
      </c>
      <c r="S116" s="56">
        <v>4.1000000000000003E-3</v>
      </c>
      <c r="T116" s="56">
        <v>8.0000000000000004E-4</v>
      </c>
    </row>
    <row r="117" spans="1:20">
      <c r="A117" t="s">
        <v>580</v>
      </c>
      <c r="B117" t="s">
        <v>581</v>
      </c>
      <c r="C117" t="s">
        <v>96</v>
      </c>
      <c r="D117" t="s">
        <v>108</v>
      </c>
      <c r="E117" t="s">
        <v>582</v>
      </c>
      <c r="F117" t="s">
        <v>103</v>
      </c>
      <c r="G117" t="s">
        <v>544</v>
      </c>
      <c r="H117" t="s">
        <v>176</v>
      </c>
      <c r="I117" s="105" t="s">
        <v>3941</v>
      </c>
      <c r="J117" s="55">
        <v>4.67</v>
      </c>
      <c r="K117" t="s">
        <v>98</v>
      </c>
      <c r="L117" s="56">
        <v>0.03</v>
      </c>
      <c r="M117" s="56">
        <v>3.85E-2</v>
      </c>
      <c r="N117" s="55">
        <v>47701.74</v>
      </c>
      <c r="O117" s="55">
        <v>97.18</v>
      </c>
      <c r="P117" s="55">
        <v>0</v>
      </c>
      <c r="Q117" s="55">
        <v>46.356550931999998</v>
      </c>
      <c r="R117" s="56">
        <v>2.0000000000000001E-4</v>
      </c>
      <c r="S117" s="56">
        <v>2.3E-3</v>
      </c>
      <c r="T117" s="56">
        <v>5.0000000000000001E-4</v>
      </c>
    </row>
    <row r="118" spans="1:20">
      <c r="A118" t="s">
        <v>583</v>
      </c>
      <c r="B118" t="s">
        <v>584</v>
      </c>
      <c r="C118" t="s">
        <v>96</v>
      </c>
      <c r="D118" t="s">
        <v>108</v>
      </c>
      <c r="E118" t="s">
        <v>585</v>
      </c>
      <c r="F118" t="s">
        <v>341</v>
      </c>
      <c r="G118" t="s">
        <v>549</v>
      </c>
      <c r="H118" t="s">
        <v>127</v>
      </c>
      <c r="I118" s="105" t="s">
        <v>3941</v>
      </c>
      <c r="J118" s="55">
        <v>1.88</v>
      </c>
      <c r="K118" t="s">
        <v>98</v>
      </c>
      <c r="L118" s="56">
        <v>2.5000000000000001E-2</v>
      </c>
      <c r="M118" s="56">
        <v>2.6499999999999999E-2</v>
      </c>
      <c r="N118" s="55">
        <v>34794.480000000003</v>
      </c>
      <c r="O118" s="55">
        <v>112.49</v>
      </c>
      <c r="P118" s="55">
        <v>0</v>
      </c>
      <c r="Q118" s="55">
        <v>39.140310552000003</v>
      </c>
      <c r="R118" s="56">
        <v>1E-4</v>
      </c>
      <c r="S118" s="56">
        <v>2E-3</v>
      </c>
      <c r="T118" s="56">
        <v>4.0000000000000002E-4</v>
      </c>
    </row>
    <row r="119" spans="1:20">
      <c r="A119" t="s">
        <v>586</v>
      </c>
      <c r="B119" t="s">
        <v>587</v>
      </c>
      <c r="C119" t="s">
        <v>96</v>
      </c>
      <c r="D119" t="s">
        <v>108</v>
      </c>
      <c r="E119" t="s">
        <v>585</v>
      </c>
      <c r="F119" t="s">
        <v>341</v>
      </c>
      <c r="G119" t="s">
        <v>549</v>
      </c>
      <c r="H119" t="s">
        <v>127</v>
      </c>
      <c r="I119" s="105" t="s">
        <v>3941</v>
      </c>
      <c r="J119" s="55">
        <v>5.3</v>
      </c>
      <c r="K119" t="s">
        <v>98</v>
      </c>
      <c r="L119" s="56">
        <v>1.9E-2</v>
      </c>
      <c r="M119" s="56">
        <v>3.4500000000000003E-2</v>
      </c>
      <c r="N119" s="55">
        <v>40347.870000000003</v>
      </c>
      <c r="O119" s="55">
        <v>103.41</v>
      </c>
      <c r="P119" s="55">
        <v>0</v>
      </c>
      <c r="Q119" s="55">
        <v>41.723732366999997</v>
      </c>
      <c r="R119" s="56">
        <v>1E-4</v>
      </c>
      <c r="S119" s="56">
        <v>2.0999999999999999E-3</v>
      </c>
      <c r="T119" s="56">
        <v>4.0000000000000002E-4</v>
      </c>
    </row>
    <row r="120" spans="1:20">
      <c r="A120" t="s">
        <v>588</v>
      </c>
      <c r="B120" t="s">
        <v>589</v>
      </c>
      <c r="C120" t="s">
        <v>96</v>
      </c>
      <c r="D120" t="s">
        <v>108</v>
      </c>
      <c r="E120" t="s">
        <v>585</v>
      </c>
      <c r="F120" t="s">
        <v>341</v>
      </c>
      <c r="G120" t="s">
        <v>549</v>
      </c>
      <c r="H120" t="s">
        <v>127</v>
      </c>
      <c r="I120" s="105" t="s">
        <v>3941</v>
      </c>
      <c r="J120" s="55">
        <v>7.13</v>
      </c>
      <c r="K120" t="s">
        <v>98</v>
      </c>
      <c r="L120" s="56">
        <v>3.8999999999999998E-3</v>
      </c>
      <c r="M120" s="56">
        <v>3.7499999999999999E-2</v>
      </c>
      <c r="N120" s="55">
        <v>43287.41</v>
      </c>
      <c r="O120" s="55">
        <v>85.22</v>
      </c>
      <c r="P120" s="55">
        <v>0</v>
      </c>
      <c r="Q120" s="55">
        <v>36.889530802000003</v>
      </c>
      <c r="R120" s="56">
        <v>2.0000000000000001E-4</v>
      </c>
      <c r="S120" s="56">
        <v>1.8E-3</v>
      </c>
      <c r="T120" s="56">
        <v>4.0000000000000002E-4</v>
      </c>
    </row>
    <row r="121" spans="1:20">
      <c r="A121" t="s">
        <v>591</v>
      </c>
      <c r="B121" t="s">
        <v>592</v>
      </c>
      <c r="C121" t="s">
        <v>96</v>
      </c>
      <c r="D121" t="s">
        <v>108</v>
      </c>
      <c r="E121" t="s">
        <v>593</v>
      </c>
      <c r="F121" t="s">
        <v>594</v>
      </c>
      <c r="G121" t="s">
        <v>549</v>
      </c>
      <c r="H121" t="s">
        <v>127</v>
      </c>
      <c r="I121" s="105" t="s">
        <v>3941</v>
      </c>
      <c r="J121" s="55">
        <v>1.28</v>
      </c>
      <c r="K121" t="s">
        <v>98</v>
      </c>
      <c r="L121" s="56">
        <v>1.8499999999999999E-2</v>
      </c>
      <c r="M121" s="56">
        <v>2.0500000000000001E-2</v>
      </c>
      <c r="N121" s="55">
        <v>47793.35</v>
      </c>
      <c r="O121" s="55">
        <v>111.15</v>
      </c>
      <c r="P121" s="55">
        <v>0</v>
      </c>
      <c r="Q121" s="55">
        <v>53.122308525000001</v>
      </c>
      <c r="R121" s="56">
        <v>1E-4</v>
      </c>
      <c r="S121" s="56">
        <v>2.7000000000000001E-3</v>
      </c>
      <c r="T121" s="56">
        <v>5.0000000000000001E-4</v>
      </c>
    </row>
    <row r="122" spans="1:20">
      <c r="A122" t="s">
        <v>595</v>
      </c>
      <c r="B122" t="s">
        <v>596</v>
      </c>
      <c r="C122" t="s">
        <v>96</v>
      </c>
      <c r="D122" t="s">
        <v>108</v>
      </c>
      <c r="E122" t="s">
        <v>593</v>
      </c>
      <c r="F122" t="s">
        <v>594</v>
      </c>
      <c r="G122" t="s">
        <v>549</v>
      </c>
      <c r="H122" t="s">
        <v>127</v>
      </c>
      <c r="I122" s="105" t="s">
        <v>3941</v>
      </c>
      <c r="J122" s="55">
        <v>3.68</v>
      </c>
      <c r="K122" t="s">
        <v>98</v>
      </c>
      <c r="L122" s="56">
        <v>0.01</v>
      </c>
      <c r="M122" s="56">
        <v>4.1099999999999998E-2</v>
      </c>
      <c r="N122" s="55">
        <v>156576.16</v>
      </c>
      <c r="O122" s="55">
        <v>97.46</v>
      </c>
      <c r="P122" s="55">
        <v>0</v>
      </c>
      <c r="Q122" s="55">
        <v>152.599125536</v>
      </c>
      <c r="R122" s="56">
        <v>1E-4</v>
      </c>
      <c r="S122" s="56">
        <v>7.6E-3</v>
      </c>
      <c r="T122" s="56">
        <v>1.5E-3</v>
      </c>
    </row>
    <row r="123" spans="1:20">
      <c r="A123" t="s">
        <v>597</v>
      </c>
      <c r="B123" t="s">
        <v>598</v>
      </c>
      <c r="C123" t="s">
        <v>96</v>
      </c>
      <c r="D123" t="s">
        <v>108</v>
      </c>
      <c r="E123" t="s">
        <v>593</v>
      </c>
      <c r="F123" t="s">
        <v>594</v>
      </c>
      <c r="G123" t="s">
        <v>549</v>
      </c>
      <c r="H123" t="s">
        <v>127</v>
      </c>
      <c r="I123" s="105" t="s">
        <v>3941</v>
      </c>
      <c r="J123" s="55">
        <v>2.33</v>
      </c>
      <c r="K123" t="s">
        <v>98</v>
      </c>
      <c r="L123" s="56">
        <v>3.5400000000000001E-2</v>
      </c>
      <c r="M123" s="56">
        <v>3.73E-2</v>
      </c>
      <c r="N123" s="55">
        <v>151947.59</v>
      </c>
      <c r="O123" s="55">
        <v>103.99</v>
      </c>
      <c r="P123" s="55">
        <v>0</v>
      </c>
      <c r="Q123" s="55">
        <v>158.01029884100001</v>
      </c>
      <c r="R123" s="56">
        <v>2.0000000000000001E-4</v>
      </c>
      <c r="S123" s="56">
        <v>7.9000000000000008E-3</v>
      </c>
      <c r="T123" s="56">
        <v>1.6000000000000001E-3</v>
      </c>
    </row>
    <row r="124" spans="1:20">
      <c r="A124" t="s">
        <v>599</v>
      </c>
      <c r="B124" t="s">
        <v>600</v>
      </c>
      <c r="C124" t="s">
        <v>96</v>
      </c>
      <c r="D124" t="s">
        <v>108</v>
      </c>
      <c r="E124" t="s">
        <v>593</v>
      </c>
      <c r="F124" t="s">
        <v>594</v>
      </c>
      <c r="G124" t="s">
        <v>549</v>
      </c>
      <c r="H124" t="s">
        <v>127</v>
      </c>
      <c r="I124" s="105" t="s">
        <v>3941</v>
      </c>
      <c r="J124" s="55">
        <v>0.89</v>
      </c>
      <c r="K124" t="s">
        <v>98</v>
      </c>
      <c r="L124" s="56">
        <v>0.01</v>
      </c>
      <c r="M124" s="56">
        <v>2.9600000000000001E-2</v>
      </c>
      <c r="N124" s="55">
        <v>94484.1</v>
      </c>
      <c r="O124" s="55">
        <v>108.89</v>
      </c>
      <c r="P124" s="55">
        <v>0</v>
      </c>
      <c r="Q124" s="55">
        <v>102.88373649</v>
      </c>
      <c r="R124" s="56">
        <v>1E-4</v>
      </c>
      <c r="S124" s="56">
        <v>5.1000000000000004E-3</v>
      </c>
      <c r="T124" s="56">
        <v>1E-3</v>
      </c>
    </row>
    <row r="125" spans="1:20">
      <c r="A125" t="s">
        <v>602</v>
      </c>
      <c r="B125" t="s">
        <v>603</v>
      </c>
      <c r="C125" t="s">
        <v>96</v>
      </c>
      <c r="D125" t="s">
        <v>108</v>
      </c>
      <c r="E125" t="s">
        <v>604</v>
      </c>
      <c r="F125" t="s">
        <v>341</v>
      </c>
      <c r="G125" t="s">
        <v>549</v>
      </c>
      <c r="H125" t="s">
        <v>127</v>
      </c>
      <c r="I125" s="105" t="s">
        <v>3941</v>
      </c>
      <c r="J125" s="55">
        <v>3.48</v>
      </c>
      <c r="K125" t="s">
        <v>98</v>
      </c>
      <c r="L125" s="56">
        <v>2.75E-2</v>
      </c>
      <c r="M125" s="56">
        <v>2.5700000000000001E-2</v>
      </c>
      <c r="N125" s="55">
        <v>77575.960000000006</v>
      </c>
      <c r="O125" s="55">
        <v>111.53</v>
      </c>
      <c r="P125" s="55">
        <v>0</v>
      </c>
      <c r="Q125" s="55">
        <v>86.520468187999995</v>
      </c>
      <c r="R125" s="56">
        <v>2.0000000000000001E-4</v>
      </c>
      <c r="S125" s="56">
        <v>4.3E-3</v>
      </c>
      <c r="T125" s="56">
        <v>8.0000000000000004E-4</v>
      </c>
    </row>
    <row r="126" spans="1:20">
      <c r="A126" t="s">
        <v>605</v>
      </c>
      <c r="B126" t="s">
        <v>606</v>
      </c>
      <c r="C126" t="s">
        <v>96</v>
      </c>
      <c r="D126" t="s">
        <v>108</v>
      </c>
      <c r="E126" t="s">
        <v>604</v>
      </c>
      <c r="F126" t="s">
        <v>341</v>
      </c>
      <c r="G126" t="s">
        <v>549</v>
      </c>
      <c r="H126" t="s">
        <v>127</v>
      </c>
      <c r="I126" s="105" t="s">
        <v>3941</v>
      </c>
      <c r="J126" s="55">
        <v>4.95</v>
      </c>
      <c r="K126" t="s">
        <v>98</v>
      </c>
      <c r="L126" s="56">
        <v>8.5000000000000006E-3</v>
      </c>
      <c r="M126" s="56">
        <v>2.9899999999999999E-2</v>
      </c>
      <c r="N126" s="55">
        <v>63192.65</v>
      </c>
      <c r="O126" s="55">
        <v>98.97</v>
      </c>
      <c r="P126" s="55">
        <v>0</v>
      </c>
      <c r="Q126" s="55">
        <v>62.541765705000003</v>
      </c>
      <c r="R126" s="56">
        <v>1E-4</v>
      </c>
      <c r="S126" s="56">
        <v>3.0999999999999999E-3</v>
      </c>
      <c r="T126" s="56">
        <v>5.9999999999999995E-4</v>
      </c>
    </row>
    <row r="127" spans="1:20">
      <c r="A127" t="s">
        <v>607</v>
      </c>
      <c r="B127" t="s">
        <v>608</v>
      </c>
      <c r="C127" t="s">
        <v>96</v>
      </c>
      <c r="D127" t="s">
        <v>108</v>
      </c>
      <c r="E127" t="s">
        <v>604</v>
      </c>
      <c r="F127" t="s">
        <v>341</v>
      </c>
      <c r="G127" t="s">
        <v>549</v>
      </c>
      <c r="H127" t="s">
        <v>127</v>
      </c>
      <c r="I127" s="105" t="s">
        <v>3941</v>
      </c>
      <c r="J127" s="55">
        <v>6.41</v>
      </c>
      <c r="K127" t="s">
        <v>98</v>
      </c>
      <c r="L127" s="56">
        <v>3.1800000000000002E-2</v>
      </c>
      <c r="M127" s="56">
        <v>3.2500000000000001E-2</v>
      </c>
      <c r="N127" s="55">
        <v>63134.71</v>
      </c>
      <c r="O127" s="55">
        <v>102.29</v>
      </c>
      <c r="P127" s="55">
        <v>0</v>
      </c>
      <c r="Q127" s="55">
        <v>64.580494858999998</v>
      </c>
      <c r="R127" s="56">
        <v>2.9999999999999997E-4</v>
      </c>
      <c r="S127" s="56">
        <v>3.2000000000000002E-3</v>
      </c>
      <c r="T127" s="56">
        <v>5.9999999999999995E-4</v>
      </c>
    </row>
    <row r="128" spans="1:20">
      <c r="A128" t="s">
        <v>609</v>
      </c>
      <c r="B128" t="s">
        <v>610</v>
      </c>
      <c r="C128" t="s">
        <v>96</v>
      </c>
      <c r="D128" t="s">
        <v>108</v>
      </c>
      <c r="E128" t="s">
        <v>611</v>
      </c>
      <c r="F128" t="s">
        <v>612</v>
      </c>
      <c r="G128" t="s">
        <v>613</v>
      </c>
      <c r="H128" t="s">
        <v>127</v>
      </c>
      <c r="I128" s="105" t="s">
        <v>3941</v>
      </c>
      <c r="J128" s="55">
        <v>3.89</v>
      </c>
      <c r="K128" t="s">
        <v>98</v>
      </c>
      <c r="L128" s="56">
        <v>3.2500000000000001E-2</v>
      </c>
      <c r="M128" s="56">
        <v>3.8899999999999997E-2</v>
      </c>
      <c r="N128" s="55">
        <v>80024.27</v>
      </c>
      <c r="O128" s="55">
        <v>102.69</v>
      </c>
      <c r="P128" s="55">
        <v>0</v>
      </c>
      <c r="Q128" s="55">
        <v>82.176922863000001</v>
      </c>
      <c r="R128" s="56">
        <v>2.9999999999999997E-4</v>
      </c>
      <c r="S128" s="56">
        <v>4.1000000000000003E-3</v>
      </c>
      <c r="T128" s="56">
        <v>8.0000000000000004E-4</v>
      </c>
    </row>
    <row r="129" spans="1:20">
      <c r="A129" t="s">
        <v>614</v>
      </c>
      <c r="B129" t="s">
        <v>615</v>
      </c>
      <c r="C129" t="s">
        <v>96</v>
      </c>
      <c r="D129" t="s">
        <v>108</v>
      </c>
      <c r="E129" t="s">
        <v>616</v>
      </c>
      <c r="F129" t="s">
        <v>617</v>
      </c>
      <c r="G129" t="s">
        <v>613</v>
      </c>
      <c r="H129" t="s">
        <v>127</v>
      </c>
      <c r="I129" s="105" t="s">
        <v>3941</v>
      </c>
      <c r="J129" s="55">
        <v>2.1800000000000002</v>
      </c>
      <c r="K129" t="s">
        <v>98</v>
      </c>
      <c r="L129" s="56">
        <v>2.5700000000000001E-2</v>
      </c>
      <c r="M129" s="56">
        <v>3.2500000000000001E-2</v>
      </c>
      <c r="N129" s="55">
        <v>100191.84</v>
      </c>
      <c r="O129" s="55">
        <v>111.45</v>
      </c>
      <c r="P129" s="55">
        <v>0</v>
      </c>
      <c r="Q129" s="55">
        <v>111.66380568</v>
      </c>
      <c r="R129" s="56">
        <v>1E-4</v>
      </c>
      <c r="S129" s="56">
        <v>5.5999999999999999E-3</v>
      </c>
      <c r="T129" s="56">
        <v>1.1000000000000001E-3</v>
      </c>
    </row>
    <row r="130" spans="1:20">
      <c r="A130" t="s">
        <v>618</v>
      </c>
      <c r="B130" t="s">
        <v>619</v>
      </c>
      <c r="C130" t="s">
        <v>96</v>
      </c>
      <c r="D130" t="s">
        <v>108</v>
      </c>
      <c r="E130" t="s">
        <v>616</v>
      </c>
      <c r="F130" t="s">
        <v>617</v>
      </c>
      <c r="G130" t="s">
        <v>613</v>
      </c>
      <c r="H130" t="s">
        <v>127</v>
      </c>
      <c r="I130" s="105" t="s">
        <v>3941</v>
      </c>
      <c r="J130" s="55">
        <v>4.01</v>
      </c>
      <c r="K130" t="s">
        <v>98</v>
      </c>
      <c r="L130" s="56">
        <v>0.04</v>
      </c>
      <c r="M130" s="56">
        <v>3.5200000000000002E-2</v>
      </c>
      <c r="N130" s="55">
        <v>56879.89</v>
      </c>
      <c r="O130" s="55">
        <v>103.87</v>
      </c>
      <c r="P130" s="55">
        <v>0</v>
      </c>
      <c r="Q130" s="55">
        <v>59.081141743000003</v>
      </c>
      <c r="R130" s="56">
        <v>2.0000000000000001E-4</v>
      </c>
      <c r="S130" s="56">
        <v>3.0000000000000001E-3</v>
      </c>
      <c r="T130" s="56">
        <v>5.9999999999999995E-4</v>
      </c>
    </row>
    <row r="131" spans="1:20">
      <c r="A131" t="s">
        <v>620</v>
      </c>
      <c r="B131" t="s">
        <v>621</v>
      </c>
      <c r="C131" t="s">
        <v>96</v>
      </c>
      <c r="D131" t="s">
        <v>108</v>
      </c>
      <c r="E131" t="s">
        <v>616</v>
      </c>
      <c r="F131" t="s">
        <v>617</v>
      </c>
      <c r="G131" t="s">
        <v>613</v>
      </c>
      <c r="H131" t="s">
        <v>127</v>
      </c>
      <c r="I131" s="105" t="s">
        <v>3941</v>
      </c>
      <c r="J131" s="55">
        <v>0.98</v>
      </c>
      <c r="K131" t="s">
        <v>98</v>
      </c>
      <c r="L131" s="56">
        <v>1.2200000000000001E-2</v>
      </c>
      <c r="M131" s="56">
        <v>2.8299999999999999E-2</v>
      </c>
      <c r="N131" s="55">
        <v>14547.13</v>
      </c>
      <c r="O131" s="55">
        <v>109.7</v>
      </c>
      <c r="P131" s="55">
        <v>0</v>
      </c>
      <c r="Q131" s="55">
        <v>15.95820161</v>
      </c>
      <c r="R131" s="56">
        <v>0</v>
      </c>
      <c r="S131" s="56">
        <v>8.0000000000000004E-4</v>
      </c>
      <c r="T131" s="56">
        <v>2.0000000000000001E-4</v>
      </c>
    </row>
    <row r="132" spans="1:20">
      <c r="A132" t="s">
        <v>622</v>
      </c>
      <c r="B132" t="s">
        <v>623</v>
      </c>
      <c r="C132" t="s">
        <v>96</v>
      </c>
      <c r="D132" t="s">
        <v>108</v>
      </c>
      <c r="E132" t="s">
        <v>616</v>
      </c>
      <c r="F132" t="s">
        <v>617</v>
      </c>
      <c r="G132" t="s">
        <v>613</v>
      </c>
      <c r="H132" t="s">
        <v>127</v>
      </c>
      <c r="I132" s="105" t="s">
        <v>3941</v>
      </c>
      <c r="J132" s="55">
        <v>4.8600000000000003</v>
      </c>
      <c r="K132" t="s">
        <v>98</v>
      </c>
      <c r="L132" s="56">
        <v>1.09E-2</v>
      </c>
      <c r="M132" s="56">
        <v>3.6600000000000001E-2</v>
      </c>
      <c r="N132" s="55">
        <v>48574.21</v>
      </c>
      <c r="O132" s="55">
        <v>97.27</v>
      </c>
      <c r="P132" s="55">
        <v>0</v>
      </c>
      <c r="Q132" s="55">
        <v>47.248134067000002</v>
      </c>
      <c r="R132" s="56">
        <v>1E-4</v>
      </c>
      <c r="S132" s="56">
        <v>2.3999999999999998E-3</v>
      </c>
      <c r="T132" s="56">
        <v>5.0000000000000001E-4</v>
      </c>
    </row>
    <row r="133" spans="1:20">
      <c r="A133" t="s">
        <v>624</v>
      </c>
      <c r="B133" t="s">
        <v>625</v>
      </c>
      <c r="C133" t="s">
        <v>96</v>
      </c>
      <c r="D133" t="s">
        <v>108</v>
      </c>
      <c r="E133" t="s">
        <v>616</v>
      </c>
      <c r="F133" t="s">
        <v>617</v>
      </c>
      <c r="G133" t="s">
        <v>613</v>
      </c>
      <c r="H133" t="s">
        <v>127</v>
      </c>
      <c r="I133" s="105" t="s">
        <v>3941</v>
      </c>
      <c r="J133" s="55">
        <v>5.81</v>
      </c>
      <c r="K133" t="s">
        <v>98</v>
      </c>
      <c r="L133" s="56">
        <v>1.54E-2</v>
      </c>
      <c r="M133" s="56">
        <v>3.8399999999999997E-2</v>
      </c>
      <c r="N133" s="55">
        <v>43422.46</v>
      </c>
      <c r="O133" s="55">
        <v>95.41</v>
      </c>
      <c r="P133" s="55">
        <v>0</v>
      </c>
      <c r="Q133" s="55">
        <v>41.429369086000001</v>
      </c>
      <c r="R133" s="56">
        <v>1E-4</v>
      </c>
      <c r="S133" s="56">
        <v>2.0999999999999999E-3</v>
      </c>
      <c r="T133" s="56">
        <v>4.0000000000000002E-4</v>
      </c>
    </row>
    <row r="134" spans="1:20">
      <c r="A134" t="s">
        <v>626</v>
      </c>
      <c r="B134" t="s">
        <v>627</v>
      </c>
      <c r="C134" t="s">
        <v>96</v>
      </c>
      <c r="D134" t="s">
        <v>108</v>
      </c>
      <c r="E134" t="s">
        <v>628</v>
      </c>
      <c r="F134" t="s">
        <v>548</v>
      </c>
      <c r="G134" t="s">
        <v>629</v>
      </c>
      <c r="H134" t="s">
        <v>176</v>
      </c>
      <c r="I134" s="105" t="s">
        <v>3941</v>
      </c>
      <c r="J134" s="55">
        <v>4</v>
      </c>
      <c r="K134" t="s">
        <v>98</v>
      </c>
      <c r="L134" s="56">
        <v>7.4999999999999997E-3</v>
      </c>
      <c r="M134" s="56">
        <v>3.4099999999999998E-2</v>
      </c>
      <c r="N134" s="55">
        <v>217641.62</v>
      </c>
      <c r="O134" s="55">
        <v>97.97</v>
      </c>
      <c r="P134" s="55">
        <v>0</v>
      </c>
      <c r="Q134" s="55">
        <v>213.223495114</v>
      </c>
      <c r="R134" s="56">
        <v>1E-4</v>
      </c>
      <c r="S134" s="56">
        <v>1.0699999999999999E-2</v>
      </c>
      <c r="T134" s="56">
        <v>2.0999999999999999E-3</v>
      </c>
    </row>
    <row r="135" spans="1:20">
      <c r="A135" t="s">
        <v>630</v>
      </c>
      <c r="B135" t="s">
        <v>631</v>
      </c>
      <c r="C135" t="s">
        <v>96</v>
      </c>
      <c r="D135" t="s">
        <v>108</v>
      </c>
      <c r="E135" t="s">
        <v>628</v>
      </c>
      <c r="F135" t="s">
        <v>548</v>
      </c>
      <c r="G135" t="s">
        <v>629</v>
      </c>
      <c r="H135" t="s">
        <v>176</v>
      </c>
      <c r="I135" s="105" t="s">
        <v>3941</v>
      </c>
      <c r="J135" s="55">
        <v>6.11</v>
      </c>
      <c r="K135" t="s">
        <v>98</v>
      </c>
      <c r="L135" s="56">
        <v>4.0800000000000003E-2</v>
      </c>
      <c r="M135" s="56">
        <v>3.8899999999999997E-2</v>
      </c>
      <c r="N135" s="55">
        <v>53861.99</v>
      </c>
      <c r="O135" s="55">
        <v>101.94</v>
      </c>
      <c r="P135" s="55">
        <v>0</v>
      </c>
      <c r="Q135" s="55">
        <v>54.906912605999999</v>
      </c>
      <c r="R135" s="56">
        <v>2.0000000000000001E-4</v>
      </c>
      <c r="S135" s="56">
        <v>2.7000000000000001E-3</v>
      </c>
      <c r="T135" s="56">
        <v>5.0000000000000001E-4</v>
      </c>
    </row>
    <row r="136" spans="1:20">
      <c r="A136" t="s">
        <v>632</v>
      </c>
      <c r="B136" t="s">
        <v>633</v>
      </c>
      <c r="C136" t="s">
        <v>96</v>
      </c>
      <c r="D136" t="s">
        <v>108</v>
      </c>
      <c r="E136" t="s">
        <v>634</v>
      </c>
      <c r="F136" t="s">
        <v>617</v>
      </c>
      <c r="G136" t="s">
        <v>613</v>
      </c>
      <c r="H136" t="s">
        <v>127</v>
      </c>
      <c r="I136" s="105" t="s">
        <v>3941</v>
      </c>
      <c r="J136" s="55">
        <v>3.08</v>
      </c>
      <c r="K136" t="s">
        <v>98</v>
      </c>
      <c r="L136" s="56">
        <v>1.3299999999999999E-2</v>
      </c>
      <c r="M136" s="56">
        <v>2.9700000000000001E-2</v>
      </c>
      <c r="N136" s="55">
        <v>51070.07</v>
      </c>
      <c r="O136" s="55">
        <v>106.5</v>
      </c>
      <c r="P136" s="55">
        <v>0</v>
      </c>
      <c r="Q136" s="55">
        <v>54.389624550000001</v>
      </c>
      <c r="R136" s="56">
        <v>2.0000000000000001E-4</v>
      </c>
      <c r="S136" s="56">
        <v>2.7000000000000001E-3</v>
      </c>
      <c r="T136" s="56">
        <v>5.0000000000000001E-4</v>
      </c>
    </row>
    <row r="137" spans="1:20">
      <c r="A137" t="s">
        <v>635</v>
      </c>
      <c r="B137" t="s">
        <v>636</v>
      </c>
      <c r="C137" t="s">
        <v>96</v>
      </c>
      <c r="D137" t="s">
        <v>108</v>
      </c>
      <c r="E137" t="s">
        <v>637</v>
      </c>
      <c r="F137" t="s">
        <v>341</v>
      </c>
      <c r="G137" t="s">
        <v>629</v>
      </c>
      <c r="H137" t="s">
        <v>176</v>
      </c>
      <c r="I137" s="105" t="s">
        <v>3941</v>
      </c>
      <c r="J137" s="55">
        <v>3.5</v>
      </c>
      <c r="K137" t="s">
        <v>98</v>
      </c>
      <c r="L137" s="56">
        <v>1.7999999999999999E-2</v>
      </c>
      <c r="M137" s="56">
        <v>2.8000000000000001E-2</v>
      </c>
      <c r="N137" s="55">
        <v>5449.82</v>
      </c>
      <c r="O137" s="55">
        <v>108.67</v>
      </c>
      <c r="P137" s="55">
        <v>0</v>
      </c>
      <c r="Q137" s="55">
        <v>5.9223193939999996</v>
      </c>
      <c r="R137" s="56">
        <v>0</v>
      </c>
      <c r="S137" s="56">
        <v>2.9999999999999997E-4</v>
      </c>
      <c r="T137" s="56">
        <v>1E-4</v>
      </c>
    </row>
    <row r="138" spans="1:20">
      <c r="A138" t="s">
        <v>638</v>
      </c>
      <c r="B138" t="s">
        <v>639</v>
      </c>
      <c r="C138" t="s">
        <v>96</v>
      </c>
      <c r="D138" t="s">
        <v>108</v>
      </c>
      <c r="E138" t="s">
        <v>640</v>
      </c>
      <c r="F138" t="s">
        <v>341</v>
      </c>
      <c r="G138" t="s">
        <v>629</v>
      </c>
      <c r="H138" t="s">
        <v>176</v>
      </c>
      <c r="I138" s="105" t="s">
        <v>3941</v>
      </c>
      <c r="J138" s="55">
        <v>4.6500000000000004</v>
      </c>
      <c r="K138" t="s">
        <v>98</v>
      </c>
      <c r="L138" s="56">
        <v>3.6200000000000003E-2</v>
      </c>
      <c r="M138" s="56">
        <v>3.8100000000000002E-2</v>
      </c>
      <c r="N138" s="55">
        <v>166378.65</v>
      </c>
      <c r="O138" s="55">
        <v>102</v>
      </c>
      <c r="P138" s="55">
        <v>0</v>
      </c>
      <c r="Q138" s="55">
        <v>169.70622299999999</v>
      </c>
      <c r="R138" s="56">
        <v>1E-4</v>
      </c>
      <c r="S138" s="56">
        <v>8.5000000000000006E-3</v>
      </c>
      <c r="T138" s="56">
        <v>1.6999999999999999E-3</v>
      </c>
    </row>
    <row r="139" spans="1:20">
      <c r="A139" t="s">
        <v>641</v>
      </c>
      <c r="B139" t="s">
        <v>642</v>
      </c>
      <c r="C139" t="s">
        <v>96</v>
      </c>
      <c r="D139" t="s">
        <v>108</v>
      </c>
      <c r="E139" t="s">
        <v>643</v>
      </c>
      <c r="F139" t="s">
        <v>321</v>
      </c>
      <c r="G139" t="s">
        <v>644</v>
      </c>
      <c r="H139" t="s">
        <v>176</v>
      </c>
      <c r="I139" s="105" t="s">
        <v>3941</v>
      </c>
      <c r="J139" s="55">
        <v>3.33</v>
      </c>
      <c r="K139" t="s">
        <v>98</v>
      </c>
      <c r="L139" s="56">
        <v>2.75E-2</v>
      </c>
      <c r="M139" s="56">
        <v>3.04E-2</v>
      </c>
      <c r="N139" s="55">
        <v>105108.88</v>
      </c>
      <c r="O139" s="55">
        <v>110.65</v>
      </c>
      <c r="P139" s="55">
        <v>0</v>
      </c>
      <c r="Q139" s="55">
        <v>116.30297572000001</v>
      </c>
      <c r="R139" s="56">
        <v>1E-4</v>
      </c>
      <c r="S139" s="56">
        <v>5.7999999999999996E-3</v>
      </c>
      <c r="T139" s="56">
        <v>1.1000000000000001E-3</v>
      </c>
    </row>
    <row r="140" spans="1:20">
      <c r="A140" t="s">
        <v>645</v>
      </c>
      <c r="B140" t="s">
        <v>646</v>
      </c>
      <c r="C140" t="s">
        <v>96</v>
      </c>
      <c r="D140" t="s">
        <v>108</v>
      </c>
      <c r="E140" t="s">
        <v>634</v>
      </c>
      <c r="F140" t="s">
        <v>617</v>
      </c>
      <c r="G140" t="s">
        <v>647</v>
      </c>
      <c r="H140" t="s">
        <v>127</v>
      </c>
      <c r="I140" s="105" t="s">
        <v>3941</v>
      </c>
      <c r="J140" s="55">
        <v>2.89</v>
      </c>
      <c r="K140" t="s">
        <v>98</v>
      </c>
      <c r="L140" s="56">
        <v>3.2800000000000003E-2</v>
      </c>
      <c r="M140" s="56">
        <v>6.8900000000000003E-2</v>
      </c>
      <c r="N140" s="55">
        <v>73782.03</v>
      </c>
      <c r="O140" s="55">
        <v>102.18</v>
      </c>
      <c r="P140" s="55">
        <v>0</v>
      </c>
      <c r="Q140" s="55">
        <v>75.390478254000001</v>
      </c>
      <c r="R140" s="56">
        <v>1E-4</v>
      </c>
      <c r="S140" s="56">
        <v>3.8E-3</v>
      </c>
      <c r="T140" s="56">
        <v>6.9999999999999999E-4</v>
      </c>
    </row>
    <row r="141" spans="1:20">
      <c r="A141" t="s">
        <v>648</v>
      </c>
      <c r="B141" t="s">
        <v>649</v>
      </c>
      <c r="C141" t="s">
        <v>96</v>
      </c>
      <c r="D141" t="s">
        <v>108</v>
      </c>
      <c r="E141" t="s">
        <v>634</v>
      </c>
      <c r="F141" t="s">
        <v>617</v>
      </c>
      <c r="G141" t="s">
        <v>647</v>
      </c>
      <c r="H141" t="s">
        <v>127</v>
      </c>
      <c r="I141" s="105" t="s">
        <v>3941</v>
      </c>
      <c r="J141" s="55">
        <v>4.43</v>
      </c>
      <c r="K141" t="s">
        <v>98</v>
      </c>
      <c r="L141" s="56">
        <v>5.5E-2</v>
      </c>
      <c r="M141" s="56">
        <v>6.3899999999999998E-2</v>
      </c>
      <c r="N141" s="55">
        <v>49015.35</v>
      </c>
      <c r="O141" s="55">
        <v>98.6</v>
      </c>
      <c r="P141" s="55">
        <v>0</v>
      </c>
      <c r="Q141" s="55">
        <v>48.329135100000002</v>
      </c>
      <c r="R141" s="56">
        <v>1E-4</v>
      </c>
      <c r="S141" s="56">
        <v>2.3999999999999998E-3</v>
      </c>
      <c r="T141" s="56">
        <v>5.0000000000000001E-4</v>
      </c>
    </row>
    <row r="142" spans="1:20">
      <c r="A142" t="s">
        <v>650</v>
      </c>
      <c r="B142" t="s">
        <v>651</v>
      </c>
      <c r="C142" t="s">
        <v>96</v>
      </c>
      <c r="D142" t="s">
        <v>108</v>
      </c>
      <c r="E142" t="s">
        <v>634</v>
      </c>
      <c r="F142" t="s">
        <v>617</v>
      </c>
      <c r="G142" t="s">
        <v>647</v>
      </c>
      <c r="H142" t="s">
        <v>127</v>
      </c>
      <c r="I142" s="105" t="s">
        <v>3941</v>
      </c>
      <c r="J142" s="55">
        <v>2.2000000000000002</v>
      </c>
      <c r="K142" t="s">
        <v>98</v>
      </c>
      <c r="L142" s="56">
        <v>0.04</v>
      </c>
      <c r="M142" s="56">
        <v>6.59E-2</v>
      </c>
      <c r="N142" s="55">
        <v>53196.75</v>
      </c>
      <c r="O142" s="55">
        <v>105.42</v>
      </c>
      <c r="P142" s="55">
        <v>0</v>
      </c>
      <c r="Q142" s="55">
        <v>56.08001385</v>
      </c>
      <c r="R142" s="56">
        <v>0</v>
      </c>
      <c r="S142" s="56">
        <v>2.8E-3</v>
      </c>
      <c r="T142" s="56">
        <v>5.9999999999999995E-4</v>
      </c>
    </row>
    <row r="143" spans="1:20">
      <c r="A143" t="s">
        <v>652</v>
      </c>
      <c r="B143" t="s">
        <v>653</v>
      </c>
      <c r="C143" t="s">
        <v>96</v>
      </c>
      <c r="D143" t="s">
        <v>108</v>
      </c>
      <c r="E143" t="s">
        <v>634</v>
      </c>
      <c r="F143" t="s">
        <v>617</v>
      </c>
      <c r="G143" t="s">
        <v>647</v>
      </c>
      <c r="H143" t="s">
        <v>127</v>
      </c>
      <c r="I143" s="105" t="s">
        <v>3941</v>
      </c>
      <c r="J143" s="55">
        <v>4.7300000000000004</v>
      </c>
      <c r="K143" t="s">
        <v>98</v>
      </c>
      <c r="L143" s="56">
        <v>1.7899999999999999E-2</v>
      </c>
      <c r="M143" s="56">
        <v>6.5000000000000002E-2</v>
      </c>
      <c r="N143" s="55">
        <v>25112.78</v>
      </c>
      <c r="O143" s="55">
        <v>89.15</v>
      </c>
      <c r="P143" s="55">
        <v>0</v>
      </c>
      <c r="Q143" s="55">
        <v>22.388043369999998</v>
      </c>
      <c r="R143" s="56">
        <v>0</v>
      </c>
      <c r="S143" s="56">
        <v>1.1000000000000001E-3</v>
      </c>
      <c r="T143" s="56">
        <v>2.0000000000000001E-4</v>
      </c>
    </row>
    <row r="144" spans="1:20">
      <c r="A144" t="s">
        <v>654</v>
      </c>
      <c r="B144" t="s">
        <v>655</v>
      </c>
      <c r="C144" t="s">
        <v>96</v>
      </c>
      <c r="D144" t="s">
        <v>108</v>
      </c>
      <c r="E144" t="s">
        <v>637</v>
      </c>
      <c r="F144" t="s">
        <v>341</v>
      </c>
      <c r="G144" t="s">
        <v>644</v>
      </c>
      <c r="H144" t="s">
        <v>176</v>
      </c>
      <c r="I144" s="105" t="s">
        <v>3941</v>
      </c>
      <c r="J144" s="55">
        <v>2.72</v>
      </c>
      <c r="K144" t="s">
        <v>98</v>
      </c>
      <c r="L144" s="56">
        <v>3.3000000000000002E-2</v>
      </c>
      <c r="M144" s="56">
        <v>4.2000000000000003E-2</v>
      </c>
      <c r="N144" s="55">
        <v>101714.07</v>
      </c>
      <c r="O144" s="55">
        <v>108.69</v>
      </c>
      <c r="P144" s="55">
        <v>0</v>
      </c>
      <c r="Q144" s="55">
        <v>110.55302268299999</v>
      </c>
      <c r="R144" s="56">
        <v>2.0000000000000001E-4</v>
      </c>
      <c r="S144" s="56">
        <v>5.4999999999999997E-3</v>
      </c>
      <c r="T144" s="56">
        <v>1.1000000000000001E-3</v>
      </c>
    </row>
    <row r="145" spans="1:20">
      <c r="A145" t="s">
        <v>656</v>
      </c>
      <c r="B145" t="s">
        <v>657</v>
      </c>
      <c r="C145" t="s">
        <v>96</v>
      </c>
      <c r="D145" t="s">
        <v>108</v>
      </c>
      <c r="E145" t="s">
        <v>637</v>
      </c>
      <c r="F145" t="s">
        <v>341</v>
      </c>
      <c r="G145" t="s">
        <v>644</v>
      </c>
      <c r="H145" t="s">
        <v>176</v>
      </c>
      <c r="I145" s="105" t="s">
        <v>3941</v>
      </c>
      <c r="J145" s="55">
        <v>2.81</v>
      </c>
      <c r="K145" t="s">
        <v>98</v>
      </c>
      <c r="L145" s="56">
        <v>3.6499999999999998E-2</v>
      </c>
      <c r="M145" s="56">
        <v>4.3299999999999998E-2</v>
      </c>
      <c r="N145" s="55">
        <v>36635.760000000002</v>
      </c>
      <c r="O145" s="55">
        <v>101.64</v>
      </c>
      <c r="P145" s="55">
        <v>0</v>
      </c>
      <c r="Q145" s="55">
        <v>37.236586463999998</v>
      </c>
      <c r="R145" s="56">
        <v>2.0000000000000001E-4</v>
      </c>
      <c r="S145" s="56">
        <v>1.9E-3</v>
      </c>
      <c r="T145" s="56">
        <v>4.0000000000000002E-4</v>
      </c>
    </row>
    <row r="146" spans="1:20">
      <c r="A146" t="s">
        <v>658</v>
      </c>
      <c r="B146" t="s">
        <v>659</v>
      </c>
      <c r="C146" t="s">
        <v>96</v>
      </c>
      <c r="D146" t="s">
        <v>108</v>
      </c>
      <c r="E146" t="s">
        <v>660</v>
      </c>
      <c r="F146" t="s">
        <v>341</v>
      </c>
      <c r="G146" t="s">
        <v>644</v>
      </c>
      <c r="H146" t="s">
        <v>176</v>
      </c>
      <c r="I146" s="105" t="s">
        <v>3941</v>
      </c>
      <c r="J146" s="55">
        <v>1.99</v>
      </c>
      <c r="K146" t="s">
        <v>98</v>
      </c>
      <c r="L146" s="56">
        <v>1E-3</v>
      </c>
      <c r="M146" s="56">
        <v>2.5999999999999999E-2</v>
      </c>
      <c r="N146" s="55">
        <v>95446.61</v>
      </c>
      <c r="O146" s="55">
        <v>106.05</v>
      </c>
      <c r="P146" s="55">
        <v>0</v>
      </c>
      <c r="Q146" s="55">
        <v>101.221129905</v>
      </c>
      <c r="R146" s="56">
        <v>2.0000000000000001E-4</v>
      </c>
      <c r="S146" s="56">
        <v>5.1000000000000004E-3</v>
      </c>
      <c r="T146" s="56">
        <v>1E-3</v>
      </c>
    </row>
    <row r="147" spans="1:20">
      <c r="A147" t="s">
        <v>662</v>
      </c>
      <c r="B147" t="s">
        <v>663</v>
      </c>
      <c r="C147" t="s">
        <v>96</v>
      </c>
      <c r="D147" t="s">
        <v>108</v>
      </c>
      <c r="E147" t="s">
        <v>660</v>
      </c>
      <c r="F147" t="s">
        <v>341</v>
      </c>
      <c r="G147" t="s">
        <v>644</v>
      </c>
      <c r="H147" t="s">
        <v>176</v>
      </c>
      <c r="I147" s="105" t="s">
        <v>3941</v>
      </c>
      <c r="J147" s="55">
        <v>4.71</v>
      </c>
      <c r="K147" t="s">
        <v>98</v>
      </c>
      <c r="L147" s="56">
        <v>3.0000000000000001E-3</v>
      </c>
      <c r="M147" s="56">
        <v>3.5999999999999997E-2</v>
      </c>
      <c r="N147" s="55">
        <v>53825.72</v>
      </c>
      <c r="O147" s="55">
        <v>94.75</v>
      </c>
      <c r="P147" s="55">
        <v>0</v>
      </c>
      <c r="Q147" s="55">
        <v>50.999869699999998</v>
      </c>
      <c r="R147" s="56">
        <v>1E-4</v>
      </c>
      <c r="S147" s="56">
        <v>2.5000000000000001E-3</v>
      </c>
      <c r="T147" s="56">
        <v>5.0000000000000001E-4</v>
      </c>
    </row>
    <row r="148" spans="1:20">
      <c r="A148" t="s">
        <v>664</v>
      </c>
      <c r="B148" t="s">
        <v>665</v>
      </c>
      <c r="C148" t="s">
        <v>96</v>
      </c>
      <c r="D148" t="s">
        <v>108</v>
      </c>
      <c r="E148" t="s">
        <v>660</v>
      </c>
      <c r="F148" t="s">
        <v>341</v>
      </c>
      <c r="G148" t="s">
        <v>644</v>
      </c>
      <c r="H148" t="s">
        <v>176</v>
      </c>
      <c r="I148" s="105" t="s">
        <v>3941</v>
      </c>
      <c r="J148" s="55">
        <v>3.22</v>
      </c>
      <c r="K148" t="s">
        <v>98</v>
      </c>
      <c r="L148" s="56">
        <v>3.0000000000000001E-3</v>
      </c>
      <c r="M148" s="56">
        <v>3.3799999999999997E-2</v>
      </c>
      <c r="N148" s="55">
        <v>78177.52</v>
      </c>
      <c r="O148" s="55">
        <v>97.61</v>
      </c>
      <c r="P148" s="55">
        <v>0</v>
      </c>
      <c r="Q148" s="55">
        <v>76.309077271999996</v>
      </c>
      <c r="R148" s="56">
        <v>2.0000000000000001E-4</v>
      </c>
      <c r="S148" s="56">
        <v>3.8E-3</v>
      </c>
      <c r="T148" s="56">
        <v>6.9999999999999999E-4</v>
      </c>
    </row>
    <row r="149" spans="1:20">
      <c r="A149" t="s">
        <v>667</v>
      </c>
      <c r="B149" t="s">
        <v>668</v>
      </c>
      <c r="C149" t="s">
        <v>96</v>
      </c>
      <c r="D149" t="s">
        <v>108</v>
      </c>
      <c r="E149" t="s">
        <v>660</v>
      </c>
      <c r="F149" t="s">
        <v>341</v>
      </c>
      <c r="G149" t="s">
        <v>644</v>
      </c>
      <c r="H149" t="s">
        <v>176</v>
      </c>
      <c r="I149" s="105" t="s">
        <v>3941</v>
      </c>
      <c r="J149" s="55">
        <v>2.73</v>
      </c>
      <c r="K149" t="s">
        <v>98</v>
      </c>
      <c r="L149" s="56">
        <v>3.0000000000000001E-3</v>
      </c>
      <c r="M149" s="56">
        <v>3.2599999999999997E-2</v>
      </c>
      <c r="N149" s="55">
        <v>30091.5</v>
      </c>
      <c r="O149" s="55">
        <v>95.51</v>
      </c>
      <c r="P149" s="55">
        <v>0</v>
      </c>
      <c r="Q149" s="55">
        <v>28.740391649999999</v>
      </c>
      <c r="R149" s="56">
        <v>1E-4</v>
      </c>
      <c r="S149" s="56">
        <v>1.4E-3</v>
      </c>
      <c r="T149" s="56">
        <v>2.9999999999999997E-4</v>
      </c>
    </row>
    <row r="150" spans="1:20">
      <c r="A150" t="s">
        <v>669</v>
      </c>
      <c r="B150" t="s">
        <v>670</v>
      </c>
      <c r="C150" t="s">
        <v>96</v>
      </c>
      <c r="D150" t="s">
        <v>108</v>
      </c>
      <c r="E150" t="s">
        <v>671</v>
      </c>
      <c r="F150" t="s">
        <v>672</v>
      </c>
      <c r="G150" s="63" t="s">
        <v>3220</v>
      </c>
      <c r="H150" s="105" t="s">
        <v>3941</v>
      </c>
      <c r="I150" s="105" t="s">
        <v>3941</v>
      </c>
      <c r="J150" s="55">
        <v>3.01</v>
      </c>
      <c r="K150" t="s">
        <v>98</v>
      </c>
      <c r="L150" s="56">
        <v>1.4800000000000001E-2</v>
      </c>
      <c r="M150" s="56">
        <v>3.5099999999999999E-2</v>
      </c>
      <c r="N150" s="55">
        <v>120980.51</v>
      </c>
      <c r="O150" s="55">
        <v>102.99</v>
      </c>
      <c r="P150" s="55">
        <v>0</v>
      </c>
      <c r="Q150" s="55">
        <v>124.59782724900001</v>
      </c>
      <c r="R150" s="56">
        <v>1E-4</v>
      </c>
      <c r="S150" s="56">
        <v>6.1999999999999998E-3</v>
      </c>
      <c r="T150" s="56">
        <v>1.1999999999999999E-3</v>
      </c>
    </row>
    <row r="151" spans="1:20">
      <c r="A151" t="s">
        <v>673</v>
      </c>
      <c r="B151" t="s">
        <v>674</v>
      </c>
      <c r="C151" t="s">
        <v>96</v>
      </c>
      <c r="D151" t="s">
        <v>108</v>
      </c>
      <c r="E151" t="s">
        <v>675</v>
      </c>
      <c r="F151" t="s">
        <v>103</v>
      </c>
      <c r="G151" s="63" t="s">
        <v>3220</v>
      </c>
      <c r="H151" s="105" t="s">
        <v>3941</v>
      </c>
      <c r="I151" s="105" t="s">
        <v>3941</v>
      </c>
      <c r="J151" s="55">
        <v>0.99</v>
      </c>
      <c r="K151" t="s">
        <v>98</v>
      </c>
      <c r="L151" s="56">
        <v>6.8000000000000005E-2</v>
      </c>
      <c r="M151" s="56">
        <v>0</v>
      </c>
      <c r="N151" s="55">
        <v>26335.26</v>
      </c>
      <c r="O151" s="55">
        <v>22.77</v>
      </c>
      <c r="P151" s="55">
        <v>0</v>
      </c>
      <c r="Q151" s="55">
        <v>5.9965387019999996</v>
      </c>
      <c r="R151" s="56">
        <v>1E-4</v>
      </c>
      <c r="S151" s="56">
        <v>2.9999999999999997E-4</v>
      </c>
      <c r="T151" s="56">
        <v>1E-4</v>
      </c>
    </row>
    <row r="152" spans="1:20">
      <c r="A152" t="s">
        <v>676</v>
      </c>
      <c r="B152" t="s">
        <v>677</v>
      </c>
      <c r="C152" t="s">
        <v>96</v>
      </c>
      <c r="D152" t="s">
        <v>108</v>
      </c>
      <c r="E152" t="s">
        <v>678</v>
      </c>
      <c r="F152" t="s">
        <v>341</v>
      </c>
      <c r="G152" s="63" t="s">
        <v>3220</v>
      </c>
      <c r="H152" s="105" t="s">
        <v>3941</v>
      </c>
      <c r="I152" s="105" t="s">
        <v>3941</v>
      </c>
      <c r="J152" s="55">
        <v>2.98</v>
      </c>
      <c r="K152" t="s">
        <v>98</v>
      </c>
      <c r="L152" s="56">
        <v>1.9E-2</v>
      </c>
      <c r="M152" s="56">
        <v>3.3500000000000002E-2</v>
      </c>
      <c r="N152" s="55">
        <v>67445.119999999995</v>
      </c>
      <c r="O152" s="55">
        <v>103</v>
      </c>
      <c r="P152" s="55">
        <v>0</v>
      </c>
      <c r="Q152" s="55">
        <v>69.468473599999996</v>
      </c>
      <c r="R152" s="56">
        <v>1E-4</v>
      </c>
      <c r="S152" s="56">
        <v>3.5000000000000001E-3</v>
      </c>
      <c r="T152" s="56">
        <v>6.9999999999999999E-4</v>
      </c>
    </row>
    <row r="153" spans="1:20">
      <c r="A153" t="s">
        <v>679</v>
      </c>
      <c r="B153" t="s">
        <v>680</v>
      </c>
      <c r="C153" t="s">
        <v>96</v>
      </c>
      <c r="D153" t="s">
        <v>108</v>
      </c>
      <c r="E153" t="s">
        <v>681</v>
      </c>
      <c r="F153" t="s">
        <v>321</v>
      </c>
      <c r="G153" s="63" t="s">
        <v>3220</v>
      </c>
      <c r="H153" s="105" t="s">
        <v>3941</v>
      </c>
      <c r="I153" s="105" t="s">
        <v>3941</v>
      </c>
      <c r="J153" s="55">
        <v>2.09</v>
      </c>
      <c r="K153" t="s">
        <v>98</v>
      </c>
      <c r="L153" s="56">
        <v>1.6400000000000001E-2</v>
      </c>
      <c r="M153" s="56">
        <v>3.0300000000000001E-2</v>
      </c>
      <c r="N153" s="55">
        <v>14338.15</v>
      </c>
      <c r="O153" s="55">
        <v>108.85</v>
      </c>
      <c r="P153" s="55">
        <v>0</v>
      </c>
      <c r="Q153" s="55">
        <v>15.607076275000001</v>
      </c>
      <c r="R153" s="56">
        <v>1E-4</v>
      </c>
      <c r="S153" s="56">
        <v>8.0000000000000004E-4</v>
      </c>
      <c r="T153" s="56">
        <v>2.0000000000000001E-4</v>
      </c>
    </row>
    <row r="154" spans="1:20">
      <c r="A154" s="57" t="s">
        <v>221</v>
      </c>
      <c r="B154" s="107" t="s">
        <v>3941</v>
      </c>
      <c r="C154" s="107" t="s">
        <v>3941</v>
      </c>
      <c r="D154" s="107" t="s">
        <v>3941</v>
      </c>
      <c r="E154" s="107" t="s">
        <v>3941</v>
      </c>
      <c r="F154" s="107" t="s">
        <v>3941</v>
      </c>
      <c r="G154" s="107" t="s">
        <v>3941</v>
      </c>
      <c r="H154" s="107" t="s">
        <v>3941</v>
      </c>
      <c r="I154" s="107" t="s">
        <v>3941</v>
      </c>
      <c r="J154" s="59">
        <v>3.96</v>
      </c>
      <c r="K154" s="107" t="s">
        <v>3941</v>
      </c>
      <c r="L154" s="107" t="s">
        <v>3941</v>
      </c>
      <c r="M154" s="58">
        <v>5.2900000000000003E-2</v>
      </c>
      <c r="N154" s="59">
        <v>2452965.87</v>
      </c>
      <c r="O154" s="107" t="s">
        <v>3941</v>
      </c>
      <c r="P154" s="59">
        <v>23.65203</v>
      </c>
      <c r="Q154" s="59">
        <v>2314.3510748240001</v>
      </c>
      <c r="R154" s="107" t="s">
        <v>3941</v>
      </c>
      <c r="S154" s="58">
        <v>0.1157</v>
      </c>
      <c r="T154" s="58">
        <v>2.2700000000000001E-2</v>
      </c>
    </row>
    <row r="155" spans="1:20">
      <c r="A155" t="s">
        <v>682</v>
      </c>
      <c r="B155" t="s">
        <v>683</v>
      </c>
      <c r="C155" t="s">
        <v>96</v>
      </c>
      <c r="D155" t="s">
        <v>108</v>
      </c>
      <c r="E155" t="s">
        <v>684</v>
      </c>
      <c r="F155" t="s">
        <v>685</v>
      </c>
      <c r="G155" t="s">
        <v>175</v>
      </c>
      <c r="H155" t="s">
        <v>176</v>
      </c>
      <c r="I155" s="105" t="s">
        <v>3941</v>
      </c>
      <c r="J155" s="55">
        <v>0.9</v>
      </c>
      <c r="K155" t="s">
        <v>98</v>
      </c>
      <c r="L155" s="56">
        <v>5.7000000000000002E-2</v>
      </c>
      <c r="M155" s="56">
        <v>4.6199999999999998E-2</v>
      </c>
      <c r="N155" s="55">
        <v>0.01</v>
      </c>
      <c r="O155" s="55">
        <v>101.48</v>
      </c>
      <c r="P155" s="55">
        <v>0</v>
      </c>
      <c r="Q155" s="55">
        <v>1.0148E-5</v>
      </c>
      <c r="R155" s="56">
        <v>0</v>
      </c>
      <c r="S155" s="56">
        <v>0</v>
      </c>
      <c r="T155" s="56">
        <v>0</v>
      </c>
    </row>
    <row r="156" spans="1:20">
      <c r="A156" t="s">
        <v>686</v>
      </c>
      <c r="B156" t="s">
        <v>687</v>
      </c>
      <c r="C156" t="s">
        <v>96</v>
      </c>
      <c r="D156" t="s">
        <v>108</v>
      </c>
      <c r="E156" t="s">
        <v>353</v>
      </c>
      <c r="F156" t="s">
        <v>341</v>
      </c>
      <c r="G156" t="s">
        <v>354</v>
      </c>
      <c r="H156" t="s">
        <v>176</v>
      </c>
      <c r="I156" s="105" t="s">
        <v>3941</v>
      </c>
      <c r="J156" s="55">
        <v>5.65</v>
      </c>
      <c r="K156" t="s">
        <v>98</v>
      </c>
      <c r="L156" s="56">
        <v>2.5499999999999998E-2</v>
      </c>
      <c r="M156" s="56">
        <v>5.04E-2</v>
      </c>
      <c r="N156" s="55">
        <v>143472.01999999999</v>
      </c>
      <c r="O156" s="55">
        <v>87.22</v>
      </c>
      <c r="P156" s="55">
        <v>0</v>
      </c>
      <c r="Q156" s="55">
        <v>125.136295844</v>
      </c>
      <c r="R156" s="56">
        <v>1E-4</v>
      </c>
      <c r="S156" s="56">
        <v>6.3E-3</v>
      </c>
      <c r="T156" s="56">
        <v>1.1999999999999999E-3</v>
      </c>
    </row>
    <row r="157" spans="1:20">
      <c r="A157" t="s">
        <v>688</v>
      </c>
      <c r="B157" t="s">
        <v>689</v>
      </c>
      <c r="C157" t="s">
        <v>96</v>
      </c>
      <c r="D157" t="s">
        <v>108</v>
      </c>
      <c r="E157" t="s">
        <v>429</v>
      </c>
      <c r="F157" t="s">
        <v>430</v>
      </c>
      <c r="G157" t="s">
        <v>363</v>
      </c>
      <c r="H157" t="s">
        <v>127</v>
      </c>
      <c r="I157" s="105" t="s">
        <v>3941</v>
      </c>
      <c r="J157" s="55">
        <v>4.9800000000000004</v>
      </c>
      <c r="K157" t="s">
        <v>98</v>
      </c>
      <c r="L157" s="56">
        <v>1.9400000000000001E-2</v>
      </c>
      <c r="M157" s="56">
        <v>4.7199999999999999E-2</v>
      </c>
      <c r="N157" s="55">
        <v>16986.759999999998</v>
      </c>
      <c r="O157" s="55">
        <v>87.3</v>
      </c>
      <c r="P157" s="55">
        <v>0</v>
      </c>
      <c r="Q157" s="55">
        <v>14.82944148</v>
      </c>
      <c r="R157" s="56">
        <v>0</v>
      </c>
      <c r="S157" s="56">
        <v>6.9999999999999999E-4</v>
      </c>
      <c r="T157" s="56">
        <v>1E-4</v>
      </c>
    </row>
    <row r="158" spans="1:20">
      <c r="A158" t="s">
        <v>691</v>
      </c>
      <c r="B158" t="s">
        <v>692</v>
      </c>
      <c r="C158" t="s">
        <v>96</v>
      </c>
      <c r="D158" t="s">
        <v>108</v>
      </c>
      <c r="E158" t="s">
        <v>693</v>
      </c>
      <c r="F158" t="s">
        <v>430</v>
      </c>
      <c r="G158" t="s">
        <v>363</v>
      </c>
      <c r="H158" t="s">
        <v>127</v>
      </c>
      <c r="I158" s="105" t="s">
        <v>3941</v>
      </c>
      <c r="J158" s="55">
        <v>5.49</v>
      </c>
      <c r="K158" t="s">
        <v>98</v>
      </c>
      <c r="L158" s="56">
        <v>1.95E-2</v>
      </c>
      <c r="M158" s="56">
        <v>4.8599999999999997E-2</v>
      </c>
      <c r="N158" s="55">
        <v>1176.4100000000001</v>
      </c>
      <c r="O158" s="55">
        <v>85.34</v>
      </c>
      <c r="P158" s="55">
        <v>0</v>
      </c>
      <c r="Q158" s="55">
        <v>1.003948294</v>
      </c>
      <c r="R158" s="56">
        <v>0</v>
      </c>
      <c r="S158" s="56">
        <v>1E-4</v>
      </c>
      <c r="T158" s="56">
        <v>0</v>
      </c>
    </row>
    <row r="159" spans="1:20">
      <c r="A159" t="s">
        <v>694</v>
      </c>
      <c r="B159" t="s">
        <v>695</v>
      </c>
      <c r="C159" t="s">
        <v>96</v>
      </c>
      <c r="D159" t="s">
        <v>108</v>
      </c>
      <c r="E159" t="s">
        <v>696</v>
      </c>
      <c r="F159" t="s">
        <v>341</v>
      </c>
      <c r="G159" t="s">
        <v>354</v>
      </c>
      <c r="H159" t="s">
        <v>176</v>
      </c>
      <c r="I159" s="105" t="s">
        <v>3941</v>
      </c>
      <c r="J159" s="55">
        <v>0.8</v>
      </c>
      <c r="K159" t="s">
        <v>98</v>
      </c>
      <c r="L159" s="56">
        <v>2.5499999999999998E-2</v>
      </c>
      <c r="M159" s="56">
        <v>4.4400000000000002E-2</v>
      </c>
      <c r="N159" s="55">
        <v>17635.96</v>
      </c>
      <c r="O159" s="55">
        <v>98.58</v>
      </c>
      <c r="P159" s="55">
        <v>0</v>
      </c>
      <c r="Q159" s="55">
        <v>17.385529368</v>
      </c>
      <c r="R159" s="56">
        <v>1E-4</v>
      </c>
      <c r="S159" s="56">
        <v>8.9999999999999998E-4</v>
      </c>
      <c r="T159" s="56">
        <v>2.0000000000000001E-4</v>
      </c>
    </row>
    <row r="160" spans="1:20">
      <c r="A160" t="s">
        <v>697</v>
      </c>
      <c r="B160" t="s">
        <v>698</v>
      </c>
      <c r="C160" t="s">
        <v>96</v>
      </c>
      <c r="D160" t="s">
        <v>108</v>
      </c>
      <c r="E160" t="s">
        <v>461</v>
      </c>
      <c r="F160" t="s">
        <v>110</v>
      </c>
      <c r="G160" t="s">
        <v>354</v>
      </c>
      <c r="H160" t="s">
        <v>176</v>
      </c>
      <c r="I160" s="105" t="s">
        <v>3941</v>
      </c>
      <c r="J160" s="55">
        <v>3.62</v>
      </c>
      <c r="K160" t="s">
        <v>98</v>
      </c>
      <c r="L160" s="56">
        <v>4.5600000000000002E-2</v>
      </c>
      <c r="M160" s="56">
        <v>5.0900000000000001E-2</v>
      </c>
      <c r="N160" s="55">
        <v>34102.5</v>
      </c>
      <c r="O160" s="55">
        <v>98.58</v>
      </c>
      <c r="P160" s="55">
        <v>0</v>
      </c>
      <c r="Q160" s="55">
        <v>33.618244500000003</v>
      </c>
      <c r="R160" s="56">
        <v>1E-4</v>
      </c>
      <c r="S160" s="56">
        <v>1.6999999999999999E-3</v>
      </c>
      <c r="T160" s="56">
        <v>2.9999999999999997E-4</v>
      </c>
    </row>
    <row r="161" spans="1:20">
      <c r="A161" t="s">
        <v>699</v>
      </c>
      <c r="B161" t="s">
        <v>700</v>
      </c>
      <c r="C161" t="s">
        <v>96</v>
      </c>
      <c r="D161" t="s">
        <v>108</v>
      </c>
      <c r="E161" t="s">
        <v>479</v>
      </c>
      <c r="F161" t="s">
        <v>113</v>
      </c>
      <c r="G161" t="s">
        <v>480</v>
      </c>
      <c r="H161" t="s">
        <v>127</v>
      </c>
      <c r="I161" s="105" t="s">
        <v>3941</v>
      </c>
      <c r="J161" s="55">
        <v>8.5</v>
      </c>
      <c r="K161" t="s">
        <v>98</v>
      </c>
      <c r="L161" s="56">
        <v>2.7900000000000001E-2</v>
      </c>
      <c r="M161" s="56">
        <v>5.0099999999999999E-2</v>
      </c>
      <c r="N161" s="55">
        <v>34310.75</v>
      </c>
      <c r="O161" s="55">
        <v>83.51</v>
      </c>
      <c r="P161" s="55">
        <v>0</v>
      </c>
      <c r="Q161" s="55">
        <v>28.652907325000001</v>
      </c>
      <c r="R161" s="56">
        <v>1E-4</v>
      </c>
      <c r="S161" s="56">
        <v>1.4E-3</v>
      </c>
      <c r="T161" s="56">
        <v>2.9999999999999997E-4</v>
      </c>
    </row>
    <row r="162" spans="1:20">
      <c r="A162" t="s">
        <v>701</v>
      </c>
      <c r="B162" t="s">
        <v>702</v>
      </c>
      <c r="C162" t="s">
        <v>96</v>
      </c>
      <c r="D162" t="s">
        <v>108</v>
      </c>
      <c r="E162" t="s">
        <v>703</v>
      </c>
      <c r="F162" t="s">
        <v>111</v>
      </c>
      <c r="G162" t="s">
        <v>480</v>
      </c>
      <c r="H162" t="s">
        <v>127</v>
      </c>
      <c r="I162" s="105" t="s">
        <v>3941</v>
      </c>
      <c r="J162" s="55">
        <v>1.29</v>
      </c>
      <c r="K162" t="s">
        <v>98</v>
      </c>
      <c r="L162" s="56">
        <v>6.0999999999999999E-2</v>
      </c>
      <c r="M162" s="56">
        <v>6.0100000000000001E-2</v>
      </c>
      <c r="N162" s="55">
        <v>73523.03</v>
      </c>
      <c r="O162" s="55">
        <v>101.47</v>
      </c>
      <c r="P162" s="55">
        <v>0</v>
      </c>
      <c r="Q162" s="55">
        <v>74.603818540999995</v>
      </c>
      <c r="R162" s="56">
        <v>2.0000000000000001E-4</v>
      </c>
      <c r="S162" s="56">
        <v>3.7000000000000002E-3</v>
      </c>
      <c r="T162" s="56">
        <v>6.9999999999999999E-4</v>
      </c>
    </row>
    <row r="163" spans="1:20">
      <c r="A163" t="s">
        <v>704</v>
      </c>
      <c r="B163" t="s">
        <v>705</v>
      </c>
      <c r="C163" t="s">
        <v>96</v>
      </c>
      <c r="D163" t="s">
        <v>108</v>
      </c>
      <c r="E163" t="s">
        <v>514</v>
      </c>
      <c r="F163" t="s">
        <v>430</v>
      </c>
      <c r="G163" t="s">
        <v>480</v>
      </c>
      <c r="H163" t="s">
        <v>127</v>
      </c>
      <c r="I163" s="105" t="s">
        <v>3941</v>
      </c>
      <c r="J163" s="55">
        <v>7.07</v>
      </c>
      <c r="K163" t="s">
        <v>98</v>
      </c>
      <c r="L163" s="56">
        <v>3.0499999999999999E-2</v>
      </c>
      <c r="M163" s="56">
        <v>5.1700000000000003E-2</v>
      </c>
      <c r="N163" s="55">
        <v>50057.33</v>
      </c>
      <c r="O163" s="55">
        <v>86.63</v>
      </c>
      <c r="P163" s="55">
        <v>0</v>
      </c>
      <c r="Q163" s="55">
        <v>43.364664978999997</v>
      </c>
      <c r="R163" s="56">
        <v>1E-4</v>
      </c>
      <c r="S163" s="56">
        <v>2.2000000000000001E-3</v>
      </c>
      <c r="T163" s="56">
        <v>4.0000000000000002E-4</v>
      </c>
    </row>
    <row r="164" spans="1:20">
      <c r="A164" t="s">
        <v>706</v>
      </c>
      <c r="B164" t="s">
        <v>707</v>
      </c>
      <c r="C164" t="s">
        <v>96</v>
      </c>
      <c r="D164" t="s">
        <v>108</v>
      </c>
      <c r="E164" t="s">
        <v>514</v>
      </c>
      <c r="F164" t="s">
        <v>430</v>
      </c>
      <c r="G164" t="s">
        <v>480</v>
      </c>
      <c r="H164" t="s">
        <v>127</v>
      </c>
      <c r="I164" s="105" t="s">
        <v>3941</v>
      </c>
      <c r="J164" s="55">
        <v>2.42</v>
      </c>
      <c r="K164" t="s">
        <v>98</v>
      </c>
      <c r="L164" s="56">
        <v>2.9100000000000001E-2</v>
      </c>
      <c r="M164" s="56">
        <v>4.2700000000000002E-2</v>
      </c>
      <c r="N164" s="55">
        <v>24061.88</v>
      </c>
      <c r="O164" s="55">
        <v>96.93</v>
      </c>
      <c r="P164" s="55">
        <v>0</v>
      </c>
      <c r="Q164" s="55">
        <v>23.323180283999999</v>
      </c>
      <c r="R164" s="56">
        <v>0</v>
      </c>
      <c r="S164" s="56">
        <v>1.1999999999999999E-3</v>
      </c>
      <c r="T164" s="56">
        <v>2.0000000000000001E-4</v>
      </c>
    </row>
    <row r="165" spans="1:20">
      <c r="A165" t="s">
        <v>708</v>
      </c>
      <c r="B165" t="s">
        <v>709</v>
      </c>
      <c r="C165" t="s">
        <v>96</v>
      </c>
      <c r="D165" t="s">
        <v>108</v>
      </c>
      <c r="E165" t="s">
        <v>514</v>
      </c>
      <c r="F165" t="s">
        <v>430</v>
      </c>
      <c r="G165" t="s">
        <v>480</v>
      </c>
      <c r="H165" t="s">
        <v>127</v>
      </c>
      <c r="I165" s="105" t="s">
        <v>3941</v>
      </c>
      <c r="J165" s="55">
        <v>6.3</v>
      </c>
      <c r="K165" t="s">
        <v>98</v>
      </c>
      <c r="L165" s="56">
        <v>3.0499999999999999E-2</v>
      </c>
      <c r="M165" s="56">
        <v>5.0599999999999999E-2</v>
      </c>
      <c r="N165" s="55">
        <v>82113.149999999994</v>
      </c>
      <c r="O165" s="55">
        <v>88.63</v>
      </c>
      <c r="P165" s="55">
        <v>0</v>
      </c>
      <c r="Q165" s="55">
        <v>72.776884844999998</v>
      </c>
      <c r="R165" s="56">
        <v>1E-4</v>
      </c>
      <c r="S165" s="56">
        <v>3.5999999999999999E-3</v>
      </c>
      <c r="T165" s="56">
        <v>6.9999999999999999E-4</v>
      </c>
    </row>
    <row r="166" spans="1:20">
      <c r="A166" t="s">
        <v>710</v>
      </c>
      <c r="B166" t="s">
        <v>711</v>
      </c>
      <c r="C166" t="s">
        <v>96</v>
      </c>
      <c r="D166" t="s">
        <v>108</v>
      </c>
      <c r="E166" t="s">
        <v>514</v>
      </c>
      <c r="F166" t="s">
        <v>430</v>
      </c>
      <c r="G166" t="s">
        <v>480</v>
      </c>
      <c r="H166" t="s">
        <v>127</v>
      </c>
      <c r="I166" s="105" t="s">
        <v>3941</v>
      </c>
      <c r="J166" s="55">
        <v>7.94</v>
      </c>
      <c r="K166" t="s">
        <v>98</v>
      </c>
      <c r="L166" s="56">
        <v>2.63E-2</v>
      </c>
      <c r="M166" s="56">
        <v>5.2400000000000002E-2</v>
      </c>
      <c r="N166" s="55">
        <v>88227.63</v>
      </c>
      <c r="O166" s="55">
        <v>81.86</v>
      </c>
      <c r="P166" s="55">
        <v>0</v>
      </c>
      <c r="Q166" s="55">
        <v>72.223137918000006</v>
      </c>
      <c r="R166" s="56">
        <v>1E-4</v>
      </c>
      <c r="S166" s="56">
        <v>3.5999999999999999E-3</v>
      </c>
      <c r="T166" s="56">
        <v>6.9999999999999999E-4</v>
      </c>
    </row>
    <row r="167" spans="1:20">
      <c r="A167" t="s">
        <v>712</v>
      </c>
      <c r="B167" t="s">
        <v>713</v>
      </c>
      <c r="C167" t="s">
        <v>96</v>
      </c>
      <c r="D167" t="s">
        <v>108</v>
      </c>
      <c r="E167" t="s">
        <v>521</v>
      </c>
      <c r="F167" t="s">
        <v>430</v>
      </c>
      <c r="G167" t="s">
        <v>480</v>
      </c>
      <c r="H167" t="s">
        <v>127</v>
      </c>
      <c r="I167" s="105" t="s">
        <v>3941</v>
      </c>
      <c r="J167" s="55">
        <v>5.72</v>
      </c>
      <c r="K167" t="s">
        <v>98</v>
      </c>
      <c r="L167" s="56">
        <v>2.64E-2</v>
      </c>
      <c r="M167" s="56">
        <v>4.9599999999999998E-2</v>
      </c>
      <c r="N167" s="55">
        <v>135794.70000000001</v>
      </c>
      <c r="O167" s="55">
        <v>88.65</v>
      </c>
      <c r="P167" s="55">
        <v>0</v>
      </c>
      <c r="Q167" s="55">
        <v>120.38200155</v>
      </c>
      <c r="R167" s="56">
        <v>1E-4</v>
      </c>
      <c r="S167" s="56">
        <v>6.0000000000000001E-3</v>
      </c>
      <c r="T167" s="56">
        <v>1.1999999999999999E-3</v>
      </c>
    </row>
    <row r="168" spans="1:20">
      <c r="A168" t="s">
        <v>714</v>
      </c>
      <c r="B168" t="s">
        <v>715</v>
      </c>
      <c r="C168" t="s">
        <v>96</v>
      </c>
      <c r="D168" t="s">
        <v>108</v>
      </c>
      <c r="E168" t="s">
        <v>716</v>
      </c>
      <c r="F168" t="s">
        <v>430</v>
      </c>
      <c r="G168" t="s">
        <v>467</v>
      </c>
      <c r="H168" t="s">
        <v>176</v>
      </c>
      <c r="I168" s="105" t="s">
        <v>3941</v>
      </c>
      <c r="J168" s="55">
        <v>3.72</v>
      </c>
      <c r="K168" t="s">
        <v>98</v>
      </c>
      <c r="L168" s="56">
        <v>4.7E-2</v>
      </c>
      <c r="M168" s="56">
        <v>4.5400000000000003E-2</v>
      </c>
      <c r="N168" s="55">
        <v>45094.12</v>
      </c>
      <c r="O168" s="55">
        <v>104.73</v>
      </c>
      <c r="P168" s="55">
        <v>0</v>
      </c>
      <c r="Q168" s="55">
        <v>47.227071875999997</v>
      </c>
      <c r="R168" s="56">
        <v>1E-4</v>
      </c>
      <c r="S168" s="56">
        <v>2.3999999999999998E-3</v>
      </c>
      <c r="T168" s="56">
        <v>5.0000000000000001E-4</v>
      </c>
    </row>
    <row r="169" spans="1:20">
      <c r="A169" t="s">
        <v>717</v>
      </c>
      <c r="B169" t="s">
        <v>718</v>
      </c>
      <c r="C169" t="s">
        <v>96</v>
      </c>
      <c r="D169" t="s">
        <v>108</v>
      </c>
      <c r="E169" t="s">
        <v>521</v>
      </c>
      <c r="F169" t="s">
        <v>430</v>
      </c>
      <c r="G169" t="s">
        <v>480</v>
      </c>
      <c r="H169" t="s">
        <v>127</v>
      </c>
      <c r="I169" s="105" t="s">
        <v>3941</v>
      </c>
      <c r="J169" s="55">
        <v>7.35</v>
      </c>
      <c r="K169" t="s">
        <v>98</v>
      </c>
      <c r="L169" s="56">
        <v>2.5000000000000001E-2</v>
      </c>
      <c r="M169" s="56">
        <v>5.28E-2</v>
      </c>
      <c r="N169" s="55">
        <v>81251.7</v>
      </c>
      <c r="O169" s="55">
        <v>82.64</v>
      </c>
      <c r="P169" s="55">
        <v>0</v>
      </c>
      <c r="Q169" s="55">
        <v>67.146404880000006</v>
      </c>
      <c r="R169" s="56">
        <v>1E-4</v>
      </c>
      <c r="S169" s="56">
        <v>3.3999999999999998E-3</v>
      </c>
      <c r="T169" s="56">
        <v>6.9999999999999999E-4</v>
      </c>
    </row>
    <row r="170" spans="1:20">
      <c r="A170" t="s">
        <v>719</v>
      </c>
      <c r="B170" t="s">
        <v>720</v>
      </c>
      <c r="C170" t="s">
        <v>96</v>
      </c>
      <c r="D170" t="s">
        <v>108</v>
      </c>
      <c r="E170" t="s">
        <v>721</v>
      </c>
      <c r="F170" t="s">
        <v>430</v>
      </c>
      <c r="G170" t="s">
        <v>480</v>
      </c>
      <c r="H170" t="s">
        <v>127</v>
      </c>
      <c r="I170" s="105" t="s">
        <v>3941</v>
      </c>
      <c r="J170" s="55">
        <v>6.33</v>
      </c>
      <c r="K170" t="s">
        <v>98</v>
      </c>
      <c r="L170" s="56">
        <v>2.98E-2</v>
      </c>
      <c r="M170" s="56">
        <v>4.9500000000000002E-2</v>
      </c>
      <c r="N170" s="55">
        <v>47877.21</v>
      </c>
      <c r="O170" s="55">
        <v>88.82</v>
      </c>
      <c r="P170" s="55">
        <v>0</v>
      </c>
      <c r="Q170" s="55">
        <v>42.524537922</v>
      </c>
      <c r="R170" s="56">
        <v>1E-4</v>
      </c>
      <c r="S170" s="56">
        <v>2.0999999999999999E-3</v>
      </c>
      <c r="T170" s="56">
        <v>4.0000000000000002E-4</v>
      </c>
    </row>
    <row r="171" spans="1:20">
      <c r="A171" t="s">
        <v>722</v>
      </c>
      <c r="B171" t="s">
        <v>723</v>
      </c>
      <c r="C171" t="s">
        <v>96</v>
      </c>
      <c r="D171" t="s">
        <v>108</v>
      </c>
      <c r="E171" t="s">
        <v>721</v>
      </c>
      <c r="F171" t="s">
        <v>430</v>
      </c>
      <c r="G171" t="s">
        <v>480</v>
      </c>
      <c r="H171" t="s">
        <v>127</v>
      </c>
      <c r="I171" s="105" t="s">
        <v>3941</v>
      </c>
      <c r="J171" s="55">
        <v>5.04</v>
      </c>
      <c r="K171" t="s">
        <v>98</v>
      </c>
      <c r="L171" s="56">
        <v>3.4299999999999997E-2</v>
      </c>
      <c r="M171" s="56">
        <v>4.6699999999999998E-2</v>
      </c>
      <c r="N171" s="55">
        <v>53501.05</v>
      </c>
      <c r="O171" s="55">
        <v>94.3</v>
      </c>
      <c r="P171" s="55">
        <v>0</v>
      </c>
      <c r="Q171" s="55">
        <v>50.451490149999998</v>
      </c>
      <c r="R171" s="56">
        <v>2.0000000000000001E-4</v>
      </c>
      <c r="S171" s="56">
        <v>2.5000000000000001E-3</v>
      </c>
      <c r="T171" s="56">
        <v>5.0000000000000001E-4</v>
      </c>
    </row>
    <row r="172" spans="1:20">
      <c r="A172" t="s">
        <v>724</v>
      </c>
      <c r="B172" t="s">
        <v>725</v>
      </c>
      <c r="C172" t="s">
        <v>96</v>
      </c>
      <c r="D172" t="s">
        <v>108</v>
      </c>
      <c r="E172" t="s">
        <v>540</v>
      </c>
      <c r="F172" t="s">
        <v>430</v>
      </c>
      <c r="G172" t="s">
        <v>480</v>
      </c>
      <c r="H172" t="s">
        <v>127</v>
      </c>
      <c r="I172" s="105" t="s">
        <v>3941</v>
      </c>
      <c r="J172" s="55">
        <v>2.54</v>
      </c>
      <c r="K172" t="s">
        <v>98</v>
      </c>
      <c r="L172" s="56">
        <v>3.3000000000000002E-2</v>
      </c>
      <c r="M172" s="56">
        <v>4.2599999999999999E-2</v>
      </c>
      <c r="N172" s="55">
        <v>39420.85</v>
      </c>
      <c r="O172" s="55">
        <v>98.82</v>
      </c>
      <c r="P172" s="55">
        <v>0</v>
      </c>
      <c r="Q172" s="55">
        <v>38.955683970000003</v>
      </c>
      <c r="R172" s="56">
        <v>1E-4</v>
      </c>
      <c r="S172" s="56">
        <v>1.9E-3</v>
      </c>
      <c r="T172" s="56">
        <v>4.0000000000000002E-4</v>
      </c>
    </row>
    <row r="173" spans="1:20">
      <c r="A173" t="s">
        <v>726</v>
      </c>
      <c r="B173" t="s">
        <v>727</v>
      </c>
      <c r="C173" t="s">
        <v>96</v>
      </c>
      <c r="D173" t="s">
        <v>108</v>
      </c>
      <c r="E173" t="s">
        <v>540</v>
      </c>
      <c r="F173" t="s">
        <v>430</v>
      </c>
      <c r="G173" t="s">
        <v>480</v>
      </c>
      <c r="H173" t="s">
        <v>127</v>
      </c>
      <c r="I173" s="105" t="s">
        <v>3941</v>
      </c>
      <c r="J173" s="55">
        <v>4.96</v>
      </c>
      <c r="K173" t="s">
        <v>98</v>
      </c>
      <c r="L173" s="56">
        <v>2.6200000000000001E-2</v>
      </c>
      <c r="M173" s="56">
        <v>4.7100000000000003E-2</v>
      </c>
      <c r="N173" s="55">
        <v>67161.58</v>
      </c>
      <c r="O173" s="55">
        <v>90.92</v>
      </c>
      <c r="P173" s="55">
        <v>0</v>
      </c>
      <c r="Q173" s="55">
        <v>61.063308536000001</v>
      </c>
      <c r="R173" s="56">
        <v>1E-4</v>
      </c>
      <c r="S173" s="56">
        <v>3.0999999999999999E-3</v>
      </c>
      <c r="T173" s="56">
        <v>5.9999999999999995E-4</v>
      </c>
    </row>
    <row r="174" spans="1:20">
      <c r="A174" t="s">
        <v>728</v>
      </c>
      <c r="B174" t="s">
        <v>729</v>
      </c>
      <c r="C174" t="s">
        <v>96</v>
      </c>
      <c r="D174" t="s">
        <v>108</v>
      </c>
      <c r="E174" t="s">
        <v>730</v>
      </c>
      <c r="F174" t="s">
        <v>731</v>
      </c>
      <c r="G174" t="s">
        <v>467</v>
      </c>
      <c r="H174" t="s">
        <v>176</v>
      </c>
      <c r="I174" s="105" t="s">
        <v>3941</v>
      </c>
      <c r="J174" s="55">
        <v>0.28000000000000003</v>
      </c>
      <c r="K174" t="s">
        <v>98</v>
      </c>
      <c r="L174" s="56">
        <v>2.4E-2</v>
      </c>
      <c r="M174" s="56">
        <v>5.6599999999999998E-2</v>
      </c>
      <c r="N174" s="55">
        <v>2337.6799999999998</v>
      </c>
      <c r="O174" s="55">
        <v>99.29</v>
      </c>
      <c r="P174" s="55">
        <v>0</v>
      </c>
      <c r="Q174" s="55">
        <v>2.3210824720000001</v>
      </c>
      <c r="R174" s="56">
        <v>0</v>
      </c>
      <c r="S174" s="56">
        <v>1E-4</v>
      </c>
      <c r="T174" s="56">
        <v>0</v>
      </c>
    </row>
    <row r="175" spans="1:20">
      <c r="A175" t="s">
        <v>732</v>
      </c>
      <c r="B175" t="s">
        <v>733</v>
      </c>
      <c r="C175" t="s">
        <v>96</v>
      </c>
      <c r="D175" t="s">
        <v>108</v>
      </c>
      <c r="E175" t="s">
        <v>730</v>
      </c>
      <c r="F175" t="s">
        <v>731</v>
      </c>
      <c r="G175" t="s">
        <v>467</v>
      </c>
      <c r="H175" t="s">
        <v>176</v>
      </c>
      <c r="I175" s="105" t="s">
        <v>3941</v>
      </c>
      <c r="J175" s="55">
        <v>2.2799999999999998</v>
      </c>
      <c r="K175" t="s">
        <v>98</v>
      </c>
      <c r="L175" s="56">
        <v>2.3E-2</v>
      </c>
      <c r="M175" s="56">
        <v>4.9599999999999998E-2</v>
      </c>
      <c r="N175" s="55">
        <v>30895.119999999999</v>
      </c>
      <c r="O175" s="55">
        <v>95.03</v>
      </c>
      <c r="P175" s="55">
        <v>0</v>
      </c>
      <c r="Q175" s="55">
        <v>29.359632535999999</v>
      </c>
      <c r="R175" s="56">
        <v>0</v>
      </c>
      <c r="S175" s="56">
        <v>1.5E-3</v>
      </c>
      <c r="T175" s="56">
        <v>2.9999999999999997E-4</v>
      </c>
    </row>
    <row r="176" spans="1:20">
      <c r="A176" t="s">
        <v>734</v>
      </c>
      <c r="B176" t="s">
        <v>735</v>
      </c>
      <c r="C176" t="s">
        <v>96</v>
      </c>
      <c r="D176" t="s">
        <v>108</v>
      </c>
      <c r="E176" t="s">
        <v>730</v>
      </c>
      <c r="F176" t="s">
        <v>731</v>
      </c>
      <c r="G176" t="s">
        <v>467</v>
      </c>
      <c r="H176" t="s">
        <v>176</v>
      </c>
      <c r="I176" s="105" t="s">
        <v>3941</v>
      </c>
      <c r="J176" s="55">
        <v>1.36</v>
      </c>
      <c r="K176" t="s">
        <v>98</v>
      </c>
      <c r="L176" s="56">
        <v>2.75E-2</v>
      </c>
      <c r="M176" s="56">
        <v>4.9500000000000002E-2</v>
      </c>
      <c r="N176" s="55">
        <v>22759.43</v>
      </c>
      <c r="O176" s="55">
        <v>98.05</v>
      </c>
      <c r="P176" s="55">
        <v>0</v>
      </c>
      <c r="Q176" s="55">
        <v>22.315621114999999</v>
      </c>
      <c r="R176" s="56">
        <v>1E-4</v>
      </c>
      <c r="S176" s="56">
        <v>1.1000000000000001E-3</v>
      </c>
      <c r="T176" s="56">
        <v>2.0000000000000001E-4</v>
      </c>
    </row>
    <row r="177" spans="1:20">
      <c r="A177" t="s">
        <v>736</v>
      </c>
      <c r="B177" t="s">
        <v>737</v>
      </c>
      <c r="C177" t="s">
        <v>96</v>
      </c>
      <c r="D177" t="s">
        <v>108</v>
      </c>
      <c r="E177" t="s">
        <v>730</v>
      </c>
      <c r="F177" t="s">
        <v>731</v>
      </c>
      <c r="G177" t="s">
        <v>467</v>
      </c>
      <c r="H177" t="s">
        <v>176</v>
      </c>
      <c r="I177" s="105" t="s">
        <v>3941</v>
      </c>
      <c r="J177" s="55">
        <v>2.37</v>
      </c>
      <c r="K177" t="s">
        <v>98</v>
      </c>
      <c r="L177" s="56">
        <v>2.1499999999999998E-2</v>
      </c>
      <c r="M177" s="56">
        <v>5.1900000000000002E-2</v>
      </c>
      <c r="N177" s="55">
        <v>22978.57</v>
      </c>
      <c r="O177" s="55">
        <v>93.26</v>
      </c>
      <c r="P177" s="55">
        <v>1.3374900000000001</v>
      </c>
      <c r="Q177" s="55">
        <v>22.767304381999999</v>
      </c>
      <c r="R177" s="56">
        <v>0</v>
      </c>
      <c r="S177" s="56">
        <v>1.1000000000000001E-3</v>
      </c>
      <c r="T177" s="56">
        <v>2.0000000000000001E-4</v>
      </c>
    </row>
    <row r="178" spans="1:20">
      <c r="A178" t="s">
        <v>738</v>
      </c>
      <c r="B178" t="s">
        <v>739</v>
      </c>
      <c r="C178" t="s">
        <v>96</v>
      </c>
      <c r="D178" t="s">
        <v>108</v>
      </c>
      <c r="E178" t="s">
        <v>547</v>
      </c>
      <c r="F178" t="s">
        <v>548</v>
      </c>
      <c r="G178" t="s">
        <v>549</v>
      </c>
      <c r="H178" t="s">
        <v>127</v>
      </c>
      <c r="I178" s="105" t="s">
        <v>3941</v>
      </c>
      <c r="J178" s="55">
        <v>0.81</v>
      </c>
      <c r="K178" t="s">
        <v>98</v>
      </c>
      <c r="L178" s="56">
        <v>3.0499999999999999E-2</v>
      </c>
      <c r="M178" s="56">
        <v>4.8500000000000001E-2</v>
      </c>
      <c r="N178" s="55">
        <v>1795.42</v>
      </c>
      <c r="O178" s="55">
        <v>98.63</v>
      </c>
      <c r="P178" s="55">
        <v>0</v>
      </c>
      <c r="Q178" s="55">
        <v>1.7708227459999999</v>
      </c>
      <c r="R178" s="56">
        <v>0</v>
      </c>
      <c r="S178" s="56">
        <v>1E-4</v>
      </c>
      <c r="T178" s="56">
        <v>0</v>
      </c>
    </row>
    <row r="179" spans="1:20">
      <c r="A179" t="s">
        <v>740</v>
      </c>
      <c r="B179" t="s">
        <v>741</v>
      </c>
      <c r="C179" t="s">
        <v>96</v>
      </c>
      <c r="D179" t="s">
        <v>108</v>
      </c>
      <c r="E179" t="s">
        <v>547</v>
      </c>
      <c r="F179" t="s">
        <v>548</v>
      </c>
      <c r="G179" t="s">
        <v>549</v>
      </c>
      <c r="H179" t="s">
        <v>127</v>
      </c>
      <c r="I179" s="105" t="s">
        <v>3941</v>
      </c>
      <c r="J179" s="55">
        <v>2.8</v>
      </c>
      <c r="K179" t="s">
        <v>98</v>
      </c>
      <c r="L179" s="56">
        <v>2.58E-2</v>
      </c>
      <c r="M179" s="56">
        <v>5.0799999999999998E-2</v>
      </c>
      <c r="N179" s="55">
        <v>14432.75</v>
      </c>
      <c r="O179" s="55">
        <v>93.51</v>
      </c>
      <c r="P179" s="55">
        <v>0</v>
      </c>
      <c r="Q179" s="55">
        <v>13.496064525</v>
      </c>
      <c r="R179" s="56">
        <v>0</v>
      </c>
      <c r="S179" s="56">
        <v>6.9999999999999999E-4</v>
      </c>
      <c r="T179" s="56">
        <v>1E-4</v>
      </c>
    </row>
    <row r="180" spans="1:20">
      <c r="A180" t="s">
        <v>742</v>
      </c>
      <c r="B180" t="s">
        <v>743</v>
      </c>
      <c r="C180" t="s">
        <v>96</v>
      </c>
      <c r="D180" t="s">
        <v>108</v>
      </c>
      <c r="E180" t="s">
        <v>562</v>
      </c>
      <c r="F180" t="s">
        <v>113</v>
      </c>
      <c r="G180" t="s">
        <v>544</v>
      </c>
      <c r="H180" t="s">
        <v>176</v>
      </c>
      <c r="I180" s="105" t="s">
        <v>3941</v>
      </c>
      <c r="J180" s="55">
        <v>1.55</v>
      </c>
      <c r="K180" t="s">
        <v>98</v>
      </c>
      <c r="L180" s="56">
        <v>3.5499999999999997E-2</v>
      </c>
      <c r="M180" s="56">
        <v>4.9000000000000002E-2</v>
      </c>
      <c r="N180" s="55">
        <v>24456.080000000002</v>
      </c>
      <c r="O180" s="55">
        <v>98.03</v>
      </c>
      <c r="P180" s="55">
        <v>0.43409999999999999</v>
      </c>
      <c r="Q180" s="55">
        <v>24.408395224</v>
      </c>
      <c r="R180" s="56">
        <v>1E-4</v>
      </c>
      <c r="S180" s="56">
        <v>1.1999999999999999E-3</v>
      </c>
      <c r="T180" s="56">
        <v>2.0000000000000001E-4</v>
      </c>
    </row>
    <row r="181" spans="1:20">
      <c r="A181" t="s">
        <v>744</v>
      </c>
      <c r="B181" t="s">
        <v>745</v>
      </c>
      <c r="C181" t="s">
        <v>96</v>
      </c>
      <c r="D181" t="s">
        <v>108</v>
      </c>
      <c r="E181" t="s">
        <v>562</v>
      </c>
      <c r="F181" t="s">
        <v>113</v>
      </c>
      <c r="G181" t="s">
        <v>544</v>
      </c>
      <c r="H181" t="s">
        <v>176</v>
      </c>
      <c r="I181" s="105" t="s">
        <v>3941</v>
      </c>
      <c r="J181" s="55">
        <v>2.56</v>
      </c>
      <c r="K181" t="s">
        <v>98</v>
      </c>
      <c r="L181" s="56">
        <v>2.5000000000000001E-2</v>
      </c>
      <c r="M181" s="56">
        <v>4.9099999999999998E-2</v>
      </c>
      <c r="N181" s="55">
        <v>85765.69</v>
      </c>
      <c r="O181" s="55">
        <v>94.18</v>
      </c>
      <c r="P181" s="55">
        <v>20.981960000000001</v>
      </c>
      <c r="Q181" s="55">
        <v>101.756086842</v>
      </c>
      <c r="R181" s="56">
        <v>1E-4</v>
      </c>
      <c r="S181" s="56">
        <v>5.1000000000000004E-3</v>
      </c>
      <c r="T181" s="56">
        <v>1E-3</v>
      </c>
    </row>
    <row r="182" spans="1:20">
      <c r="A182" t="s">
        <v>746</v>
      </c>
      <c r="B182" t="s">
        <v>747</v>
      </c>
      <c r="C182" t="s">
        <v>96</v>
      </c>
      <c r="D182" t="s">
        <v>108</v>
      </c>
      <c r="E182" t="s">
        <v>562</v>
      </c>
      <c r="F182" t="s">
        <v>113</v>
      </c>
      <c r="G182" t="s">
        <v>544</v>
      </c>
      <c r="H182" t="s">
        <v>176</v>
      </c>
      <c r="I182" s="105" t="s">
        <v>3941</v>
      </c>
      <c r="J182" s="55">
        <v>3.92</v>
      </c>
      <c r="K182" t="s">
        <v>98</v>
      </c>
      <c r="L182" s="56">
        <v>4.7300000000000002E-2</v>
      </c>
      <c r="M182" s="56">
        <v>5.04E-2</v>
      </c>
      <c r="N182" s="55">
        <v>37990.82</v>
      </c>
      <c r="O182" s="55">
        <v>99</v>
      </c>
      <c r="P182" s="55">
        <v>0.89847999999999995</v>
      </c>
      <c r="Q182" s="55">
        <v>38.509391800000003</v>
      </c>
      <c r="R182" s="56">
        <v>1E-4</v>
      </c>
      <c r="S182" s="56">
        <v>1.9E-3</v>
      </c>
      <c r="T182" s="56">
        <v>4.0000000000000002E-4</v>
      </c>
    </row>
    <row r="183" spans="1:20">
      <c r="A183" t="s">
        <v>748</v>
      </c>
      <c r="B183" t="s">
        <v>749</v>
      </c>
      <c r="C183" t="s">
        <v>96</v>
      </c>
      <c r="D183" t="s">
        <v>108</v>
      </c>
      <c r="E183" t="s">
        <v>565</v>
      </c>
      <c r="F183" t="s">
        <v>321</v>
      </c>
      <c r="G183" t="s">
        <v>544</v>
      </c>
      <c r="H183" t="s">
        <v>176</v>
      </c>
      <c r="I183" s="105" t="s">
        <v>3941</v>
      </c>
      <c r="J183" s="55">
        <v>4.51</v>
      </c>
      <c r="K183" t="s">
        <v>98</v>
      </c>
      <c r="L183" s="56">
        <v>2.4299999999999999E-2</v>
      </c>
      <c r="M183" s="56">
        <v>4.9200000000000001E-2</v>
      </c>
      <c r="N183" s="55">
        <v>80801.759999999995</v>
      </c>
      <c r="O183" s="55">
        <v>89.9</v>
      </c>
      <c r="P183" s="55">
        <v>0</v>
      </c>
      <c r="Q183" s="55">
        <v>72.640782239999993</v>
      </c>
      <c r="R183" s="56">
        <v>1E-4</v>
      </c>
      <c r="S183" s="56">
        <v>3.5999999999999999E-3</v>
      </c>
      <c r="T183" s="56">
        <v>6.9999999999999999E-4</v>
      </c>
    </row>
    <row r="184" spans="1:20">
      <c r="A184" t="s">
        <v>750</v>
      </c>
      <c r="B184" t="s">
        <v>751</v>
      </c>
      <c r="C184" t="s">
        <v>96</v>
      </c>
      <c r="D184" t="s">
        <v>108</v>
      </c>
      <c r="E184" t="s">
        <v>570</v>
      </c>
      <c r="F184" t="s">
        <v>110</v>
      </c>
      <c r="G184" t="s">
        <v>544</v>
      </c>
      <c r="H184" t="s">
        <v>176</v>
      </c>
      <c r="I184" s="105" t="s">
        <v>3941</v>
      </c>
      <c r="J184" s="55">
        <v>1.45</v>
      </c>
      <c r="K184" t="s">
        <v>98</v>
      </c>
      <c r="L184" s="56">
        <v>3.2500000000000001E-2</v>
      </c>
      <c r="M184" s="56">
        <v>5.7500000000000002E-2</v>
      </c>
      <c r="N184" s="55">
        <v>457.91</v>
      </c>
      <c r="O184" s="55">
        <v>97.29</v>
      </c>
      <c r="P184" s="55">
        <v>0</v>
      </c>
      <c r="Q184" s="55">
        <v>0.44550063899999998</v>
      </c>
      <c r="R184" s="56">
        <v>0</v>
      </c>
      <c r="S184" s="56">
        <v>0</v>
      </c>
      <c r="T184" s="56">
        <v>0</v>
      </c>
    </row>
    <row r="185" spans="1:20">
      <c r="A185" t="s">
        <v>752</v>
      </c>
      <c r="B185" t="s">
        <v>753</v>
      </c>
      <c r="C185" t="s">
        <v>96</v>
      </c>
      <c r="D185" t="s">
        <v>108</v>
      </c>
      <c r="E185" t="s">
        <v>570</v>
      </c>
      <c r="F185" t="s">
        <v>110</v>
      </c>
      <c r="G185" t="s">
        <v>544</v>
      </c>
      <c r="H185" t="s">
        <v>176</v>
      </c>
      <c r="I185" s="105" t="s">
        <v>3941</v>
      </c>
      <c r="J185" s="55">
        <v>2.16</v>
      </c>
      <c r="K185" t="s">
        <v>98</v>
      </c>
      <c r="L185" s="56">
        <v>5.7000000000000002E-2</v>
      </c>
      <c r="M185" s="56">
        <v>5.6500000000000002E-2</v>
      </c>
      <c r="N185" s="55">
        <v>128809.66</v>
      </c>
      <c r="O185" s="55">
        <v>100.54</v>
      </c>
      <c r="P185" s="55">
        <v>0</v>
      </c>
      <c r="Q185" s="55">
        <v>129.50523216400001</v>
      </c>
      <c r="R185" s="56">
        <v>2.9999999999999997E-4</v>
      </c>
      <c r="S185" s="56">
        <v>6.4999999999999997E-3</v>
      </c>
      <c r="T185" s="56">
        <v>1.2999999999999999E-3</v>
      </c>
    </row>
    <row r="186" spans="1:20">
      <c r="A186" t="s">
        <v>754</v>
      </c>
      <c r="B186" t="s">
        <v>755</v>
      </c>
      <c r="C186" t="s">
        <v>96</v>
      </c>
      <c r="D186" t="s">
        <v>108</v>
      </c>
      <c r="E186" t="s">
        <v>575</v>
      </c>
      <c r="F186" t="s">
        <v>110</v>
      </c>
      <c r="G186" t="s">
        <v>544</v>
      </c>
      <c r="H186" t="s">
        <v>176</v>
      </c>
      <c r="I186" s="105" t="s">
        <v>3941</v>
      </c>
      <c r="J186" s="55">
        <v>1.92</v>
      </c>
      <c r="K186" t="s">
        <v>98</v>
      </c>
      <c r="L186" s="56">
        <v>2.8000000000000001E-2</v>
      </c>
      <c r="M186" s="56">
        <v>5.4399999999999997E-2</v>
      </c>
      <c r="N186" s="55">
        <v>21534.99</v>
      </c>
      <c r="O186" s="55">
        <v>95.26</v>
      </c>
      <c r="P186" s="55">
        <v>0</v>
      </c>
      <c r="Q186" s="55">
        <v>20.514231473999999</v>
      </c>
      <c r="R186" s="56">
        <v>1E-4</v>
      </c>
      <c r="S186" s="56">
        <v>1E-3</v>
      </c>
      <c r="T186" s="56">
        <v>2.0000000000000001E-4</v>
      </c>
    </row>
    <row r="187" spans="1:20">
      <c r="A187" t="s">
        <v>756</v>
      </c>
      <c r="B187" t="s">
        <v>757</v>
      </c>
      <c r="C187" t="s">
        <v>96</v>
      </c>
      <c r="D187" t="s">
        <v>108</v>
      </c>
      <c r="E187" t="s">
        <v>575</v>
      </c>
      <c r="F187" t="s">
        <v>110</v>
      </c>
      <c r="G187" t="s">
        <v>544</v>
      </c>
      <c r="H187" t="s">
        <v>176</v>
      </c>
      <c r="I187" s="105" t="s">
        <v>3941</v>
      </c>
      <c r="J187" s="55">
        <v>3.19</v>
      </c>
      <c r="K187" t="s">
        <v>98</v>
      </c>
      <c r="L187" s="56">
        <v>5.6500000000000002E-2</v>
      </c>
      <c r="M187" s="56">
        <v>6.0100000000000001E-2</v>
      </c>
      <c r="N187" s="55">
        <v>69064.649999999994</v>
      </c>
      <c r="O187" s="55">
        <v>100.53</v>
      </c>
      <c r="P187" s="55">
        <v>0</v>
      </c>
      <c r="Q187" s="55">
        <v>69.430692644999993</v>
      </c>
      <c r="R187" s="56">
        <v>2.0000000000000001E-4</v>
      </c>
      <c r="S187" s="56">
        <v>3.5000000000000001E-3</v>
      </c>
      <c r="T187" s="56">
        <v>6.9999999999999999E-4</v>
      </c>
    </row>
    <row r="188" spans="1:20">
      <c r="A188" t="s">
        <v>758</v>
      </c>
      <c r="B188" t="s">
        <v>759</v>
      </c>
      <c r="C188" t="s">
        <v>96</v>
      </c>
      <c r="D188" t="s">
        <v>108</v>
      </c>
      <c r="E188" t="s">
        <v>582</v>
      </c>
      <c r="F188" t="s">
        <v>103</v>
      </c>
      <c r="G188" t="s">
        <v>544</v>
      </c>
      <c r="H188" t="s">
        <v>176</v>
      </c>
      <c r="I188" s="105" t="s">
        <v>3941</v>
      </c>
      <c r="J188" s="55">
        <v>4.43</v>
      </c>
      <c r="K188" t="s">
        <v>98</v>
      </c>
      <c r="L188" s="56">
        <v>5.5E-2</v>
      </c>
      <c r="M188" s="56">
        <v>5.7599999999999998E-2</v>
      </c>
      <c r="N188" s="55">
        <v>47523.66</v>
      </c>
      <c r="O188" s="55">
        <v>99.23</v>
      </c>
      <c r="P188" s="55">
        <v>0</v>
      </c>
      <c r="Q188" s="55">
        <v>47.157727817999998</v>
      </c>
      <c r="R188" s="56">
        <v>2.0000000000000001E-4</v>
      </c>
      <c r="S188" s="56">
        <v>2.3999999999999998E-3</v>
      </c>
      <c r="T188" s="56">
        <v>5.0000000000000001E-4</v>
      </c>
    </row>
    <row r="189" spans="1:20">
      <c r="A189" t="s">
        <v>760</v>
      </c>
      <c r="B189" t="s">
        <v>761</v>
      </c>
      <c r="C189" t="s">
        <v>96</v>
      </c>
      <c r="D189" t="s">
        <v>108</v>
      </c>
      <c r="E189" t="s">
        <v>762</v>
      </c>
      <c r="F189" t="s">
        <v>110</v>
      </c>
      <c r="G189" t="s">
        <v>544</v>
      </c>
      <c r="H189" t="s">
        <v>176</v>
      </c>
      <c r="I189" s="105" t="s">
        <v>3941</v>
      </c>
      <c r="J189" s="55">
        <v>0.73</v>
      </c>
      <c r="K189" t="s">
        <v>98</v>
      </c>
      <c r="L189" s="56">
        <v>2.9499999999999998E-2</v>
      </c>
      <c r="M189" s="56">
        <v>5.4800000000000001E-2</v>
      </c>
      <c r="N189" s="55">
        <v>6754.8</v>
      </c>
      <c r="O189" s="55">
        <v>98.25</v>
      </c>
      <c r="P189" s="55">
        <v>0</v>
      </c>
      <c r="Q189" s="55">
        <v>6.6365910000000001</v>
      </c>
      <c r="R189" s="56">
        <v>1E-4</v>
      </c>
      <c r="S189" s="56">
        <v>2.9999999999999997E-4</v>
      </c>
      <c r="T189" s="56">
        <v>1E-4</v>
      </c>
    </row>
    <row r="190" spans="1:20">
      <c r="A190" t="s">
        <v>763</v>
      </c>
      <c r="B190" t="s">
        <v>764</v>
      </c>
      <c r="C190" t="s">
        <v>96</v>
      </c>
      <c r="D190" t="s">
        <v>108</v>
      </c>
      <c r="E190" t="s">
        <v>765</v>
      </c>
      <c r="F190" t="s">
        <v>766</v>
      </c>
      <c r="G190" t="s">
        <v>544</v>
      </c>
      <c r="H190" t="s">
        <v>176</v>
      </c>
      <c r="I190" s="105" t="s">
        <v>3941</v>
      </c>
      <c r="J190" s="55">
        <v>6.23</v>
      </c>
      <c r="K190" t="s">
        <v>98</v>
      </c>
      <c r="L190" s="56">
        <v>2.3400000000000001E-2</v>
      </c>
      <c r="M190" s="56">
        <v>5.2499999999999998E-2</v>
      </c>
      <c r="N190" s="55">
        <v>59893.34</v>
      </c>
      <c r="O190" s="55">
        <v>83.69</v>
      </c>
      <c r="P190" s="55">
        <v>0</v>
      </c>
      <c r="Q190" s="55">
        <v>50.124736245999998</v>
      </c>
      <c r="R190" s="56">
        <v>1E-4</v>
      </c>
      <c r="S190" s="56">
        <v>2.5000000000000001E-3</v>
      </c>
      <c r="T190" s="56">
        <v>5.0000000000000001E-4</v>
      </c>
    </row>
    <row r="191" spans="1:20">
      <c r="A191" t="s">
        <v>768</v>
      </c>
      <c r="B191" t="s">
        <v>769</v>
      </c>
      <c r="C191" t="s">
        <v>96</v>
      </c>
      <c r="D191" t="s">
        <v>108</v>
      </c>
      <c r="E191" t="s">
        <v>770</v>
      </c>
      <c r="F191" t="s">
        <v>548</v>
      </c>
      <c r="G191" t="s">
        <v>613</v>
      </c>
      <c r="H191" t="s">
        <v>127</v>
      </c>
      <c r="I191" s="105" t="s">
        <v>3941</v>
      </c>
      <c r="J191" s="55">
        <v>2.09</v>
      </c>
      <c r="K191" t="s">
        <v>98</v>
      </c>
      <c r="L191" s="56">
        <v>2.9499999999999998E-2</v>
      </c>
      <c r="M191" s="56">
        <v>5.3600000000000002E-2</v>
      </c>
      <c r="N191" s="55">
        <v>49599.31</v>
      </c>
      <c r="O191" s="55">
        <v>95.31</v>
      </c>
      <c r="P191" s="55">
        <v>0</v>
      </c>
      <c r="Q191" s="55">
        <v>47.273102360999999</v>
      </c>
      <c r="R191" s="56">
        <v>1E-4</v>
      </c>
      <c r="S191" s="56">
        <v>2.3999999999999998E-3</v>
      </c>
      <c r="T191" s="56">
        <v>5.0000000000000001E-4</v>
      </c>
    </row>
    <row r="192" spans="1:20">
      <c r="A192" t="s">
        <v>771</v>
      </c>
      <c r="B192" t="s">
        <v>772</v>
      </c>
      <c r="C192" t="s">
        <v>96</v>
      </c>
      <c r="D192" t="s">
        <v>108</v>
      </c>
      <c r="E192" t="s">
        <v>770</v>
      </c>
      <c r="F192" t="s">
        <v>548</v>
      </c>
      <c r="G192" t="s">
        <v>613</v>
      </c>
      <c r="H192" t="s">
        <v>127</v>
      </c>
      <c r="I192" s="105" t="s">
        <v>3941</v>
      </c>
      <c r="J192" s="55">
        <v>2.97</v>
      </c>
      <c r="K192" t="s">
        <v>98</v>
      </c>
      <c r="L192" s="56">
        <v>2.5499999999999998E-2</v>
      </c>
      <c r="M192" s="56">
        <v>5.5399999999999998E-2</v>
      </c>
      <c r="N192" s="55">
        <v>5731.47</v>
      </c>
      <c r="O192" s="55">
        <v>91.82</v>
      </c>
      <c r="P192" s="55">
        <v>0</v>
      </c>
      <c r="Q192" s="55">
        <v>5.2626357539999997</v>
      </c>
      <c r="R192" s="56">
        <v>0</v>
      </c>
      <c r="S192" s="56">
        <v>2.9999999999999997E-4</v>
      </c>
      <c r="T192" s="56">
        <v>1E-4</v>
      </c>
    </row>
    <row r="193" spans="1:20">
      <c r="A193" t="s">
        <v>773</v>
      </c>
      <c r="B193" t="s">
        <v>774</v>
      </c>
      <c r="C193" t="s">
        <v>96</v>
      </c>
      <c r="D193" t="s">
        <v>108</v>
      </c>
      <c r="E193" t="s">
        <v>775</v>
      </c>
      <c r="F193" t="s">
        <v>672</v>
      </c>
      <c r="G193" t="s">
        <v>613</v>
      </c>
      <c r="H193" t="s">
        <v>127</v>
      </c>
      <c r="I193" s="105" t="s">
        <v>3941</v>
      </c>
      <c r="J193" s="55">
        <v>2.2000000000000002</v>
      </c>
      <c r="K193" t="s">
        <v>98</v>
      </c>
      <c r="L193" s="56">
        <v>3.4500000000000003E-2</v>
      </c>
      <c r="M193" s="56">
        <v>5.0500000000000003E-2</v>
      </c>
      <c r="N193" s="55">
        <v>1539.08</v>
      </c>
      <c r="O193" s="55">
        <v>97.85</v>
      </c>
      <c r="P193" s="55">
        <v>0</v>
      </c>
      <c r="Q193" s="55">
        <v>1.5059897799999999</v>
      </c>
      <c r="R193" s="56">
        <v>0</v>
      </c>
      <c r="S193" s="56">
        <v>1E-4</v>
      </c>
      <c r="T193" s="56">
        <v>0</v>
      </c>
    </row>
    <row r="194" spans="1:20">
      <c r="A194" t="s">
        <v>776</v>
      </c>
      <c r="B194" t="s">
        <v>777</v>
      </c>
      <c r="C194" t="s">
        <v>96</v>
      </c>
      <c r="D194" t="s">
        <v>108</v>
      </c>
      <c r="E194" t="s">
        <v>778</v>
      </c>
      <c r="F194" t="s">
        <v>672</v>
      </c>
      <c r="G194" t="s">
        <v>613</v>
      </c>
      <c r="H194" t="s">
        <v>127</v>
      </c>
      <c r="I194" s="105" t="s">
        <v>3941</v>
      </c>
      <c r="J194" s="55">
        <v>3.56</v>
      </c>
      <c r="K194" t="s">
        <v>98</v>
      </c>
      <c r="L194" s="56">
        <v>2.5000000000000001E-3</v>
      </c>
      <c r="M194" s="56">
        <v>5.1700000000000003E-2</v>
      </c>
      <c r="N194" s="55">
        <v>42854.84</v>
      </c>
      <c r="O194" s="55">
        <v>84.4</v>
      </c>
      <c r="P194" s="55">
        <v>0</v>
      </c>
      <c r="Q194" s="55">
        <v>36.169484959999998</v>
      </c>
      <c r="R194" s="56">
        <v>1E-4</v>
      </c>
      <c r="S194" s="56">
        <v>1.8E-3</v>
      </c>
      <c r="T194" s="56">
        <v>4.0000000000000002E-4</v>
      </c>
    </row>
    <row r="195" spans="1:20">
      <c r="A195" t="s">
        <v>779</v>
      </c>
      <c r="B195" t="s">
        <v>780</v>
      </c>
      <c r="C195" t="s">
        <v>96</v>
      </c>
      <c r="D195" t="s">
        <v>108</v>
      </c>
      <c r="E195" t="s">
        <v>611</v>
      </c>
      <c r="F195" t="s">
        <v>612</v>
      </c>
      <c r="G195" t="s">
        <v>613</v>
      </c>
      <c r="H195" t="s">
        <v>127</v>
      </c>
      <c r="I195" s="105" t="s">
        <v>3941</v>
      </c>
      <c r="J195" s="55">
        <v>1.68</v>
      </c>
      <c r="K195" t="s">
        <v>98</v>
      </c>
      <c r="L195" s="56">
        <v>3.2500000000000001E-2</v>
      </c>
      <c r="M195" s="56">
        <v>5.3699999999999998E-2</v>
      </c>
      <c r="N195" s="55">
        <v>10947.06</v>
      </c>
      <c r="O195" s="55">
        <v>96.68</v>
      </c>
      <c r="P195" s="55">
        <v>0</v>
      </c>
      <c r="Q195" s="55">
        <v>10.583617608000001</v>
      </c>
      <c r="R195" s="56">
        <v>0</v>
      </c>
      <c r="S195" s="56">
        <v>5.0000000000000001E-4</v>
      </c>
      <c r="T195" s="56">
        <v>1E-4</v>
      </c>
    </row>
    <row r="196" spans="1:20">
      <c r="A196" t="s">
        <v>781</v>
      </c>
      <c r="B196" t="s">
        <v>782</v>
      </c>
      <c r="C196" t="s">
        <v>96</v>
      </c>
      <c r="D196" t="s">
        <v>108</v>
      </c>
      <c r="E196" t="s">
        <v>611</v>
      </c>
      <c r="F196" t="s">
        <v>612</v>
      </c>
      <c r="G196" t="s">
        <v>613</v>
      </c>
      <c r="H196" t="s">
        <v>127</v>
      </c>
      <c r="I196" s="105" t="s">
        <v>3941</v>
      </c>
      <c r="J196" s="55">
        <v>3.55</v>
      </c>
      <c r="K196" t="s">
        <v>98</v>
      </c>
      <c r="L196" s="56">
        <v>2.1600000000000001E-2</v>
      </c>
      <c r="M196" s="56">
        <v>6.0499999999999998E-2</v>
      </c>
      <c r="N196" s="55">
        <v>154079.32999999999</v>
      </c>
      <c r="O196" s="55">
        <v>87.98</v>
      </c>
      <c r="P196" s="55">
        <v>0</v>
      </c>
      <c r="Q196" s="55">
        <v>135.55899453399999</v>
      </c>
      <c r="R196" s="56">
        <v>2.0000000000000001E-4</v>
      </c>
      <c r="S196" s="56">
        <v>6.7999999999999996E-3</v>
      </c>
      <c r="T196" s="56">
        <v>1.2999999999999999E-3</v>
      </c>
    </row>
    <row r="197" spans="1:20">
      <c r="A197" t="s">
        <v>783</v>
      </c>
      <c r="B197" t="s">
        <v>784</v>
      </c>
      <c r="C197" t="s">
        <v>96</v>
      </c>
      <c r="D197" t="s">
        <v>108</v>
      </c>
      <c r="E197" t="s">
        <v>785</v>
      </c>
      <c r="F197" t="s">
        <v>430</v>
      </c>
      <c r="G197" t="s">
        <v>613</v>
      </c>
      <c r="H197" t="s">
        <v>127</v>
      </c>
      <c r="I197" s="105" t="s">
        <v>3941</v>
      </c>
      <c r="J197" s="55">
        <v>1.82</v>
      </c>
      <c r="K197" t="s">
        <v>98</v>
      </c>
      <c r="L197" s="56">
        <v>3.27E-2</v>
      </c>
      <c r="M197" s="56">
        <v>4.5199999999999997E-2</v>
      </c>
      <c r="N197" s="55">
        <v>18690.98</v>
      </c>
      <c r="O197" s="55">
        <v>98.27</v>
      </c>
      <c r="P197" s="55">
        <v>0</v>
      </c>
      <c r="Q197" s="55">
        <v>18.367626046000002</v>
      </c>
      <c r="R197" s="56">
        <v>1E-4</v>
      </c>
      <c r="S197" s="56">
        <v>8.9999999999999998E-4</v>
      </c>
      <c r="T197" s="56">
        <v>2.0000000000000001E-4</v>
      </c>
    </row>
    <row r="198" spans="1:20">
      <c r="A198" t="s">
        <v>786</v>
      </c>
      <c r="B198" t="s">
        <v>787</v>
      </c>
      <c r="C198" t="s">
        <v>96</v>
      </c>
      <c r="D198" t="s">
        <v>108</v>
      </c>
      <c r="E198" t="s">
        <v>628</v>
      </c>
      <c r="F198" t="s">
        <v>548</v>
      </c>
      <c r="G198" t="s">
        <v>629</v>
      </c>
      <c r="H198" t="s">
        <v>176</v>
      </c>
      <c r="I198" s="105" t="s">
        <v>3941</v>
      </c>
      <c r="J198" s="55">
        <v>2.31</v>
      </c>
      <c r="K198" t="s">
        <v>98</v>
      </c>
      <c r="L198" s="56">
        <v>4.2999999999999997E-2</v>
      </c>
      <c r="M198" s="56">
        <v>5.2400000000000002E-2</v>
      </c>
      <c r="N198" s="55">
        <v>45125.74</v>
      </c>
      <c r="O198" s="55">
        <v>99.99</v>
      </c>
      <c r="P198" s="55">
        <v>0</v>
      </c>
      <c r="Q198" s="55">
        <v>45.121227425999997</v>
      </c>
      <c r="R198" s="56">
        <v>0</v>
      </c>
      <c r="S198" s="56">
        <v>2.3E-3</v>
      </c>
      <c r="T198" s="56">
        <v>4.0000000000000002E-4</v>
      </c>
    </row>
    <row r="199" spans="1:20">
      <c r="A199" t="s">
        <v>788</v>
      </c>
      <c r="B199" t="s">
        <v>789</v>
      </c>
      <c r="C199" t="s">
        <v>96</v>
      </c>
      <c r="D199" t="s">
        <v>108</v>
      </c>
      <c r="E199" t="s">
        <v>790</v>
      </c>
      <c r="F199" t="s">
        <v>617</v>
      </c>
      <c r="G199" t="s">
        <v>613</v>
      </c>
      <c r="H199" t="s">
        <v>127</v>
      </c>
      <c r="I199" s="105" t="s">
        <v>3941</v>
      </c>
      <c r="J199" s="55">
        <v>0.84</v>
      </c>
      <c r="K199" t="s">
        <v>98</v>
      </c>
      <c r="L199" s="56">
        <v>3.5000000000000003E-2</v>
      </c>
      <c r="M199" s="56">
        <v>5.3199999999999997E-2</v>
      </c>
      <c r="N199" s="55">
        <v>22873.83</v>
      </c>
      <c r="O199" s="55">
        <v>99.86</v>
      </c>
      <c r="P199" s="55">
        <v>0</v>
      </c>
      <c r="Q199" s="55">
        <v>22.841806638000001</v>
      </c>
      <c r="R199" s="56">
        <v>1E-4</v>
      </c>
      <c r="S199" s="56">
        <v>1.1000000000000001E-3</v>
      </c>
      <c r="T199" s="56">
        <v>2.0000000000000001E-4</v>
      </c>
    </row>
    <row r="200" spans="1:20">
      <c r="A200" t="s">
        <v>791</v>
      </c>
      <c r="B200" t="s">
        <v>792</v>
      </c>
      <c r="C200" t="s">
        <v>96</v>
      </c>
      <c r="D200" t="s">
        <v>108</v>
      </c>
      <c r="E200" t="s">
        <v>790</v>
      </c>
      <c r="F200" t="s">
        <v>617</v>
      </c>
      <c r="G200" t="s">
        <v>613</v>
      </c>
      <c r="H200" t="s">
        <v>127</v>
      </c>
      <c r="I200" s="105" t="s">
        <v>3941</v>
      </c>
      <c r="J200" s="55">
        <v>1.91</v>
      </c>
      <c r="K200" t="s">
        <v>98</v>
      </c>
      <c r="L200" s="56">
        <v>4.99E-2</v>
      </c>
      <c r="M200" s="56">
        <v>4.6899999999999997E-2</v>
      </c>
      <c r="N200" s="55">
        <v>64177.94</v>
      </c>
      <c r="O200" s="55">
        <v>101.94</v>
      </c>
      <c r="P200" s="55">
        <v>0</v>
      </c>
      <c r="Q200" s="55">
        <v>65.422992035999997</v>
      </c>
      <c r="R200" s="56">
        <v>2.9999999999999997E-4</v>
      </c>
      <c r="S200" s="56">
        <v>3.3E-3</v>
      </c>
      <c r="T200" s="56">
        <v>5.9999999999999995E-4</v>
      </c>
    </row>
    <row r="201" spans="1:20">
      <c r="A201" t="s">
        <v>793</v>
      </c>
      <c r="B201" t="s">
        <v>794</v>
      </c>
      <c r="C201" t="s">
        <v>96</v>
      </c>
      <c r="D201" t="s">
        <v>108</v>
      </c>
      <c r="E201" t="s">
        <v>790</v>
      </c>
      <c r="F201" t="s">
        <v>617</v>
      </c>
      <c r="G201" t="s">
        <v>613</v>
      </c>
      <c r="H201" t="s">
        <v>127</v>
      </c>
      <c r="I201" s="105" t="s">
        <v>3941</v>
      </c>
      <c r="J201" s="55">
        <v>2.36</v>
      </c>
      <c r="K201" t="s">
        <v>98</v>
      </c>
      <c r="L201" s="56">
        <v>2.6499999999999999E-2</v>
      </c>
      <c r="M201" s="56">
        <v>5.2900000000000003E-2</v>
      </c>
      <c r="N201" s="55">
        <v>18757.61</v>
      </c>
      <c r="O201" s="55">
        <v>95.03</v>
      </c>
      <c r="P201" s="55">
        <v>0</v>
      </c>
      <c r="Q201" s="55">
        <v>17.825356783</v>
      </c>
      <c r="R201" s="56">
        <v>0</v>
      </c>
      <c r="S201" s="56">
        <v>8.9999999999999998E-4</v>
      </c>
      <c r="T201" s="56">
        <v>2.0000000000000001E-4</v>
      </c>
    </row>
    <row r="202" spans="1:20">
      <c r="A202" t="s">
        <v>795</v>
      </c>
      <c r="B202" t="s">
        <v>796</v>
      </c>
      <c r="C202" t="s">
        <v>96</v>
      </c>
      <c r="D202" t="s">
        <v>108</v>
      </c>
      <c r="E202" t="s">
        <v>797</v>
      </c>
      <c r="F202" t="s">
        <v>548</v>
      </c>
      <c r="G202" t="s">
        <v>629</v>
      </c>
      <c r="H202" t="s">
        <v>176</v>
      </c>
      <c r="I202" s="105" t="s">
        <v>3941</v>
      </c>
      <c r="J202" s="55">
        <v>3.52</v>
      </c>
      <c r="K202" t="s">
        <v>98</v>
      </c>
      <c r="L202" s="56">
        <v>5.3400000000000003E-2</v>
      </c>
      <c r="M202" s="56">
        <v>5.6899999999999999E-2</v>
      </c>
      <c r="N202" s="55">
        <v>70859.83</v>
      </c>
      <c r="O202" s="55">
        <v>99.52</v>
      </c>
      <c r="P202" s="55">
        <v>0</v>
      </c>
      <c r="Q202" s="55">
        <v>70.519702816000006</v>
      </c>
      <c r="R202" s="56">
        <v>2.0000000000000001E-4</v>
      </c>
      <c r="S202" s="56">
        <v>3.5000000000000001E-3</v>
      </c>
      <c r="T202" s="56">
        <v>6.9999999999999999E-4</v>
      </c>
    </row>
    <row r="203" spans="1:20">
      <c r="A203" t="s">
        <v>798</v>
      </c>
      <c r="B203" t="s">
        <v>799</v>
      </c>
      <c r="C203" t="s">
        <v>96</v>
      </c>
      <c r="D203" t="s">
        <v>108</v>
      </c>
      <c r="E203" t="s">
        <v>643</v>
      </c>
      <c r="F203" t="s">
        <v>321</v>
      </c>
      <c r="G203" t="s">
        <v>644</v>
      </c>
      <c r="H203" t="s">
        <v>176</v>
      </c>
      <c r="I203" s="105" t="s">
        <v>3941</v>
      </c>
      <c r="J203" s="55">
        <v>3.54</v>
      </c>
      <c r="K203" t="s">
        <v>98</v>
      </c>
      <c r="L203" s="56">
        <v>2.5000000000000001E-2</v>
      </c>
      <c r="M203" s="56">
        <v>5.3900000000000003E-2</v>
      </c>
      <c r="N203" s="55">
        <v>10294.74</v>
      </c>
      <c r="O203" s="55">
        <v>91.27</v>
      </c>
      <c r="P203" s="55">
        <v>0</v>
      </c>
      <c r="Q203" s="55">
        <v>9.3960091979999998</v>
      </c>
      <c r="R203" s="56">
        <v>0</v>
      </c>
      <c r="S203" s="56">
        <v>5.0000000000000001E-4</v>
      </c>
      <c r="T203" s="56">
        <v>1E-4</v>
      </c>
    </row>
    <row r="204" spans="1:20">
      <c r="A204" t="s">
        <v>800</v>
      </c>
      <c r="B204" t="s">
        <v>801</v>
      </c>
      <c r="C204" t="s">
        <v>96</v>
      </c>
      <c r="D204" t="s">
        <v>108</v>
      </c>
      <c r="E204" t="s">
        <v>802</v>
      </c>
      <c r="F204" t="s">
        <v>548</v>
      </c>
      <c r="G204" t="s">
        <v>647</v>
      </c>
      <c r="H204" t="s">
        <v>127</v>
      </c>
      <c r="I204" s="105" t="s">
        <v>3941</v>
      </c>
      <c r="J204" s="55">
        <v>2.93</v>
      </c>
      <c r="K204" t="s">
        <v>98</v>
      </c>
      <c r="L204" s="56">
        <v>4.53E-2</v>
      </c>
      <c r="M204" s="56">
        <v>5.6000000000000001E-2</v>
      </c>
      <c r="N204" s="55">
        <v>50433.52</v>
      </c>
      <c r="O204" s="55">
        <v>97.2</v>
      </c>
      <c r="P204" s="55">
        <v>0</v>
      </c>
      <c r="Q204" s="55">
        <v>49.021381439999999</v>
      </c>
      <c r="R204" s="56">
        <v>1E-4</v>
      </c>
      <c r="S204" s="56">
        <v>2.5000000000000001E-3</v>
      </c>
      <c r="T204" s="56">
        <v>5.0000000000000001E-4</v>
      </c>
    </row>
    <row r="205" spans="1:20">
      <c r="A205" t="s">
        <v>803</v>
      </c>
      <c r="B205" t="s">
        <v>804</v>
      </c>
      <c r="C205" t="s">
        <v>96</v>
      </c>
      <c r="D205" t="s">
        <v>108</v>
      </c>
      <c r="E205" t="s">
        <v>805</v>
      </c>
      <c r="F205" t="s">
        <v>548</v>
      </c>
      <c r="G205" t="s">
        <v>647</v>
      </c>
      <c r="H205" t="s">
        <v>127</v>
      </c>
      <c r="I205" s="105" t="s">
        <v>3941</v>
      </c>
      <c r="J205" s="55">
        <v>3.15</v>
      </c>
      <c r="K205" t="s">
        <v>98</v>
      </c>
      <c r="L205" s="56">
        <v>2.5000000000000001E-2</v>
      </c>
      <c r="M205" s="56">
        <v>6.1100000000000002E-2</v>
      </c>
      <c r="N205" s="55">
        <v>46292.28</v>
      </c>
      <c r="O205" s="55">
        <v>89.63</v>
      </c>
      <c r="P205" s="55">
        <v>0</v>
      </c>
      <c r="Q205" s="55">
        <v>41.491770563999999</v>
      </c>
      <c r="R205" s="56">
        <v>2.0000000000000001E-4</v>
      </c>
      <c r="S205" s="56">
        <v>2.0999999999999999E-3</v>
      </c>
      <c r="T205" s="56">
        <v>4.0000000000000002E-4</v>
      </c>
    </row>
    <row r="206" spans="1:20">
      <c r="A206" t="s">
        <v>806</v>
      </c>
      <c r="B206" t="s">
        <v>807</v>
      </c>
      <c r="C206" t="s">
        <v>96</v>
      </c>
      <c r="D206" t="s">
        <v>108</v>
      </c>
      <c r="E206" t="s">
        <v>808</v>
      </c>
      <c r="F206" t="s">
        <v>321</v>
      </c>
      <c r="G206" t="s">
        <v>647</v>
      </c>
      <c r="H206" t="s">
        <v>127</v>
      </c>
      <c r="I206" s="105" t="s">
        <v>3941</v>
      </c>
      <c r="J206" s="55">
        <v>4.8</v>
      </c>
      <c r="K206" t="s">
        <v>98</v>
      </c>
      <c r="L206" s="56">
        <v>6.7699999999999996E-2</v>
      </c>
      <c r="M206" s="56">
        <v>5.9700000000000003E-2</v>
      </c>
      <c r="N206" s="55">
        <v>73653.69</v>
      </c>
      <c r="O206" s="55">
        <v>107.02</v>
      </c>
      <c r="P206" s="55">
        <v>0</v>
      </c>
      <c r="Q206" s="55">
        <v>78.824179037999997</v>
      </c>
      <c r="R206" s="56">
        <v>0</v>
      </c>
      <c r="S206" s="56">
        <v>3.8999999999999998E-3</v>
      </c>
      <c r="T206" s="56">
        <v>8.0000000000000004E-4</v>
      </c>
    </row>
    <row r="207" spans="1:20">
      <c r="A207" t="s">
        <v>809</v>
      </c>
      <c r="B207" t="s">
        <v>810</v>
      </c>
      <c r="C207" t="s">
        <v>96</v>
      </c>
      <c r="D207" t="s">
        <v>108</v>
      </c>
      <c r="E207" t="s">
        <v>811</v>
      </c>
      <c r="F207" t="s">
        <v>672</v>
      </c>
      <c r="G207" s="63" t="s">
        <v>3220</v>
      </c>
      <c r="H207" s="105" t="s">
        <v>3941</v>
      </c>
      <c r="I207" s="105" t="s">
        <v>3941</v>
      </c>
      <c r="J207" s="55">
        <v>2.94</v>
      </c>
      <c r="K207" t="s">
        <v>98</v>
      </c>
      <c r="L207" s="56">
        <v>1.2E-2</v>
      </c>
      <c r="M207" s="56">
        <v>8.43E-2</v>
      </c>
      <c r="N207" s="55">
        <v>5705.39</v>
      </c>
      <c r="O207" s="55">
        <v>81.599999999999994</v>
      </c>
      <c r="P207" s="55">
        <v>0</v>
      </c>
      <c r="Q207" s="55">
        <v>4.6555982399999998</v>
      </c>
      <c r="R207" s="56">
        <v>1E-4</v>
      </c>
      <c r="S207" s="56">
        <v>2.0000000000000001E-4</v>
      </c>
      <c r="T207" s="56">
        <v>0</v>
      </c>
    </row>
    <row r="208" spans="1:20">
      <c r="A208" t="s">
        <v>812</v>
      </c>
      <c r="B208" t="s">
        <v>813</v>
      </c>
      <c r="C208" t="s">
        <v>96</v>
      </c>
      <c r="D208" t="s">
        <v>108</v>
      </c>
      <c r="E208" t="s">
        <v>811</v>
      </c>
      <c r="F208" t="s">
        <v>672</v>
      </c>
      <c r="G208" s="63" t="s">
        <v>3220</v>
      </c>
      <c r="H208" s="105" t="s">
        <v>3941</v>
      </c>
      <c r="I208" s="105" t="s">
        <v>3941</v>
      </c>
      <c r="J208" s="55">
        <v>3.33</v>
      </c>
      <c r="K208" t="s">
        <v>98</v>
      </c>
      <c r="L208" s="56">
        <v>6.0499999999999998E-2</v>
      </c>
      <c r="M208" s="56">
        <v>5.8999999999999997E-2</v>
      </c>
      <c r="N208" s="55">
        <v>44679.45</v>
      </c>
      <c r="O208" s="55">
        <v>102.3</v>
      </c>
      <c r="P208" s="55">
        <v>0</v>
      </c>
      <c r="Q208" s="55">
        <v>45.707077349999999</v>
      </c>
      <c r="R208" s="56">
        <v>2.0000000000000001E-4</v>
      </c>
      <c r="S208" s="56">
        <v>2.3E-3</v>
      </c>
      <c r="T208" s="56">
        <v>4.0000000000000002E-4</v>
      </c>
    </row>
    <row r="209" spans="1:20">
      <c r="A209" t="s">
        <v>814</v>
      </c>
      <c r="B209" t="s">
        <v>815</v>
      </c>
      <c r="C209" t="s">
        <v>96</v>
      </c>
      <c r="D209" t="s">
        <v>108</v>
      </c>
      <c r="E209" t="s">
        <v>811</v>
      </c>
      <c r="F209" t="s">
        <v>672</v>
      </c>
      <c r="G209" s="63" t="s">
        <v>3220</v>
      </c>
      <c r="H209" s="105" t="s">
        <v>3941</v>
      </c>
      <c r="I209" s="105" t="s">
        <v>3941</v>
      </c>
      <c r="J209" s="55">
        <v>0.97</v>
      </c>
      <c r="K209" t="s">
        <v>98</v>
      </c>
      <c r="L209" s="56">
        <v>3.5499999999999997E-2</v>
      </c>
      <c r="M209" s="56">
        <v>7.3099999999999998E-2</v>
      </c>
      <c r="N209" s="55">
        <v>8900.98</v>
      </c>
      <c r="O209" s="55">
        <v>96.63</v>
      </c>
      <c r="P209" s="55">
        <v>0</v>
      </c>
      <c r="Q209" s="55">
        <v>8.6010169740000002</v>
      </c>
      <c r="R209" s="56">
        <v>0</v>
      </c>
      <c r="S209" s="56">
        <v>4.0000000000000002E-4</v>
      </c>
      <c r="T209" s="56">
        <v>1E-4</v>
      </c>
    </row>
    <row r="210" spans="1:20">
      <c r="A210" t="s">
        <v>816</v>
      </c>
      <c r="B210" t="s">
        <v>817</v>
      </c>
      <c r="C210" t="s">
        <v>96</v>
      </c>
      <c r="D210" t="s">
        <v>108</v>
      </c>
      <c r="E210" t="s">
        <v>818</v>
      </c>
      <c r="F210" t="s">
        <v>341</v>
      </c>
      <c r="G210" s="63" t="s">
        <v>3220</v>
      </c>
      <c r="H210" s="105" t="s">
        <v>3941</v>
      </c>
      <c r="I210" s="105" t="s">
        <v>3941</v>
      </c>
      <c r="J210" s="55">
        <v>1.98</v>
      </c>
      <c r="K210" t="s">
        <v>98</v>
      </c>
      <c r="L210" s="56">
        <v>0.01</v>
      </c>
      <c r="M210" s="56">
        <v>6.5199999999999994E-2</v>
      </c>
      <c r="N210" s="55">
        <v>13747.83</v>
      </c>
      <c r="O210" s="55">
        <v>90</v>
      </c>
      <c r="P210" s="55">
        <v>0</v>
      </c>
      <c r="Q210" s="55">
        <v>12.373047</v>
      </c>
      <c r="R210" s="56">
        <v>1E-4</v>
      </c>
      <c r="S210" s="56">
        <v>5.9999999999999995E-4</v>
      </c>
      <c r="T210" s="56">
        <v>1E-4</v>
      </c>
    </row>
    <row r="211" spans="1:20">
      <c r="A211" s="57" t="s">
        <v>307</v>
      </c>
      <c r="B211" s="107" t="s">
        <v>3941</v>
      </c>
      <c r="C211" s="107" t="s">
        <v>3941</v>
      </c>
      <c r="D211" s="107" t="s">
        <v>3941</v>
      </c>
      <c r="E211" s="107" t="s">
        <v>3941</v>
      </c>
      <c r="F211" s="107" t="s">
        <v>3941</v>
      </c>
      <c r="G211" s="107" t="s">
        <v>3941</v>
      </c>
      <c r="H211" s="107" t="s">
        <v>3941</v>
      </c>
      <c r="I211" s="107" t="s">
        <v>3941</v>
      </c>
      <c r="J211" s="59">
        <v>2.82</v>
      </c>
      <c r="K211" s="107" t="s">
        <v>3941</v>
      </c>
      <c r="L211" s="107" t="s">
        <v>3941</v>
      </c>
      <c r="M211" s="58">
        <v>4.7699999999999999E-2</v>
      </c>
      <c r="N211" s="59">
        <v>33283.35</v>
      </c>
      <c r="O211" s="107" t="s">
        <v>3941</v>
      </c>
      <c r="P211" s="59">
        <v>0</v>
      </c>
      <c r="Q211" s="59">
        <v>34.281850499999997</v>
      </c>
      <c r="R211" s="107" t="s">
        <v>3941</v>
      </c>
      <c r="S211" s="58">
        <v>1.6999999999999999E-3</v>
      </c>
      <c r="T211" s="58">
        <v>2.9999999999999997E-4</v>
      </c>
    </row>
    <row r="212" spans="1:20">
      <c r="A212" t="s">
        <v>819</v>
      </c>
      <c r="B212" t="s">
        <v>820</v>
      </c>
      <c r="C212" t="s">
        <v>96</v>
      </c>
      <c r="D212" t="s">
        <v>108</v>
      </c>
      <c r="E212" t="s">
        <v>821</v>
      </c>
      <c r="F212" t="s">
        <v>685</v>
      </c>
      <c r="G212" t="s">
        <v>354</v>
      </c>
      <c r="H212" t="s">
        <v>176</v>
      </c>
      <c r="I212" s="105" t="s">
        <v>3941</v>
      </c>
      <c r="J212" s="55">
        <v>2.82</v>
      </c>
      <c r="K212" t="s">
        <v>98</v>
      </c>
      <c r="L212" s="56">
        <v>2.12E-2</v>
      </c>
      <c r="M212" s="56">
        <v>4.7699999999999999E-2</v>
      </c>
      <c r="N212" s="55">
        <v>33283.35</v>
      </c>
      <c r="O212" s="55">
        <v>103</v>
      </c>
      <c r="P212" s="55">
        <v>0</v>
      </c>
      <c r="Q212" s="55">
        <v>34.281850499999997</v>
      </c>
      <c r="R212" s="56">
        <v>2.0000000000000001E-4</v>
      </c>
      <c r="S212" s="56">
        <v>1.6999999999999999E-3</v>
      </c>
      <c r="T212" s="56">
        <v>2.9999999999999997E-4</v>
      </c>
    </row>
    <row r="213" spans="1:20">
      <c r="A213" s="57" t="s">
        <v>822</v>
      </c>
      <c r="B213" s="107" t="s">
        <v>3941</v>
      </c>
      <c r="C213" s="107" t="s">
        <v>3941</v>
      </c>
      <c r="D213" s="107" t="s">
        <v>3941</v>
      </c>
      <c r="E213" s="107" t="s">
        <v>3941</v>
      </c>
      <c r="F213" s="107" t="s">
        <v>3941</v>
      </c>
      <c r="G213" s="107" t="s">
        <v>3941</v>
      </c>
      <c r="H213" s="107" t="s">
        <v>3941</v>
      </c>
      <c r="I213" s="107" t="s">
        <v>3941</v>
      </c>
      <c r="J213" s="59">
        <v>0</v>
      </c>
      <c r="K213" s="107" t="s">
        <v>3941</v>
      </c>
      <c r="L213" s="107" t="s">
        <v>3941</v>
      </c>
      <c r="M213" s="58">
        <v>0</v>
      </c>
      <c r="N213" s="59">
        <v>0</v>
      </c>
      <c r="O213" s="107" t="s">
        <v>3941</v>
      </c>
      <c r="P213" s="59">
        <v>0</v>
      </c>
      <c r="Q213" s="59">
        <v>0</v>
      </c>
      <c r="R213" s="107" t="s">
        <v>3941</v>
      </c>
      <c r="S213" s="58">
        <v>0</v>
      </c>
      <c r="T213" s="58">
        <v>0</v>
      </c>
    </row>
    <row r="214" spans="1:20">
      <c r="A214" t="s">
        <v>178</v>
      </c>
      <c r="B214" t="s">
        <v>178</v>
      </c>
      <c r="C214" s="107" t="s">
        <v>3941</v>
      </c>
      <c r="D214" s="107" t="s">
        <v>3941</v>
      </c>
      <c r="E214" s="107" t="s">
        <v>3941</v>
      </c>
      <c r="F214" t="s">
        <v>178</v>
      </c>
      <c r="G214" t="s">
        <v>178</v>
      </c>
      <c r="H214" s="107" t="s">
        <v>3941</v>
      </c>
      <c r="I214" s="107" t="s">
        <v>3941</v>
      </c>
      <c r="J214" s="55">
        <v>0</v>
      </c>
      <c r="K214" t="s">
        <v>178</v>
      </c>
      <c r="L214" s="56">
        <v>0</v>
      </c>
      <c r="M214" s="56">
        <v>0</v>
      </c>
      <c r="N214" s="55">
        <v>0</v>
      </c>
      <c r="O214" s="55">
        <v>0</v>
      </c>
      <c r="P214" s="107" t="s">
        <v>3941</v>
      </c>
      <c r="Q214" s="55">
        <v>0</v>
      </c>
      <c r="R214" s="56">
        <v>0</v>
      </c>
      <c r="S214" s="56">
        <v>0</v>
      </c>
      <c r="T214" s="56">
        <v>0</v>
      </c>
    </row>
    <row r="215" spans="1:20">
      <c r="A215" s="57" t="s">
        <v>188</v>
      </c>
      <c r="B215" s="107" t="s">
        <v>3941</v>
      </c>
      <c r="C215" s="107" t="s">
        <v>3941</v>
      </c>
      <c r="D215" s="107" t="s">
        <v>3941</v>
      </c>
      <c r="E215" s="107" t="s">
        <v>3941</v>
      </c>
      <c r="F215" s="107" t="s">
        <v>3941</v>
      </c>
      <c r="G215" s="107" t="s">
        <v>3941</v>
      </c>
      <c r="H215" s="107" t="s">
        <v>3941</v>
      </c>
      <c r="I215" s="107" t="s">
        <v>3941</v>
      </c>
      <c r="J215" s="59">
        <v>4.74</v>
      </c>
      <c r="K215" s="107" t="s">
        <v>3941</v>
      </c>
      <c r="L215" s="107" t="s">
        <v>3941</v>
      </c>
      <c r="M215" s="58">
        <v>6.3899999999999998E-2</v>
      </c>
      <c r="N215" s="59">
        <v>1189843.8899999999</v>
      </c>
      <c r="O215" s="107" t="s">
        <v>3941</v>
      </c>
      <c r="P215" s="59">
        <v>0</v>
      </c>
      <c r="Q215" s="59">
        <v>4468.3267430990336</v>
      </c>
      <c r="R215" s="107" t="s">
        <v>3941</v>
      </c>
      <c r="S215" s="58">
        <v>0.22339999999999999</v>
      </c>
      <c r="T215" s="58">
        <v>4.3900000000000002E-2</v>
      </c>
    </row>
    <row r="216" spans="1:20">
      <c r="A216" s="57" t="s">
        <v>308</v>
      </c>
      <c r="B216" s="107" t="s">
        <v>3941</v>
      </c>
      <c r="C216" s="107" t="s">
        <v>3941</v>
      </c>
      <c r="D216" s="107" t="s">
        <v>3941</v>
      </c>
      <c r="E216" s="107" t="s">
        <v>3941</v>
      </c>
      <c r="F216" s="107" t="s">
        <v>3941</v>
      </c>
      <c r="G216" s="107" t="s">
        <v>3941</v>
      </c>
      <c r="H216" s="107" t="s">
        <v>3941</v>
      </c>
      <c r="I216" s="107" t="s">
        <v>3941</v>
      </c>
      <c r="J216" s="59">
        <v>5.09</v>
      </c>
      <c r="K216" s="107" t="s">
        <v>3941</v>
      </c>
      <c r="L216" s="107" t="s">
        <v>3941</v>
      </c>
      <c r="M216" s="58">
        <v>7.6200000000000004E-2</v>
      </c>
      <c r="N216" s="59">
        <v>223143.61</v>
      </c>
      <c r="O216" s="107" t="s">
        <v>3941</v>
      </c>
      <c r="P216" s="59">
        <v>0</v>
      </c>
      <c r="Q216" s="59">
        <v>775.17296402652016</v>
      </c>
      <c r="R216" s="107" t="s">
        <v>3941</v>
      </c>
      <c r="S216" s="58">
        <v>3.8699999999999998E-2</v>
      </c>
      <c r="T216" s="58">
        <v>7.6E-3</v>
      </c>
    </row>
    <row r="217" spans="1:20">
      <c r="A217" t="s">
        <v>823</v>
      </c>
      <c r="B217" t="s">
        <v>824</v>
      </c>
      <c r="C217" t="s">
        <v>108</v>
      </c>
      <c r="D217" t="s">
        <v>825</v>
      </c>
      <c r="E217" t="s">
        <v>320</v>
      </c>
      <c r="F217" t="s">
        <v>321</v>
      </c>
      <c r="G217" t="s">
        <v>826</v>
      </c>
      <c r="H217" t="s">
        <v>827</v>
      </c>
      <c r="I217" s="105" t="s">
        <v>3941</v>
      </c>
      <c r="J217" s="55">
        <v>6.86</v>
      </c>
      <c r="K217" t="s">
        <v>100</v>
      </c>
      <c r="L217" s="56">
        <v>3.7499999999999999E-2</v>
      </c>
      <c r="M217" s="56">
        <v>6.1400000000000003E-2</v>
      </c>
      <c r="N217" s="55">
        <v>8619.35</v>
      </c>
      <c r="O217" s="55">
        <v>85.582330000000042</v>
      </c>
      <c r="P217" s="55">
        <v>0</v>
      </c>
      <c r="Q217" s="55">
        <v>26.755075314221099</v>
      </c>
      <c r="R217" s="56">
        <v>0</v>
      </c>
      <c r="S217" s="56">
        <v>1.2999999999999999E-3</v>
      </c>
      <c r="T217" s="56">
        <v>2.9999999999999997E-4</v>
      </c>
    </row>
    <row r="218" spans="1:20">
      <c r="A218" t="s">
        <v>828</v>
      </c>
      <c r="B218" t="s">
        <v>829</v>
      </c>
      <c r="C218" t="s">
        <v>108</v>
      </c>
      <c r="D218" t="s">
        <v>825</v>
      </c>
      <c r="E218" t="s">
        <v>448</v>
      </c>
      <c r="F218" t="s">
        <v>313</v>
      </c>
      <c r="G218" t="s">
        <v>830</v>
      </c>
      <c r="H218" t="s">
        <v>298</v>
      </c>
      <c r="I218" s="105" t="s">
        <v>3941</v>
      </c>
      <c r="J218" s="55">
        <v>2.64</v>
      </c>
      <c r="K218" t="s">
        <v>100</v>
      </c>
      <c r="L218" s="56">
        <v>3.2599999999999997E-2</v>
      </c>
      <c r="M218" s="56">
        <v>8.6599999999999996E-2</v>
      </c>
      <c r="N218" s="55">
        <v>25885.58</v>
      </c>
      <c r="O218" s="55">
        <v>87.799629999999937</v>
      </c>
      <c r="P218" s="55">
        <v>0</v>
      </c>
      <c r="Q218" s="55">
        <v>82.432437441584895</v>
      </c>
      <c r="R218" s="56">
        <v>0</v>
      </c>
      <c r="S218" s="56">
        <v>4.1000000000000003E-3</v>
      </c>
      <c r="T218" s="56">
        <v>8.0000000000000004E-4</v>
      </c>
    </row>
    <row r="219" spans="1:20">
      <c r="A219" t="s">
        <v>831</v>
      </c>
      <c r="B219" t="s">
        <v>832</v>
      </c>
      <c r="C219" t="s">
        <v>108</v>
      </c>
      <c r="D219" t="s">
        <v>825</v>
      </c>
      <c r="E219" t="s">
        <v>438</v>
      </c>
      <c r="F219" t="s">
        <v>313</v>
      </c>
      <c r="G219" t="s">
        <v>830</v>
      </c>
      <c r="H219" t="s">
        <v>298</v>
      </c>
      <c r="I219" s="105" t="s">
        <v>3941</v>
      </c>
      <c r="J219" s="55">
        <v>1.99</v>
      </c>
      <c r="K219" t="s">
        <v>100</v>
      </c>
      <c r="L219" s="56">
        <v>3.2800000000000003E-2</v>
      </c>
      <c r="M219" s="56">
        <v>8.3099999999999993E-2</v>
      </c>
      <c r="N219" s="55">
        <v>36640.76</v>
      </c>
      <c r="O219" s="55">
        <v>91.480679999999751</v>
      </c>
      <c r="P219" s="55">
        <v>0</v>
      </c>
      <c r="Q219" s="55">
        <v>121.574197901544</v>
      </c>
      <c r="R219" s="56">
        <v>0</v>
      </c>
      <c r="S219" s="56">
        <v>6.1000000000000004E-3</v>
      </c>
      <c r="T219" s="56">
        <v>1.1999999999999999E-3</v>
      </c>
    </row>
    <row r="220" spans="1:20">
      <c r="A220" t="s">
        <v>833</v>
      </c>
      <c r="B220" t="s">
        <v>834</v>
      </c>
      <c r="C220" t="s">
        <v>108</v>
      </c>
      <c r="D220" t="s">
        <v>825</v>
      </c>
      <c r="E220" t="s">
        <v>438</v>
      </c>
      <c r="F220" t="s">
        <v>313</v>
      </c>
      <c r="G220" t="s">
        <v>830</v>
      </c>
      <c r="H220" t="s">
        <v>298</v>
      </c>
      <c r="I220" s="105" t="s">
        <v>3941</v>
      </c>
      <c r="J220" s="55">
        <v>3.83</v>
      </c>
      <c r="K220" t="s">
        <v>100</v>
      </c>
      <c r="L220" s="56">
        <v>7.1300000000000002E-2</v>
      </c>
      <c r="M220" s="56">
        <v>7.4999999999999997E-2</v>
      </c>
      <c r="N220" s="55">
        <v>20928.77</v>
      </c>
      <c r="O220" s="55">
        <v>101.25705000000001</v>
      </c>
      <c r="P220" s="55">
        <v>0</v>
      </c>
      <c r="Q220" s="55">
        <v>76.862858459614699</v>
      </c>
      <c r="R220" s="56">
        <v>0</v>
      </c>
      <c r="S220" s="56">
        <v>3.8E-3</v>
      </c>
      <c r="T220" s="56">
        <v>8.0000000000000004E-4</v>
      </c>
    </row>
    <row r="221" spans="1:20">
      <c r="A221" t="s">
        <v>835</v>
      </c>
      <c r="B221" t="s">
        <v>836</v>
      </c>
      <c r="C221" t="s">
        <v>108</v>
      </c>
      <c r="D221" t="s">
        <v>825</v>
      </c>
      <c r="E221" t="s">
        <v>837</v>
      </c>
      <c r="F221" t="s">
        <v>476</v>
      </c>
      <c r="G221" t="s">
        <v>838</v>
      </c>
      <c r="H221" t="s">
        <v>298</v>
      </c>
      <c r="I221" s="105" t="s">
        <v>3941</v>
      </c>
      <c r="J221" s="55">
        <v>9.4600000000000009</v>
      </c>
      <c r="K221" t="s">
        <v>100</v>
      </c>
      <c r="L221" s="56">
        <v>6.3799999999999996E-2</v>
      </c>
      <c r="M221" s="56">
        <v>6.8699999999999997E-2</v>
      </c>
      <c r="N221" s="55">
        <v>52376.99</v>
      </c>
      <c r="O221" s="55">
        <v>94.761249999999933</v>
      </c>
      <c r="P221" s="55">
        <v>0</v>
      </c>
      <c r="Q221" s="55">
        <v>180.01921901273201</v>
      </c>
      <c r="R221" s="56">
        <v>1E-4</v>
      </c>
      <c r="S221" s="56">
        <v>8.9999999999999993E-3</v>
      </c>
      <c r="T221" s="56">
        <v>1.8E-3</v>
      </c>
    </row>
    <row r="222" spans="1:20">
      <c r="A222" t="s">
        <v>839</v>
      </c>
      <c r="B222" t="s">
        <v>840</v>
      </c>
      <c r="C222" t="s">
        <v>108</v>
      </c>
      <c r="D222" t="s">
        <v>825</v>
      </c>
      <c r="E222" t="s">
        <v>841</v>
      </c>
      <c r="F222" t="s">
        <v>313</v>
      </c>
      <c r="G222" t="s">
        <v>838</v>
      </c>
      <c r="H222" t="s">
        <v>827</v>
      </c>
      <c r="I222" s="105" t="s">
        <v>3941</v>
      </c>
      <c r="J222" s="55">
        <v>2.19</v>
      </c>
      <c r="K222" t="s">
        <v>100</v>
      </c>
      <c r="L222" s="56">
        <v>3.0800000000000001E-2</v>
      </c>
      <c r="M222" s="56">
        <v>8.6099999999999996E-2</v>
      </c>
      <c r="N222" s="55">
        <v>29399.41</v>
      </c>
      <c r="O222" s="55">
        <v>89.040420000000012</v>
      </c>
      <c r="P222" s="55">
        <v>0</v>
      </c>
      <c r="Q222" s="55">
        <v>94.9452779793003</v>
      </c>
      <c r="R222" s="56">
        <v>0</v>
      </c>
      <c r="S222" s="56">
        <v>4.7000000000000002E-3</v>
      </c>
      <c r="T222" s="56">
        <v>8.9999999999999998E-4</v>
      </c>
    </row>
    <row r="223" spans="1:20">
      <c r="A223" t="s">
        <v>842</v>
      </c>
      <c r="B223" t="s">
        <v>843</v>
      </c>
      <c r="C223" t="s">
        <v>108</v>
      </c>
      <c r="D223" t="s">
        <v>825</v>
      </c>
      <c r="E223" t="s">
        <v>844</v>
      </c>
      <c r="F223" t="s">
        <v>845</v>
      </c>
      <c r="G223" t="s">
        <v>846</v>
      </c>
      <c r="H223" t="s">
        <v>827</v>
      </c>
      <c r="I223" s="105" t="s">
        <v>3941</v>
      </c>
      <c r="J223" s="55">
        <v>6.49</v>
      </c>
      <c r="K223" t="s">
        <v>100</v>
      </c>
      <c r="L223" s="56">
        <v>8.5000000000000006E-2</v>
      </c>
      <c r="M223" s="56">
        <v>9.1800000000000007E-2</v>
      </c>
      <c r="N223" s="55">
        <v>22030.28</v>
      </c>
      <c r="O223" s="55">
        <v>99.108280000000036</v>
      </c>
      <c r="P223" s="55">
        <v>0</v>
      </c>
      <c r="Q223" s="55">
        <v>79.191307166716399</v>
      </c>
      <c r="R223" s="56">
        <v>0</v>
      </c>
      <c r="S223" s="56">
        <v>4.0000000000000001E-3</v>
      </c>
      <c r="T223" s="56">
        <v>8.0000000000000004E-4</v>
      </c>
    </row>
    <row r="224" spans="1:20">
      <c r="A224" t="s">
        <v>847</v>
      </c>
      <c r="B224" t="s">
        <v>848</v>
      </c>
      <c r="C224" t="s">
        <v>108</v>
      </c>
      <c r="D224" t="s">
        <v>825</v>
      </c>
      <c r="E224" t="s">
        <v>849</v>
      </c>
      <c r="F224" t="s">
        <v>850</v>
      </c>
      <c r="G224" t="s">
        <v>846</v>
      </c>
      <c r="H224" t="s">
        <v>298</v>
      </c>
      <c r="I224" s="105" t="s">
        <v>3941</v>
      </c>
      <c r="J224" s="55">
        <v>5.55</v>
      </c>
      <c r="K224" t="s">
        <v>102</v>
      </c>
      <c r="L224" s="56">
        <v>4.3799999999999999E-2</v>
      </c>
      <c r="M224" s="56">
        <v>5.4800000000000001E-2</v>
      </c>
      <c r="N224" s="55">
        <v>5507.57</v>
      </c>
      <c r="O224" s="55">
        <v>94.237790000000203</v>
      </c>
      <c r="P224" s="55">
        <v>0</v>
      </c>
      <c r="Q224" s="55">
        <v>20.8210554649202</v>
      </c>
      <c r="R224" s="56">
        <v>0</v>
      </c>
      <c r="S224" s="56">
        <v>1E-3</v>
      </c>
      <c r="T224" s="56">
        <v>2.0000000000000001E-4</v>
      </c>
    </row>
    <row r="225" spans="1:20">
      <c r="A225" t="s">
        <v>851</v>
      </c>
      <c r="B225" t="s">
        <v>852</v>
      </c>
      <c r="C225" t="s">
        <v>108</v>
      </c>
      <c r="D225" t="s">
        <v>825</v>
      </c>
      <c r="E225" t="s">
        <v>849</v>
      </c>
      <c r="F225" t="s">
        <v>850</v>
      </c>
      <c r="G225" t="s">
        <v>846</v>
      </c>
      <c r="H225" t="s">
        <v>298</v>
      </c>
      <c r="I225" s="105" t="s">
        <v>3941</v>
      </c>
      <c r="J225" s="55">
        <v>4.54</v>
      </c>
      <c r="K225" t="s">
        <v>102</v>
      </c>
      <c r="L225" s="56">
        <v>7.3800000000000004E-2</v>
      </c>
      <c r="M225" s="56">
        <v>5.3199999999999997E-2</v>
      </c>
      <c r="N225" s="55">
        <v>11290.52</v>
      </c>
      <c r="O225" s="55">
        <v>111.22804000000006</v>
      </c>
      <c r="P225" s="55">
        <v>0</v>
      </c>
      <c r="Q225" s="55">
        <v>50.378571806813</v>
      </c>
      <c r="R225" s="56">
        <v>0</v>
      </c>
      <c r="S225" s="56">
        <v>2.5000000000000001E-3</v>
      </c>
      <c r="T225" s="56">
        <v>5.0000000000000001E-4</v>
      </c>
    </row>
    <row r="226" spans="1:20">
      <c r="A226" t="s">
        <v>853</v>
      </c>
      <c r="B226" t="s">
        <v>854</v>
      </c>
      <c r="C226" t="s">
        <v>108</v>
      </c>
      <c r="D226" t="s">
        <v>825</v>
      </c>
      <c r="E226" t="s">
        <v>849</v>
      </c>
      <c r="F226" t="s">
        <v>850</v>
      </c>
      <c r="G226" t="s">
        <v>846</v>
      </c>
      <c r="H226" t="s">
        <v>298</v>
      </c>
      <c r="I226" s="105" t="s">
        <v>3941</v>
      </c>
      <c r="J226" s="55">
        <v>5.69</v>
      </c>
      <c r="K226" t="s">
        <v>100</v>
      </c>
      <c r="L226" s="56">
        <v>8.1299999999999997E-2</v>
      </c>
      <c r="M226" s="56">
        <v>6.5299999999999997E-2</v>
      </c>
      <c r="N226" s="55">
        <v>10464.379999999999</v>
      </c>
      <c r="O226" s="55">
        <v>111.16778999999985</v>
      </c>
      <c r="P226" s="55">
        <v>0</v>
      </c>
      <c r="Q226" s="55">
        <v>42.192963479073597</v>
      </c>
      <c r="R226" s="56">
        <v>0</v>
      </c>
      <c r="S226" s="56">
        <v>2.0999999999999999E-3</v>
      </c>
      <c r="T226" s="56">
        <v>4.0000000000000002E-4</v>
      </c>
    </row>
    <row r="227" spans="1:20">
      <c r="A227" s="57" t="s">
        <v>309</v>
      </c>
      <c r="B227" s="107" t="s">
        <v>3941</v>
      </c>
      <c r="C227" s="107" t="s">
        <v>3941</v>
      </c>
      <c r="D227" s="107" t="s">
        <v>3941</v>
      </c>
      <c r="E227" s="107" t="s">
        <v>3941</v>
      </c>
      <c r="F227" s="107" t="s">
        <v>3941</v>
      </c>
      <c r="G227" s="107" t="s">
        <v>3941</v>
      </c>
      <c r="H227" s="107" t="s">
        <v>3941</v>
      </c>
      <c r="I227" s="107" t="s">
        <v>3941</v>
      </c>
      <c r="J227" s="59">
        <v>4.66</v>
      </c>
      <c r="K227" s="107" t="s">
        <v>3941</v>
      </c>
      <c r="L227" s="107" t="s">
        <v>3941</v>
      </c>
      <c r="M227" s="58">
        <v>6.13E-2</v>
      </c>
      <c r="N227" s="59">
        <v>966700.28</v>
      </c>
      <c r="O227" s="107" t="s">
        <v>3941</v>
      </c>
      <c r="P227" s="59">
        <v>0</v>
      </c>
      <c r="Q227" s="59">
        <v>3693.1537790725133</v>
      </c>
      <c r="R227" s="107" t="s">
        <v>3941</v>
      </c>
      <c r="S227" s="58">
        <v>0.18459999999999999</v>
      </c>
      <c r="T227" s="58">
        <v>3.6299999999999999E-2</v>
      </c>
    </row>
    <row r="228" spans="1:20">
      <c r="A228" t="s">
        <v>855</v>
      </c>
      <c r="B228" t="s">
        <v>856</v>
      </c>
      <c r="C228" t="s">
        <v>108</v>
      </c>
      <c r="D228" t="s">
        <v>825</v>
      </c>
      <c r="E228" s="105" t="s">
        <v>3941</v>
      </c>
      <c r="F228" t="s">
        <v>857</v>
      </c>
      <c r="G228" t="s">
        <v>297</v>
      </c>
      <c r="H228" t="s">
        <v>827</v>
      </c>
      <c r="I228" s="105" t="s">
        <v>3941</v>
      </c>
      <c r="J228" s="55">
        <v>7.16</v>
      </c>
      <c r="K228" t="s">
        <v>102</v>
      </c>
      <c r="L228" s="56">
        <v>4.2500000000000003E-2</v>
      </c>
      <c r="M228" s="56">
        <v>4.36E-2</v>
      </c>
      <c r="N228" s="55">
        <v>11015.14</v>
      </c>
      <c r="O228" s="55">
        <v>100.85722999999996</v>
      </c>
      <c r="P228" s="55">
        <v>0</v>
      </c>
      <c r="Q228" s="55">
        <v>44.5671312934696</v>
      </c>
      <c r="R228" s="56">
        <v>0</v>
      </c>
      <c r="S228" s="56">
        <v>2.2000000000000001E-3</v>
      </c>
      <c r="T228" s="56">
        <v>4.0000000000000002E-4</v>
      </c>
    </row>
    <row r="229" spans="1:20">
      <c r="A229" t="s">
        <v>858</v>
      </c>
      <c r="B229" t="s">
        <v>859</v>
      </c>
      <c r="C229" t="s">
        <v>108</v>
      </c>
      <c r="D229" t="s">
        <v>825</v>
      </c>
      <c r="E229" s="105" t="s">
        <v>3941</v>
      </c>
      <c r="F229" t="s">
        <v>857</v>
      </c>
      <c r="G229" t="s">
        <v>860</v>
      </c>
      <c r="H229" t="s">
        <v>827</v>
      </c>
      <c r="I229" s="105" t="s">
        <v>3941</v>
      </c>
      <c r="J229" s="55">
        <v>0.69</v>
      </c>
      <c r="K229" t="s">
        <v>100</v>
      </c>
      <c r="L229" s="56">
        <v>4.4999999999999998E-2</v>
      </c>
      <c r="M229" s="56">
        <v>6.0699999999999997E-2</v>
      </c>
      <c r="N229" s="55">
        <v>7.16</v>
      </c>
      <c r="O229" s="55">
        <v>101.30312849162011</v>
      </c>
      <c r="P229" s="55">
        <v>0</v>
      </c>
      <c r="Q229" s="55">
        <v>2.6307733608000001E-2</v>
      </c>
      <c r="R229" s="56">
        <v>0</v>
      </c>
      <c r="S229" s="56">
        <v>0</v>
      </c>
      <c r="T229" s="56">
        <v>0</v>
      </c>
    </row>
    <row r="230" spans="1:20">
      <c r="A230" t="s">
        <v>861</v>
      </c>
      <c r="B230" t="s">
        <v>862</v>
      </c>
      <c r="C230" t="s">
        <v>108</v>
      </c>
      <c r="D230" t="s">
        <v>825</v>
      </c>
      <c r="E230" s="105" t="s">
        <v>3941</v>
      </c>
      <c r="F230" t="s">
        <v>857</v>
      </c>
      <c r="G230" t="s">
        <v>863</v>
      </c>
      <c r="H230" t="s">
        <v>864</v>
      </c>
      <c r="I230" s="105" t="s">
        <v>3941</v>
      </c>
      <c r="J230" s="55">
        <v>6.41</v>
      </c>
      <c r="K230" t="s">
        <v>100</v>
      </c>
      <c r="L230" s="56">
        <v>0.03</v>
      </c>
      <c r="M230" s="56">
        <v>6.2899999999999998E-2</v>
      </c>
      <c r="N230" s="55">
        <v>20378.009999999998</v>
      </c>
      <c r="O230" s="55">
        <v>82.705669999999984</v>
      </c>
      <c r="P230" s="55">
        <v>0</v>
      </c>
      <c r="Q230" s="55">
        <v>61.128622713386697</v>
      </c>
      <c r="R230" s="56">
        <v>0</v>
      </c>
      <c r="S230" s="56">
        <v>3.0999999999999999E-3</v>
      </c>
      <c r="T230" s="56">
        <v>5.9999999999999995E-4</v>
      </c>
    </row>
    <row r="231" spans="1:20">
      <c r="A231" t="s">
        <v>865</v>
      </c>
      <c r="B231" t="s">
        <v>866</v>
      </c>
      <c r="C231" t="s">
        <v>108</v>
      </c>
      <c r="D231" t="s">
        <v>825</v>
      </c>
      <c r="E231" s="105" t="s">
        <v>3941</v>
      </c>
      <c r="F231" t="s">
        <v>857</v>
      </c>
      <c r="G231" t="s">
        <v>863</v>
      </c>
      <c r="H231" t="s">
        <v>864</v>
      </c>
      <c r="I231" s="105" t="s">
        <v>3941</v>
      </c>
      <c r="J231" s="55">
        <v>7.05</v>
      </c>
      <c r="K231" t="s">
        <v>100</v>
      </c>
      <c r="L231" s="56">
        <v>3.5000000000000003E-2</v>
      </c>
      <c r="M231" s="56">
        <v>6.3600000000000004E-2</v>
      </c>
      <c r="N231" s="55">
        <v>8261.36</v>
      </c>
      <c r="O231" s="55">
        <v>83.612889999999979</v>
      </c>
      <c r="P231" s="55">
        <v>0</v>
      </c>
      <c r="Q231" s="55">
        <v>25.053726827425599</v>
      </c>
      <c r="R231" s="56">
        <v>0</v>
      </c>
      <c r="S231" s="56">
        <v>1.2999999999999999E-3</v>
      </c>
      <c r="T231" s="56">
        <v>2.0000000000000001E-4</v>
      </c>
    </row>
    <row r="232" spans="1:20">
      <c r="A232" t="s">
        <v>867</v>
      </c>
      <c r="B232" t="s">
        <v>868</v>
      </c>
      <c r="C232" t="s">
        <v>108</v>
      </c>
      <c r="D232" t="s">
        <v>825</v>
      </c>
      <c r="E232" s="105" t="s">
        <v>3941</v>
      </c>
      <c r="F232" t="s">
        <v>857</v>
      </c>
      <c r="G232" t="s">
        <v>869</v>
      </c>
      <c r="H232" t="s">
        <v>864</v>
      </c>
      <c r="I232" s="105" t="s">
        <v>3941</v>
      </c>
      <c r="J232" s="55">
        <v>3.54</v>
      </c>
      <c r="K232" t="s">
        <v>100</v>
      </c>
      <c r="L232" s="56">
        <v>3.2000000000000001E-2</v>
      </c>
      <c r="M232" s="56">
        <v>9.8799999999999999E-2</v>
      </c>
      <c r="N232" s="55">
        <v>17624.22</v>
      </c>
      <c r="O232" s="55">
        <v>81.108329999999995</v>
      </c>
      <c r="P232" s="55">
        <v>0</v>
      </c>
      <c r="Q232" s="55">
        <v>51.846915047066801</v>
      </c>
      <c r="R232" s="56">
        <v>0</v>
      </c>
      <c r="S232" s="56">
        <v>2.5999999999999999E-3</v>
      </c>
      <c r="T232" s="56">
        <v>5.0000000000000001E-4</v>
      </c>
    </row>
    <row r="233" spans="1:20">
      <c r="A233" t="s">
        <v>871</v>
      </c>
      <c r="B233" t="s">
        <v>872</v>
      </c>
      <c r="C233" t="s">
        <v>108</v>
      </c>
      <c r="D233" t="s">
        <v>825</v>
      </c>
      <c r="E233" s="105" t="s">
        <v>3941</v>
      </c>
      <c r="F233" t="s">
        <v>857</v>
      </c>
      <c r="G233" t="s">
        <v>873</v>
      </c>
      <c r="H233" t="s">
        <v>827</v>
      </c>
      <c r="I233" s="105" t="s">
        <v>3941</v>
      </c>
      <c r="J233" s="55">
        <v>7.18</v>
      </c>
      <c r="K233" t="s">
        <v>102</v>
      </c>
      <c r="L233" s="56">
        <v>4.2500000000000003E-2</v>
      </c>
      <c r="M233" s="56">
        <v>4.3900000000000002E-2</v>
      </c>
      <c r="N233" s="55">
        <v>22030.28</v>
      </c>
      <c r="O233" s="55">
        <v>102.01258</v>
      </c>
      <c r="P233" s="55">
        <v>0</v>
      </c>
      <c r="Q233" s="55">
        <v>90.155322458203003</v>
      </c>
      <c r="R233" s="56">
        <v>0</v>
      </c>
      <c r="S233" s="56">
        <v>4.4999999999999997E-3</v>
      </c>
      <c r="T233" s="56">
        <v>8.9999999999999998E-4</v>
      </c>
    </row>
    <row r="234" spans="1:20">
      <c r="A234" t="s">
        <v>874</v>
      </c>
      <c r="B234" t="s">
        <v>875</v>
      </c>
      <c r="C234" t="s">
        <v>108</v>
      </c>
      <c r="D234" t="s">
        <v>825</v>
      </c>
      <c r="E234" s="105" t="s">
        <v>3941</v>
      </c>
      <c r="F234" t="s">
        <v>876</v>
      </c>
      <c r="G234" t="s">
        <v>873</v>
      </c>
      <c r="H234" t="s">
        <v>827</v>
      </c>
      <c r="I234" s="105" t="s">
        <v>3941</v>
      </c>
      <c r="J234" s="55">
        <v>7.37</v>
      </c>
      <c r="K234" t="s">
        <v>100</v>
      </c>
      <c r="L234" s="56">
        <v>5.8799999999999998E-2</v>
      </c>
      <c r="M234" s="56">
        <v>5.4800000000000001E-2</v>
      </c>
      <c r="N234" s="55">
        <v>11015.14</v>
      </c>
      <c r="O234" s="55">
        <v>106.23860000000005</v>
      </c>
      <c r="P234" s="55">
        <v>0</v>
      </c>
      <c r="Q234" s="55">
        <v>42.444352810693097</v>
      </c>
      <c r="R234" s="56">
        <v>0</v>
      </c>
      <c r="S234" s="56">
        <v>2.0999999999999999E-3</v>
      </c>
      <c r="T234" s="56">
        <v>4.0000000000000002E-4</v>
      </c>
    </row>
    <row r="235" spans="1:20">
      <c r="A235" t="s">
        <v>877</v>
      </c>
      <c r="B235" t="s">
        <v>878</v>
      </c>
      <c r="C235" t="s">
        <v>108</v>
      </c>
      <c r="D235" t="s">
        <v>825</v>
      </c>
      <c r="E235" s="105" t="s">
        <v>3941</v>
      </c>
      <c r="F235" t="s">
        <v>879</v>
      </c>
      <c r="G235" t="s">
        <v>873</v>
      </c>
      <c r="H235" t="s">
        <v>827</v>
      </c>
      <c r="I235" s="105" t="s">
        <v>3941</v>
      </c>
      <c r="J235" s="55">
        <v>3.33</v>
      </c>
      <c r="K235" t="s">
        <v>104</v>
      </c>
      <c r="L235" s="56">
        <v>4.6300000000000001E-2</v>
      </c>
      <c r="M235" s="56">
        <v>5.8299999999999998E-2</v>
      </c>
      <c r="N235" s="55">
        <v>16522.71</v>
      </c>
      <c r="O235" s="55">
        <v>97.506600000000034</v>
      </c>
      <c r="P235" s="55">
        <v>0</v>
      </c>
      <c r="Q235" s="55">
        <v>74.446084959207198</v>
      </c>
      <c r="R235" s="56">
        <v>0</v>
      </c>
      <c r="S235" s="56">
        <v>3.7000000000000002E-3</v>
      </c>
      <c r="T235" s="56">
        <v>6.9999999999999999E-4</v>
      </c>
    </row>
    <row r="236" spans="1:20">
      <c r="A236" t="s">
        <v>880</v>
      </c>
      <c r="B236" t="s">
        <v>881</v>
      </c>
      <c r="C236" t="s">
        <v>108</v>
      </c>
      <c r="D236" t="s">
        <v>825</v>
      </c>
      <c r="E236" s="105" t="s">
        <v>3941</v>
      </c>
      <c r="F236" t="s">
        <v>879</v>
      </c>
      <c r="G236" t="s">
        <v>826</v>
      </c>
      <c r="H236" t="s">
        <v>827</v>
      </c>
      <c r="I236" s="105" t="s">
        <v>3941</v>
      </c>
      <c r="J236" s="55">
        <v>6.91</v>
      </c>
      <c r="K236" t="s">
        <v>100</v>
      </c>
      <c r="L236" s="56">
        <v>6.7400000000000002E-2</v>
      </c>
      <c r="M236" s="56">
        <v>5.6399999999999999E-2</v>
      </c>
      <c r="N236" s="55">
        <v>8261.36</v>
      </c>
      <c r="O236" s="55">
        <v>107.58701000000009</v>
      </c>
      <c r="P236" s="55">
        <v>0</v>
      </c>
      <c r="Q236" s="55">
        <v>32.237320809261703</v>
      </c>
      <c r="R236" s="56">
        <v>0</v>
      </c>
      <c r="S236" s="56">
        <v>1.6000000000000001E-3</v>
      </c>
      <c r="T236" s="56">
        <v>2.9999999999999997E-4</v>
      </c>
    </row>
    <row r="237" spans="1:20">
      <c r="A237" t="s">
        <v>882</v>
      </c>
      <c r="B237" t="s">
        <v>883</v>
      </c>
      <c r="C237" t="s">
        <v>108</v>
      </c>
      <c r="D237" t="s">
        <v>825</v>
      </c>
      <c r="E237" s="105" t="s">
        <v>3941</v>
      </c>
      <c r="F237" t="s">
        <v>879</v>
      </c>
      <c r="G237" t="s">
        <v>826</v>
      </c>
      <c r="H237" t="s">
        <v>827</v>
      </c>
      <c r="I237" s="105" t="s">
        <v>3941</v>
      </c>
      <c r="J237" s="55">
        <v>4.95</v>
      </c>
      <c r="K237" t="s">
        <v>100</v>
      </c>
      <c r="L237" s="56">
        <v>3.9300000000000002E-2</v>
      </c>
      <c r="M237" s="56">
        <v>5.8700000000000002E-2</v>
      </c>
      <c r="N237" s="55">
        <v>11648.51</v>
      </c>
      <c r="O237" s="55">
        <v>92.249899999999926</v>
      </c>
      <c r="P237" s="55">
        <v>0</v>
      </c>
      <c r="Q237" s="55">
        <v>38.974794723679203</v>
      </c>
      <c r="R237" s="56">
        <v>0</v>
      </c>
      <c r="S237" s="56">
        <v>1.9E-3</v>
      </c>
      <c r="T237" s="56">
        <v>4.0000000000000002E-4</v>
      </c>
    </row>
    <row r="238" spans="1:20">
      <c r="A238" t="s">
        <v>884</v>
      </c>
      <c r="B238" t="s">
        <v>885</v>
      </c>
      <c r="C238" t="s">
        <v>108</v>
      </c>
      <c r="D238" t="s">
        <v>825</v>
      </c>
      <c r="E238" s="105" t="s">
        <v>3941</v>
      </c>
      <c r="F238" t="s">
        <v>886</v>
      </c>
      <c r="G238" t="s">
        <v>826</v>
      </c>
      <c r="H238" t="s">
        <v>298</v>
      </c>
      <c r="I238" s="105" t="s">
        <v>3941</v>
      </c>
      <c r="J238" s="55">
        <v>2.5499999999999998</v>
      </c>
      <c r="K238" t="s">
        <v>100</v>
      </c>
      <c r="L238" s="56">
        <v>4.7500000000000001E-2</v>
      </c>
      <c r="M238" s="56">
        <v>7.3499999999999996E-2</v>
      </c>
      <c r="N238" s="55">
        <v>12667.41</v>
      </c>
      <c r="O238" s="55">
        <v>94.500670000000071</v>
      </c>
      <c r="P238" s="55">
        <v>0</v>
      </c>
      <c r="Q238" s="55">
        <v>43.4180456156137</v>
      </c>
      <c r="R238" s="56">
        <v>0</v>
      </c>
      <c r="S238" s="56">
        <v>2.2000000000000001E-3</v>
      </c>
      <c r="T238" s="56">
        <v>4.0000000000000002E-4</v>
      </c>
    </row>
    <row r="239" spans="1:20">
      <c r="A239" t="s">
        <v>887</v>
      </c>
      <c r="B239" t="s">
        <v>888</v>
      </c>
      <c r="C239" t="s">
        <v>108</v>
      </c>
      <c r="D239" t="s">
        <v>825</v>
      </c>
      <c r="E239" s="105" t="s">
        <v>3941</v>
      </c>
      <c r="F239" t="s">
        <v>886</v>
      </c>
      <c r="G239" t="s">
        <v>826</v>
      </c>
      <c r="H239" t="s">
        <v>298</v>
      </c>
      <c r="I239" s="105" t="s">
        <v>3941</v>
      </c>
      <c r="J239" s="55">
        <v>5.62</v>
      </c>
      <c r="K239" t="s">
        <v>100</v>
      </c>
      <c r="L239" s="56">
        <v>5.1299999999999998E-2</v>
      </c>
      <c r="M239" s="56">
        <v>7.2099999999999997E-2</v>
      </c>
      <c r="N239" s="55">
        <v>9059.9500000000007</v>
      </c>
      <c r="O239" s="55">
        <v>89.959670000000131</v>
      </c>
      <c r="P239" s="55">
        <v>0</v>
      </c>
      <c r="Q239" s="55">
        <v>29.561142170092499</v>
      </c>
      <c r="R239" s="56">
        <v>0</v>
      </c>
      <c r="S239" s="56">
        <v>1.5E-3</v>
      </c>
      <c r="T239" s="56">
        <v>2.9999999999999997E-4</v>
      </c>
    </row>
    <row r="240" spans="1:20">
      <c r="A240" t="s">
        <v>889</v>
      </c>
      <c r="B240" t="s">
        <v>890</v>
      </c>
      <c r="C240" t="s">
        <v>108</v>
      </c>
      <c r="D240" t="s">
        <v>825</v>
      </c>
      <c r="E240" s="105" t="s">
        <v>3941</v>
      </c>
      <c r="F240" t="s">
        <v>891</v>
      </c>
      <c r="G240" t="s">
        <v>830</v>
      </c>
      <c r="H240" t="s">
        <v>298</v>
      </c>
      <c r="I240" s="105" t="s">
        <v>3941</v>
      </c>
      <c r="J240" s="55">
        <v>6.96</v>
      </c>
      <c r="K240" t="s">
        <v>100</v>
      </c>
      <c r="L240" s="56">
        <v>3.3000000000000002E-2</v>
      </c>
      <c r="M240" s="56">
        <v>5.2699999999999997E-2</v>
      </c>
      <c r="N240" s="55">
        <v>16522.71</v>
      </c>
      <c r="O240" s="55">
        <v>88.376000000000005</v>
      </c>
      <c r="P240" s="55">
        <v>0</v>
      </c>
      <c r="Q240" s="55">
        <v>52.9618536576792</v>
      </c>
      <c r="R240" s="56">
        <v>0</v>
      </c>
      <c r="S240" s="56">
        <v>2.5999999999999999E-3</v>
      </c>
      <c r="T240" s="56">
        <v>5.0000000000000001E-4</v>
      </c>
    </row>
    <row r="241" spans="1:20">
      <c r="A241" t="s">
        <v>892</v>
      </c>
      <c r="B241" t="s">
        <v>893</v>
      </c>
      <c r="C241" t="s">
        <v>108</v>
      </c>
      <c r="D241" t="s">
        <v>825</v>
      </c>
      <c r="E241" s="105" t="s">
        <v>3941</v>
      </c>
      <c r="F241" t="s">
        <v>857</v>
      </c>
      <c r="G241" t="s">
        <v>894</v>
      </c>
      <c r="H241" t="s">
        <v>864</v>
      </c>
      <c r="I241" s="105" t="s">
        <v>3941</v>
      </c>
      <c r="J241" s="55">
        <v>6.52</v>
      </c>
      <c r="K241" t="s">
        <v>102</v>
      </c>
      <c r="L241" s="56">
        <v>5.8000000000000003E-2</v>
      </c>
      <c r="M241" s="56">
        <v>4.58E-2</v>
      </c>
      <c r="N241" s="55">
        <v>8261.36</v>
      </c>
      <c r="O241" s="55">
        <v>110.2967699999999</v>
      </c>
      <c r="P241" s="55">
        <v>0</v>
      </c>
      <c r="Q241" s="55">
        <v>36.553752305849599</v>
      </c>
      <c r="R241" s="56">
        <v>0</v>
      </c>
      <c r="S241" s="56">
        <v>1.8E-3</v>
      </c>
      <c r="T241" s="56">
        <v>4.0000000000000002E-4</v>
      </c>
    </row>
    <row r="242" spans="1:20">
      <c r="A242" t="s">
        <v>895</v>
      </c>
      <c r="B242" t="s">
        <v>896</v>
      </c>
      <c r="C242" t="s">
        <v>108</v>
      </c>
      <c r="D242" t="s">
        <v>825</v>
      </c>
      <c r="E242" s="105" t="s">
        <v>3941</v>
      </c>
      <c r="F242" t="s">
        <v>879</v>
      </c>
      <c r="G242" t="s">
        <v>830</v>
      </c>
      <c r="H242" t="s">
        <v>827</v>
      </c>
      <c r="I242" s="105" t="s">
        <v>3941</v>
      </c>
      <c r="J242" s="55">
        <v>7.26</v>
      </c>
      <c r="K242" t="s">
        <v>100</v>
      </c>
      <c r="L242" s="56">
        <v>6.1699999999999998E-2</v>
      </c>
      <c r="M242" s="56">
        <v>5.6800000000000003E-2</v>
      </c>
      <c r="N242" s="55">
        <v>8261.36</v>
      </c>
      <c r="O242" s="55">
        <v>103.84925</v>
      </c>
      <c r="P242" s="55">
        <v>0</v>
      </c>
      <c r="Q242" s="55">
        <v>31.117340170074598</v>
      </c>
      <c r="R242" s="56">
        <v>0</v>
      </c>
      <c r="S242" s="56">
        <v>1.6000000000000001E-3</v>
      </c>
      <c r="T242" s="56">
        <v>2.9999999999999997E-4</v>
      </c>
    </row>
    <row r="243" spans="1:20">
      <c r="A243" t="s">
        <v>897</v>
      </c>
      <c r="B243" t="s">
        <v>898</v>
      </c>
      <c r="C243" t="s">
        <v>108</v>
      </c>
      <c r="D243" t="s">
        <v>825</v>
      </c>
      <c r="E243" s="105" t="s">
        <v>3941</v>
      </c>
      <c r="F243" t="s">
        <v>899</v>
      </c>
      <c r="G243" t="s">
        <v>830</v>
      </c>
      <c r="H243" t="s">
        <v>298</v>
      </c>
      <c r="I243" s="105" t="s">
        <v>3941</v>
      </c>
      <c r="J243" s="55">
        <v>6.72</v>
      </c>
      <c r="K243" t="s">
        <v>100</v>
      </c>
      <c r="L243" s="56">
        <v>6.4000000000000001E-2</v>
      </c>
      <c r="M243" s="56">
        <v>5.4600000000000003E-2</v>
      </c>
      <c r="N243" s="55">
        <v>7159.84</v>
      </c>
      <c r="O243" s="55">
        <v>109.184</v>
      </c>
      <c r="P243" s="55">
        <v>0</v>
      </c>
      <c r="Q243" s="55">
        <v>28.353708732211199</v>
      </c>
      <c r="R243" s="56">
        <v>0</v>
      </c>
      <c r="S243" s="56">
        <v>1.4E-3</v>
      </c>
      <c r="T243" s="56">
        <v>2.9999999999999997E-4</v>
      </c>
    </row>
    <row r="244" spans="1:20">
      <c r="A244" t="s">
        <v>900</v>
      </c>
      <c r="B244" t="s">
        <v>901</v>
      </c>
      <c r="C244" t="s">
        <v>108</v>
      </c>
      <c r="D244" t="s">
        <v>825</v>
      </c>
      <c r="E244" s="105" t="s">
        <v>3941</v>
      </c>
      <c r="F244" t="s">
        <v>879</v>
      </c>
      <c r="G244" t="s">
        <v>830</v>
      </c>
      <c r="H244" t="s">
        <v>827</v>
      </c>
      <c r="I244" s="105" t="s">
        <v>3941</v>
      </c>
      <c r="J244" s="55">
        <v>4.05</v>
      </c>
      <c r="K244" t="s">
        <v>102</v>
      </c>
      <c r="L244" s="56">
        <v>4.1300000000000003E-2</v>
      </c>
      <c r="M244" s="56">
        <v>0.04</v>
      </c>
      <c r="N244" s="55">
        <v>16357.48</v>
      </c>
      <c r="O244" s="55">
        <v>101.70789000000001</v>
      </c>
      <c r="P244" s="55">
        <v>0</v>
      </c>
      <c r="Q244" s="55">
        <v>66.740378494764002</v>
      </c>
      <c r="R244" s="56">
        <v>0</v>
      </c>
      <c r="S244" s="56">
        <v>3.3E-3</v>
      </c>
      <c r="T244" s="56">
        <v>6.9999999999999999E-4</v>
      </c>
    </row>
    <row r="245" spans="1:20">
      <c r="A245" t="s">
        <v>902</v>
      </c>
      <c r="B245" t="s">
        <v>903</v>
      </c>
      <c r="C245" t="s">
        <v>108</v>
      </c>
      <c r="D245" t="s">
        <v>825</v>
      </c>
      <c r="E245" s="105" t="s">
        <v>3941</v>
      </c>
      <c r="F245" t="s">
        <v>904</v>
      </c>
      <c r="G245" t="s">
        <v>830</v>
      </c>
      <c r="H245" t="s">
        <v>827</v>
      </c>
      <c r="I245" s="105" t="s">
        <v>3941</v>
      </c>
      <c r="J245" s="55">
        <v>6.78</v>
      </c>
      <c r="K245" t="s">
        <v>100</v>
      </c>
      <c r="L245" s="56">
        <v>6.8000000000000005E-2</v>
      </c>
      <c r="M245" s="56">
        <v>5.8299999999999998E-2</v>
      </c>
      <c r="N245" s="55">
        <v>16522.71</v>
      </c>
      <c r="O245" s="55">
        <v>109.30910000000004</v>
      </c>
      <c r="P245" s="55">
        <v>0</v>
      </c>
      <c r="Q245" s="55">
        <v>65.506614438904506</v>
      </c>
      <c r="R245" s="56">
        <v>0</v>
      </c>
      <c r="S245" s="56">
        <v>3.3E-3</v>
      </c>
      <c r="T245" s="56">
        <v>5.9999999999999995E-4</v>
      </c>
    </row>
    <row r="246" spans="1:20">
      <c r="A246" t="s">
        <v>905</v>
      </c>
      <c r="B246" t="s">
        <v>906</v>
      </c>
      <c r="C246" t="s">
        <v>108</v>
      </c>
      <c r="D246" t="s">
        <v>825</v>
      </c>
      <c r="E246" s="105" t="s">
        <v>3941</v>
      </c>
      <c r="F246" t="s">
        <v>857</v>
      </c>
      <c r="G246" t="s">
        <v>830</v>
      </c>
      <c r="H246" t="s">
        <v>298</v>
      </c>
      <c r="I246" s="105" t="s">
        <v>3941</v>
      </c>
      <c r="J246" s="55">
        <v>6.59</v>
      </c>
      <c r="K246" t="s">
        <v>100</v>
      </c>
      <c r="L246" s="56">
        <v>0.06</v>
      </c>
      <c r="M246" s="56">
        <v>6.0299999999999999E-2</v>
      </c>
      <c r="N246" s="55">
        <v>13768.93</v>
      </c>
      <c r="O246" s="55">
        <v>101.31633000000008</v>
      </c>
      <c r="P246" s="55">
        <v>0</v>
      </c>
      <c r="Q246" s="55">
        <v>50.5972831155877</v>
      </c>
      <c r="R246" s="56">
        <v>0</v>
      </c>
      <c r="S246" s="56">
        <v>2.5000000000000001E-3</v>
      </c>
      <c r="T246" s="56">
        <v>5.0000000000000001E-4</v>
      </c>
    </row>
    <row r="247" spans="1:20">
      <c r="A247" t="s">
        <v>907</v>
      </c>
      <c r="B247" t="s">
        <v>908</v>
      </c>
      <c r="C247" t="s">
        <v>108</v>
      </c>
      <c r="D247" t="s">
        <v>825</v>
      </c>
      <c r="E247" s="105" t="s">
        <v>3941</v>
      </c>
      <c r="F247" t="s">
        <v>879</v>
      </c>
      <c r="G247" t="s">
        <v>830</v>
      </c>
      <c r="H247" t="s">
        <v>827</v>
      </c>
      <c r="I247" s="105" t="s">
        <v>3941</v>
      </c>
      <c r="J247" s="55">
        <v>3.29</v>
      </c>
      <c r="K247" t="s">
        <v>100</v>
      </c>
      <c r="L247" s="56">
        <v>8.1299999999999997E-2</v>
      </c>
      <c r="M247" s="56">
        <v>6.7400000000000002E-2</v>
      </c>
      <c r="N247" s="55">
        <v>11015.14</v>
      </c>
      <c r="O247" s="55">
        <v>105.57916999999993</v>
      </c>
      <c r="P247" s="55">
        <v>0</v>
      </c>
      <c r="Q247" s="55">
        <v>42.1808979122479</v>
      </c>
      <c r="R247" s="56">
        <v>0</v>
      </c>
      <c r="S247" s="56">
        <v>2.0999999999999999E-3</v>
      </c>
      <c r="T247" s="56">
        <v>4.0000000000000002E-4</v>
      </c>
    </row>
    <row r="248" spans="1:20">
      <c r="A248" t="s">
        <v>909</v>
      </c>
      <c r="B248" t="s">
        <v>910</v>
      </c>
      <c r="C248" t="s">
        <v>108</v>
      </c>
      <c r="D248" t="s">
        <v>825</v>
      </c>
      <c r="E248" s="105" t="s">
        <v>3941</v>
      </c>
      <c r="F248" t="s">
        <v>911</v>
      </c>
      <c r="G248" t="s">
        <v>830</v>
      </c>
      <c r="H248" t="s">
        <v>827</v>
      </c>
      <c r="I248" s="105" t="s">
        <v>3941</v>
      </c>
      <c r="J248" s="55">
        <v>6.99</v>
      </c>
      <c r="K248" t="s">
        <v>100</v>
      </c>
      <c r="L248" s="56">
        <v>7.85E-2</v>
      </c>
      <c r="M248" s="56">
        <v>6.8699999999999997E-2</v>
      </c>
      <c r="N248" s="55">
        <v>10464.379999999999</v>
      </c>
      <c r="O248" s="55">
        <v>107.25457999999998</v>
      </c>
      <c r="P248" s="55">
        <v>0</v>
      </c>
      <c r="Q248" s="55">
        <v>40.707731771076702</v>
      </c>
      <c r="R248" s="56">
        <v>0</v>
      </c>
      <c r="S248" s="56">
        <v>2E-3</v>
      </c>
      <c r="T248" s="56">
        <v>4.0000000000000002E-4</v>
      </c>
    </row>
    <row r="249" spans="1:20">
      <c r="A249" t="s">
        <v>912</v>
      </c>
      <c r="B249" t="s">
        <v>913</v>
      </c>
      <c r="C249" t="s">
        <v>108</v>
      </c>
      <c r="D249" t="s">
        <v>825</v>
      </c>
      <c r="E249" s="105" t="s">
        <v>3941</v>
      </c>
      <c r="F249" t="s">
        <v>879</v>
      </c>
      <c r="G249" t="s">
        <v>838</v>
      </c>
      <c r="H249" t="s">
        <v>827</v>
      </c>
      <c r="I249" s="105" t="s">
        <v>3941</v>
      </c>
      <c r="J249" s="55">
        <v>4.05</v>
      </c>
      <c r="K249" t="s">
        <v>102</v>
      </c>
      <c r="L249" s="56">
        <v>7.2499999999999995E-2</v>
      </c>
      <c r="M249" s="56">
        <v>5.7500000000000002E-2</v>
      </c>
      <c r="N249" s="55">
        <v>19662.02</v>
      </c>
      <c r="O249" s="55">
        <v>105.85034000000005</v>
      </c>
      <c r="P249" s="55">
        <v>0</v>
      </c>
      <c r="Q249" s="55">
        <v>83.490682937714098</v>
      </c>
      <c r="R249" s="56">
        <v>0</v>
      </c>
      <c r="S249" s="56">
        <v>4.1999999999999997E-3</v>
      </c>
      <c r="T249" s="56">
        <v>8.0000000000000004E-4</v>
      </c>
    </row>
    <row r="250" spans="1:20">
      <c r="A250" t="s">
        <v>914</v>
      </c>
      <c r="B250" t="s">
        <v>915</v>
      </c>
      <c r="C250" t="s">
        <v>108</v>
      </c>
      <c r="D250" t="s">
        <v>825</v>
      </c>
      <c r="E250" s="105" t="s">
        <v>3941</v>
      </c>
      <c r="F250" t="s">
        <v>879</v>
      </c>
      <c r="G250" t="s">
        <v>838</v>
      </c>
      <c r="H250" t="s">
        <v>827</v>
      </c>
      <c r="I250" s="105" t="s">
        <v>3941</v>
      </c>
      <c r="J250" s="55">
        <v>7.13</v>
      </c>
      <c r="K250" t="s">
        <v>100</v>
      </c>
      <c r="L250" s="56">
        <v>7.1199999999999999E-2</v>
      </c>
      <c r="M250" s="56">
        <v>6.1899999999999997E-2</v>
      </c>
      <c r="N250" s="55">
        <v>11015.14</v>
      </c>
      <c r="O250" s="55">
        <v>106.28433000000007</v>
      </c>
      <c r="P250" s="55">
        <v>0</v>
      </c>
      <c r="Q250" s="55">
        <v>42.462622820407397</v>
      </c>
      <c r="R250" s="56">
        <v>0</v>
      </c>
      <c r="S250" s="56">
        <v>2.0999999999999999E-3</v>
      </c>
      <c r="T250" s="56">
        <v>4.0000000000000002E-4</v>
      </c>
    </row>
    <row r="251" spans="1:20">
      <c r="A251" t="s">
        <v>916</v>
      </c>
      <c r="B251" t="s">
        <v>917</v>
      </c>
      <c r="C251" t="s">
        <v>108</v>
      </c>
      <c r="D251" t="s">
        <v>825</v>
      </c>
      <c r="E251" s="105" t="s">
        <v>3941</v>
      </c>
      <c r="F251" t="s">
        <v>904</v>
      </c>
      <c r="G251" t="s">
        <v>838</v>
      </c>
      <c r="H251" t="s">
        <v>827</v>
      </c>
      <c r="I251" s="105" t="s">
        <v>3941</v>
      </c>
      <c r="J251" s="55">
        <v>2.85</v>
      </c>
      <c r="K251" t="s">
        <v>100</v>
      </c>
      <c r="L251" s="56">
        <v>2.63E-2</v>
      </c>
      <c r="M251" s="56">
        <v>6.1400000000000003E-2</v>
      </c>
      <c r="N251" s="55">
        <v>13964.44</v>
      </c>
      <c r="O251" s="55">
        <v>90.603379999999916</v>
      </c>
      <c r="P251" s="55">
        <v>0</v>
      </c>
      <c r="Q251" s="55">
        <v>45.8897275722871</v>
      </c>
      <c r="R251" s="56">
        <v>0</v>
      </c>
      <c r="S251" s="56">
        <v>2.3E-3</v>
      </c>
      <c r="T251" s="56">
        <v>5.0000000000000001E-4</v>
      </c>
    </row>
    <row r="252" spans="1:20">
      <c r="A252" t="s">
        <v>918</v>
      </c>
      <c r="B252" t="s">
        <v>919</v>
      </c>
      <c r="C252" t="s">
        <v>108</v>
      </c>
      <c r="D252" t="s">
        <v>825</v>
      </c>
      <c r="E252" s="105" t="s">
        <v>3941</v>
      </c>
      <c r="F252" t="s">
        <v>904</v>
      </c>
      <c r="G252" t="s">
        <v>838</v>
      </c>
      <c r="H252" t="s">
        <v>827</v>
      </c>
      <c r="I252" s="105" t="s">
        <v>3941</v>
      </c>
      <c r="J252" s="55">
        <v>1.64</v>
      </c>
      <c r="K252" t="s">
        <v>100</v>
      </c>
      <c r="L252" s="56">
        <v>7.0499999999999993E-2</v>
      </c>
      <c r="M252" s="56">
        <v>5.8700000000000002E-2</v>
      </c>
      <c r="N252" s="55">
        <v>5507.57</v>
      </c>
      <c r="O252" s="55">
        <v>103.52607999999994</v>
      </c>
      <c r="P252" s="55">
        <v>0</v>
      </c>
      <c r="Q252" s="55">
        <v>20.680324593076499</v>
      </c>
      <c r="R252" s="56">
        <v>0</v>
      </c>
      <c r="S252" s="56">
        <v>1E-3</v>
      </c>
      <c r="T252" s="56">
        <v>2.0000000000000001E-4</v>
      </c>
    </row>
    <row r="253" spans="1:20">
      <c r="A253" t="s">
        <v>920</v>
      </c>
      <c r="B253" t="s">
        <v>921</v>
      </c>
      <c r="C253" t="s">
        <v>108</v>
      </c>
      <c r="D253" t="s">
        <v>825</v>
      </c>
      <c r="E253" s="105" t="s">
        <v>3941</v>
      </c>
      <c r="F253" t="s">
        <v>845</v>
      </c>
      <c r="G253" t="s">
        <v>838</v>
      </c>
      <c r="H253" t="s">
        <v>298</v>
      </c>
      <c r="I253" s="105" t="s">
        <v>3941</v>
      </c>
      <c r="J253" s="55">
        <v>3.16</v>
      </c>
      <c r="K253" t="s">
        <v>100</v>
      </c>
      <c r="L253" s="56">
        <v>5.5E-2</v>
      </c>
      <c r="M253" s="56">
        <v>8.1199999999999994E-2</v>
      </c>
      <c r="N253" s="55">
        <v>3855.3</v>
      </c>
      <c r="O253" s="55">
        <v>94.11810999999993</v>
      </c>
      <c r="P253" s="55">
        <v>0</v>
      </c>
      <c r="Q253" s="55">
        <v>13.160698239748401</v>
      </c>
      <c r="R253" s="56">
        <v>0</v>
      </c>
      <c r="S253" s="56">
        <v>6.9999999999999999E-4</v>
      </c>
      <c r="T253" s="56">
        <v>1E-4</v>
      </c>
    </row>
    <row r="254" spans="1:20">
      <c r="A254" t="s">
        <v>922</v>
      </c>
      <c r="B254" t="s">
        <v>923</v>
      </c>
      <c r="C254" t="s">
        <v>108</v>
      </c>
      <c r="D254" t="s">
        <v>825</v>
      </c>
      <c r="E254" s="105" t="s">
        <v>3941</v>
      </c>
      <c r="F254" t="s">
        <v>845</v>
      </c>
      <c r="G254" t="s">
        <v>838</v>
      </c>
      <c r="H254" t="s">
        <v>298</v>
      </c>
      <c r="I254" s="105" t="s">
        <v>3941</v>
      </c>
      <c r="J254" s="55">
        <v>2.73</v>
      </c>
      <c r="K254" t="s">
        <v>100</v>
      </c>
      <c r="L254" s="56">
        <v>0.06</v>
      </c>
      <c r="M254" s="56">
        <v>7.7399999999999997E-2</v>
      </c>
      <c r="N254" s="55">
        <v>17354.349999999999</v>
      </c>
      <c r="O254" s="55">
        <v>97.244669999999971</v>
      </c>
      <c r="P254" s="55">
        <v>0</v>
      </c>
      <c r="Q254" s="55">
        <v>61.209906267801898</v>
      </c>
      <c r="R254" s="56">
        <v>0</v>
      </c>
      <c r="S254" s="56">
        <v>3.0999999999999999E-3</v>
      </c>
      <c r="T254" s="56">
        <v>5.9999999999999995E-4</v>
      </c>
    </row>
    <row r="255" spans="1:20">
      <c r="A255" t="s">
        <v>924</v>
      </c>
      <c r="B255" t="s">
        <v>925</v>
      </c>
      <c r="C255" t="s">
        <v>108</v>
      </c>
      <c r="D255" t="s">
        <v>825</v>
      </c>
      <c r="E255" s="105" t="s">
        <v>3941</v>
      </c>
      <c r="F255" t="s">
        <v>904</v>
      </c>
      <c r="G255" t="s">
        <v>838</v>
      </c>
      <c r="H255" t="s">
        <v>298</v>
      </c>
      <c r="I255" s="105" t="s">
        <v>3941</v>
      </c>
      <c r="J255" s="55">
        <v>1.08</v>
      </c>
      <c r="K255" t="s">
        <v>100</v>
      </c>
      <c r="L255" s="56">
        <v>4.2500000000000003E-2</v>
      </c>
      <c r="M255" s="56">
        <v>6.83E-2</v>
      </c>
      <c r="N255" s="55">
        <v>12116.65</v>
      </c>
      <c r="O255" s="55">
        <v>98.778560000000041</v>
      </c>
      <c r="P255" s="55">
        <v>0</v>
      </c>
      <c r="Q255" s="55">
        <v>43.410302219400499</v>
      </c>
      <c r="R255" s="56">
        <v>0</v>
      </c>
      <c r="S255" s="56">
        <v>2.2000000000000001E-3</v>
      </c>
      <c r="T255" s="56">
        <v>4.0000000000000002E-4</v>
      </c>
    </row>
    <row r="256" spans="1:20">
      <c r="A256" t="s">
        <v>926</v>
      </c>
      <c r="B256" t="s">
        <v>927</v>
      </c>
      <c r="C256" t="s">
        <v>108</v>
      </c>
      <c r="D256" t="s">
        <v>825</v>
      </c>
      <c r="E256" s="105" t="s">
        <v>3941</v>
      </c>
      <c r="F256" t="s">
        <v>904</v>
      </c>
      <c r="G256" t="s">
        <v>838</v>
      </c>
      <c r="H256" t="s">
        <v>298</v>
      </c>
      <c r="I256" s="105" t="s">
        <v>3941</v>
      </c>
      <c r="J256" s="55">
        <v>4.1900000000000004</v>
      </c>
      <c r="K256" t="s">
        <v>100</v>
      </c>
      <c r="L256" s="56">
        <v>7.8799999999999995E-2</v>
      </c>
      <c r="M256" s="56">
        <v>6.4100000000000004E-2</v>
      </c>
      <c r="N256" s="55">
        <v>5507.57</v>
      </c>
      <c r="O256" s="55">
        <v>106.73112999999996</v>
      </c>
      <c r="P256" s="55">
        <v>0</v>
      </c>
      <c r="Q256" s="55">
        <v>21.320563983354202</v>
      </c>
      <c r="R256" s="56">
        <v>0</v>
      </c>
      <c r="S256" s="56">
        <v>1.1000000000000001E-3</v>
      </c>
      <c r="T256" s="56">
        <v>2.0000000000000001E-4</v>
      </c>
    </row>
    <row r="257" spans="1:20">
      <c r="A257" t="s">
        <v>928</v>
      </c>
      <c r="B257" t="s">
        <v>929</v>
      </c>
      <c r="C257" t="s">
        <v>108</v>
      </c>
      <c r="D257" t="s">
        <v>825</v>
      </c>
      <c r="E257" s="105" t="s">
        <v>3941</v>
      </c>
      <c r="F257" t="s">
        <v>930</v>
      </c>
      <c r="G257" t="s">
        <v>838</v>
      </c>
      <c r="H257" t="s">
        <v>827</v>
      </c>
      <c r="I257" s="105" t="s">
        <v>3941</v>
      </c>
      <c r="J257" s="55">
        <v>4.12</v>
      </c>
      <c r="K257" t="s">
        <v>102</v>
      </c>
      <c r="L257" s="56">
        <v>4.8800000000000003E-2</v>
      </c>
      <c r="M257" s="56">
        <v>4.6300000000000001E-2</v>
      </c>
      <c r="N257" s="55">
        <v>15090.74</v>
      </c>
      <c r="O257" s="55">
        <v>102.81482999999999</v>
      </c>
      <c r="P257" s="55">
        <v>0</v>
      </c>
      <c r="Q257" s="55">
        <v>62.242054723618203</v>
      </c>
      <c r="R257" s="56">
        <v>0</v>
      </c>
      <c r="S257" s="56">
        <v>3.0999999999999999E-3</v>
      </c>
      <c r="T257" s="56">
        <v>5.9999999999999995E-4</v>
      </c>
    </row>
    <row r="258" spans="1:20">
      <c r="A258" t="s">
        <v>931</v>
      </c>
      <c r="B258" t="s">
        <v>932</v>
      </c>
      <c r="C258" t="s">
        <v>108</v>
      </c>
      <c r="D258" t="s">
        <v>825</v>
      </c>
      <c r="E258" s="105" t="s">
        <v>3941</v>
      </c>
      <c r="F258" t="s">
        <v>933</v>
      </c>
      <c r="G258" t="s">
        <v>838</v>
      </c>
      <c r="H258" t="s">
        <v>827</v>
      </c>
      <c r="I258" s="105" t="s">
        <v>3941</v>
      </c>
      <c r="J258" s="55">
        <v>6.95</v>
      </c>
      <c r="K258" t="s">
        <v>100</v>
      </c>
      <c r="L258" s="56">
        <v>5.8999999999999997E-2</v>
      </c>
      <c r="M258" s="56">
        <v>5.5800000000000002E-2</v>
      </c>
      <c r="N258" s="55">
        <v>15421.2</v>
      </c>
      <c r="O258" s="55">
        <v>103.72427999999996</v>
      </c>
      <c r="P258" s="55">
        <v>0</v>
      </c>
      <c r="Q258" s="55">
        <v>58.015782476514701</v>
      </c>
      <c r="R258" s="56">
        <v>0</v>
      </c>
      <c r="S258" s="56">
        <v>2.8999999999999998E-3</v>
      </c>
      <c r="T258" s="56">
        <v>5.9999999999999995E-4</v>
      </c>
    </row>
    <row r="259" spans="1:20">
      <c r="A259" t="s">
        <v>934</v>
      </c>
      <c r="B259" t="s">
        <v>935</v>
      </c>
      <c r="C259" t="s">
        <v>108</v>
      </c>
      <c r="D259" t="s">
        <v>825</v>
      </c>
      <c r="E259" s="105" t="s">
        <v>3941</v>
      </c>
      <c r="F259" t="s">
        <v>936</v>
      </c>
      <c r="G259" t="s">
        <v>838</v>
      </c>
      <c r="H259" t="s">
        <v>827</v>
      </c>
      <c r="I259" s="105" t="s">
        <v>3941</v>
      </c>
      <c r="J259" s="55">
        <v>6.82</v>
      </c>
      <c r="K259" t="s">
        <v>100</v>
      </c>
      <c r="L259" s="56">
        <v>3.15E-2</v>
      </c>
      <c r="M259" s="56">
        <v>5.7099999999999998E-2</v>
      </c>
      <c r="N259" s="55">
        <v>11015.14</v>
      </c>
      <c r="O259" s="55">
        <v>84.473249999999879</v>
      </c>
      <c r="P259" s="55">
        <v>0</v>
      </c>
      <c r="Q259" s="55">
        <v>33.748679162431301</v>
      </c>
      <c r="R259" s="56">
        <v>0</v>
      </c>
      <c r="S259" s="56">
        <v>1.6999999999999999E-3</v>
      </c>
      <c r="T259" s="56">
        <v>2.9999999999999997E-4</v>
      </c>
    </row>
    <row r="260" spans="1:20">
      <c r="A260" t="s">
        <v>937</v>
      </c>
      <c r="B260" t="s">
        <v>938</v>
      </c>
      <c r="C260" t="s">
        <v>108</v>
      </c>
      <c r="D260" t="s">
        <v>825</v>
      </c>
      <c r="E260" s="105" t="s">
        <v>3941</v>
      </c>
      <c r="F260" t="s">
        <v>911</v>
      </c>
      <c r="G260" t="s">
        <v>838</v>
      </c>
      <c r="H260" t="s">
        <v>298</v>
      </c>
      <c r="I260" s="105" t="s">
        <v>3941</v>
      </c>
      <c r="J260" s="55">
        <v>7.17</v>
      </c>
      <c r="K260" t="s">
        <v>100</v>
      </c>
      <c r="L260" s="56">
        <v>6.25E-2</v>
      </c>
      <c r="M260" s="56">
        <v>5.6099999999999997E-2</v>
      </c>
      <c r="N260" s="55">
        <v>13768.93</v>
      </c>
      <c r="O260" s="55">
        <v>104.44442000000008</v>
      </c>
      <c r="P260" s="55">
        <v>0</v>
      </c>
      <c r="Q260" s="55">
        <v>52.159448418466702</v>
      </c>
      <c r="R260" s="56">
        <v>0</v>
      </c>
      <c r="S260" s="56">
        <v>2.5999999999999999E-3</v>
      </c>
      <c r="T260" s="56">
        <v>5.0000000000000001E-4</v>
      </c>
    </row>
    <row r="261" spans="1:20">
      <c r="A261" t="s">
        <v>939</v>
      </c>
      <c r="B261" t="s">
        <v>940</v>
      </c>
      <c r="C261" t="s">
        <v>108</v>
      </c>
      <c r="D261" t="s">
        <v>825</v>
      </c>
      <c r="E261" s="105" t="s">
        <v>3941</v>
      </c>
      <c r="F261" t="s">
        <v>891</v>
      </c>
      <c r="G261" t="s">
        <v>838</v>
      </c>
      <c r="H261" t="s">
        <v>298</v>
      </c>
      <c r="I261" s="105" t="s">
        <v>3941</v>
      </c>
      <c r="J261" s="55">
        <v>4.13</v>
      </c>
      <c r="K261" t="s">
        <v>100</v>
      </c>
      <c r="L261" s="56">
        <v>4.4999999999999998E-2</v>
      </c>
      <c r="M261" s="56">
        <v>5.9400000000000001E-2</v>
      </c>
      <c r="N261" s="55">
        <v>16609.18</v>
      </c>
      <c r="O261" s="55">
        <v>95.608500000000006</v>
      </c>
      <c r="P261" s="55">
        <v>0</v>
      </c>
      <c r="Q261" s="55">
        <v>57.5959905693081</v>
      </c>
      <c r="R261" s="56">
        <v>0</v>
      </c>
      <c r="S261" s="56">
        <v>2.8999999999999998E-3</v>
      </c>
      <c r="T261" s="56">
        <v>5.9999999999999995E-4</v>
      </c>
    </row>
    <row r="262" spans="1:20">
      <c r="A262" t="s">
        <v>941</v>
      </c>
      <c r="B262" t="s">
        <v>942</v>
      </c>
      <c r="C262" t="s">
        <v>108</v>
      </c>
      <c r="D262" t="s">
        <v>825</v>
      </c>
      <c r="E262" s="105" t="s">
        <v>3941</v>
      </c>
      <c r="F262" t="s">
        <v>845</v>
      </c>
      <c r="G262" t="s">
        <v>838</v>
      </c>
      <c r="H262" t="s">
        <v>298</v>
      </c>
      <c r="I262" s="105" t="s">
        <v>3941</v>
      </c>
      <c r="J262" s="55">
        <v>2.71</v>
      </c>
      <c r="K262" t="s">
        <v>100</v>
      </c>
      <c r="L262" s="56">
        <v>6.88E-2</v>
      </c>
      <c r="M262" s="56">
        <v>5.7299999999999997E-2</v>
      </c>
      <c r="N262" s="55">
        <v>13768.93</v>
      </c>
      <c r="O262" s="55">
        <v>106.19403999999992</v>
      </c>
      <c r="P262" s="55">
        <v>0</v>
      </c>
      <c r="Q262" s="55">
        <v>53.033207056237003</v>
      </c>
      <c r="R262" s="56">
        <v>0</v>
      </c>
      <c r="S262" s="56">
        <v>2.7000000000000001E-3</v>
      </c>
      <c r="T262" s="56">
        <v>5.0000000000000001E-4</v>
      </c>
    </row>
    <row r="263" spans="1:20">
      <c r="A263" t="s">
        <v>943</v>
      </c>
      <c r="B263" t="s">
        <v>944</v>
      </c>
      <c r="C263" t="s">
        <v>108</v>
      </c>
      <c r="D263" t="s">
        <v>825</v>
      </c>
      <c r="E263" s="105" t="s">
        <v>3941</v>
      </c>
      <c r="F263" t="s">
        <v>879</v>
      </c>
      <c r="G263" t="s">
        <v>838</v>
      </c>
      <c r="H263" t="s">
        <v>827</v>
      </c>
      <c r="I263" s="105" t="s">
        <v>3941</v>
      </c>
      <c r="J263" s="55">
        <v>3.66</v>
      </c>
      <c r="K263" t="s">
        <v>104</v>
      </c>
      <c r="L263" s="56">
        <v>7.4200000000000002E-2</v>
      </c>
      <c r="M263" s="56">
        <v>6.1499999999999999E-2</v>
      </c>
      <c r="N263" s="55">
        <v>18725.740000000002</v>
      </c>
      <c r="O263" s="55">
        <v>104.88656000000003</v>
      </c>
      <c r="P263" s="55">
        <v>0</v>
      </c>
      <c r="Q263" s="55">
        <v>90.758101190981805</v>
      </c>
      <c r="R263" s="56">
        <v>0</v>
      </c>
      <c r="S263" s="56">
        <v>4.4999999999999997E-3</v>
      </c>
      <c r="T263" s="56">
        <v>8.9999999999999998E-4</v>
      </c>
    </row>
    <row r="264" spans="1:20">
      <c r="A264" t="s">
        <v>945</v>
      </c>
      <c r="B264" t="s">
        <v>946</v>
      </c>
      <c r="C264" t="s">
        <v>108</v>
      </c>
      <c r="D264" t="s">
        <v>825</v>
      </c>
      <c r="E264" s="105" t="s">
        <v>3941</v>
      </c>
      <c r="F264" t="s">
        <v>876</v>
      </c>
      <c r="G264" t="s">
        <v>838</v>
      </c>
      <c r="H264" t="s">
        <v>827</v>
      </c>
      <c r="I264" s="105" t="s">
        <v>3941</v>
      </c>
      <c r="J264" s="55">
        <v>2.86</v>
      </c>
      <c r="K264" t="s">
        <v>100</v>
      </c>
      <c r="L264" s="56">
        <v>4.7E-2</v>
      </c>
      <c r="M264" s="56">
        <v>6.5799999999999997E-2</v>
      </c>
      <c r="N264" s="55">
        <v>10464.379999999999</v>
      </c>
      <c r="O264" s="55">
        <v>96.442889999999963</v>
      </c>
      <c r="P264" s="55">
        <v>0</v>
      </c>
      <c r="Q264" s="55">
        <v>36.604229836594897</v>
      </c>
      <c r="R264" s="56">
        <v>0</v>
      </c>
      <c r="S264" s="56">
        <v>1.8E-3</v>
      </c>
      <c r="T264" s="56">
        <v>4.0000000000000002E-4</v>
      </c>
    </row>
    <row r="265" spans="1:20">
      <c r="A265" t="s">
        <v>947</v>
      </c>
      <c r="B265" t="s">
        <v>948</v>
      </c>
      <c r="C265" t="s">
        <v>108</v>
      </c>
      <c r="D265" t="s">
        <v>825</v>
      </c>
      <c r="E265" s="105" t="s">
        <v>3941</v>
      </c>
      <c r="F265" t="s">
        <v>904</v>
      </c>
      <c r="G265" t="s">
        <v>838</v>
      </c>
      <c r="H265" t="s">
        <v>827</v>
      </c>
      <c r="I265" s="105" t="s">
        <v>3941</v>
      </c>
      <c r="J265" s="55">
        <v>3.77</v>
      </c>
      <c r="K265" t="s">
        <v>100</v>
      </c>
      <c r="L265" s="56">
        <v>7.9500000000000001E-2</v>
      </c>
      <c r="M265" s="56">
        <v>6.9199999999999998E-2</v>
      </c>
      <c r="N265" s="55">
        <v>8261.36</v>
      </c>
      <c r="O265" s="55">
        <v>103.98741999999991</v>
      </c>
      <c r="P265" s="55">
        <v>0</v>
      </c>
      <c r="Q265" s="55">
        <v>31.158741363547801</v>
      </c>
      <c r="R265" s="56">
        <v>0</v>
      </c>
      <c r="S265" s="56">
        <v>1.6000000000000001E-3</v>
      </c>
      <c r="T265" s="56">
        <v>2.9999999999999997E-4</v>
      </c>
    </row>
    <row r="266" spans="1:20">
      <c r="A266" t="s">
        <v>949</v>
      </c>
      <c r="B266" t="s">
        <v>950</v>
      </c>
      <c r="C266" t="s">
        <v>108</v>
      </c>
      <c r="D266" t="s">
        <v>825</v>
      </c>
      <c r="E266" s="105" t="s">
        <v>3941</v>
      </c>
      <c r="F266" t="s">
        <v>879</v>
      </c>
      <c r="G266" t="s">
        <v>951</v>
      </c>
      <c r="H266" t="s">
        <v>864</v>
      </c>
      <c r="I266" s="105" t="s">
        <v>3941</v>
      </c>
      <c r="J266" s="55">
        <v>3.16</v>
      </c>
      <c r="K266" t="s">
        <v>100</v>
      </c>
      <c r="L266" s="56">
        <v>6.88E-2</v>
      </c>
      <c r="M266" s="56">
        <v>7.3999999999999996E-2</v>
      </c>
      <c r="N266" s="55">
        <v>5948.18</v>
      </c>
      <c r="O266" s="55">
        <v>98.033000000000001</v>
      </c>
      <c r="P266" s="55">
        <v>0</v>
      </c>
      <c r="Q266" s="55">
        <v>21.149687318923799</v>
      </c>
      <c r="R266" s="56">
        <v>0</v>
      </c>
      <c r="S266" s="56">
        <v>1.1000000000000001E-3</v>
      </c>
      <c r="T266" s="56">
        <v>2.0000000000000001E-4</v>
      </c>
    </row>
    <row r="267" spans="1:20">
      <c r="A267" t="s">
        <v>952</v>
      </c>
      <c r="B267" t="s">
        <v>953</v>
      </c>
      <c r="C267" t="s">
        <v>108</v>
      </c>
      <c r="D267" t="s">
        <v>825</v>
      </c>
      <c r="E267" s="105" t="s">
        <v>3941</v>
      </c>
      <c r="F267" t="s">
        <v>857</v>
      </c>
      <c r="G267" t="s">
        <v>838</v>
      </c>
      <c r="H267" t="s">
        <v>298</v>
      </c>
      <c r="I267" s="105" t="s">
        <v>3941</v>
      </c>
      <c r="J267" s="55">
        <v>1.56</v>
      </c>
      <c r="K267" t="s">
        <v>100</v>
      </c>
      <c r="L267" s="56">
        <v>5.7500000000000002E-2</v>
      </c>
      <c r="M267" s="56">
        <v>6.4899999999999999E-2</v>
      </c>
      <c r="N267" s="55">
        <v>4667.67</v>
      </c>
      <c r="O267" s="55">
        <v>100.52222000000002</v>
      </c>
      <c r="P267" s="55">
        <v>0</v>
      </c>
      <c r="Q267" s="55">
        <v>17.018049051255801</v>
      </c>
      <c r="R267" s="56">
        <v>0</v>
      </c>
      <c r="S267" s="56">
        <v>8.9999999999999998E-4</v>
      </c>
      <c r="T267" s="56">
        <v>2.0000000000000001E-4</v>
      </c>
    </row>
    <row r="268" spans="1:20">
      <c r="A268" t="s">
        <v>954</v>
      </c>
      <c r="B268" t="s">
        <v>955</v>
      </c>
      <c r="C268" t="s">
        <v>108</v>
      </c>
      <c r="D268" t="s">
        <v>825</v>
      </c>
      <c r="E268" s="105" t="s">
        <v>3941</v>
      </c>
      <c r="F268" t="s">
        <v>930</v>
      </c>
      <c r="G268" t="s">
        <v>838</v>
      </c>
      <c r="H268" t="s">
        <v>827</v>
      </c>
      <c r="I268" s="105" t="s">
        <v>3941</v>
      </c>
      <c r="J268" s="55">
        <v>3.71</v>
      </c>
      <c r="K268" t="s">
        <v>102</v>
      </c>
      <c r="L268" s="56">
        <v>0.04</v>
      </c>
      <c r="M268" s="56">
        <v>4.8000000000000001E-2</v>
      </c>
      <c r="N268" s="55">
        <v>13218.17</v>
      </c>
      <c r="O268" s="55">
        <v>99.46766999999997</v>
      </c>
      <c r="P268" s="55">
        <v>0</v>
      </c>
      <c r="Q268" s="55">
        <v>52.743737408857399</v>
      </c>
      <c r="R268" s="56">
        <v>0</v>
      </c>
      <c r="S268" s="56">
        <v>2.5999999999999999E-3</v>
      </c>
      <c r="T268" s="56">
        <v>5.0000000000000001E-4</v>
      </c>
    </row>
    <row r="269" spans="1:20">
      <c r="A269" t="s">
        <v>956</v>
      </c>
      <c r="B269" t="s">
        <v>957</v>
      </c>
      <c r="C269" t="s">
        <v>108</v>
      </c>
      <c r="D269" t="s">
        <v>825</v>
      </c>
      <c r="E269" s="105" t="s">
        <v>3941</v>
      </c>
      <c r="F269" t="s">
        <v>958</v>
      </c>
      <c r="G269" t="s">
        <v>838</v>
      </c>
      <c r="H269" t="s">
        <v>827</v>
      </c>
      <c r="I269" s="105" t="s">
        <v>3941</v>
      </c>
      <c r="J269" s="55">
        <v>3.71</v>
      </c>
      <c r="K269" t="s">
        <v>102</v>
      </c>
      <c r="L269" s="56">
        <v>4.6300000000000001E-2</v>
      </c>
      <c r="M269" s="56">
        <v>4.65E-2</v>
      </c>
      <c r="N269" s="55">
        <v>11290.52</v>
      </c>
      <c r="O269" s="55">
        <v>99.669370000000001</v>
      </c>
      <c r="P269" s="55">
        <v>0</v>
      </c>
      <c r="Q269" s="55">
        <v>45.143297620679199</v>
      </c>
      <c r="R269" s="56">
        <v>0</v>
      </c>
      <c r="S269" s="56">
        <v>2.3E-3</v>
      </c>
      <c r="T269" s="56">
        <v>4.0000000000000002E-4</v>
      </c>
    </row>
    <row r="270" spans="1:20">
      <c r="A270" t="s">
        <v>959</v>
      </c>
      <c r="B270" t="s">
        <v>960</v>
      </c>
      <c r="C270" t="s">
        <v>108</v>
      </c>
      <c r="D270" t="s">
        <v>825</v>
      </c>
      <c r="E270" s="105" t="s">
        <v>3941</v>
      </c>
      <c r="F270" t="s">
        <v>899</v>
      </c>
      <c r="G270" t="s">
        <v>838</v>
      </c>
      <c r="H270" t="s">
        <v>827</v>
      </c>
      <c r="I270" s="105" t="s">
        <v>3941</v>
      </c>
      <c r="J270" s="55">
        <v>4.05</v>
      </c>
      <c r="K270" t="s">
        <v>102</v>
      </c>
      <c r="L270" s="56">
        <v>4.6300000000000001E-2</v>
      </c>
      <c r="M270" s="56">
        <v>5.3600000000000002E-2</v>
      </c>
      <c r="N270" s="55">
        <v>7765.67</v>
      </c>
      <c r="O270" s="55">
        <v>99.122049999999916</v>
      </c>
      <c r="P270" s="55">
        <v>0</v>
      </c>
      <c r="Q270" s="55">
        <v>30.879256100022701</v>
      </c>
      <c r="R270" s="56">
        <v>0</v>
      </c>
      <c r="S270" s="56">
        <v>1.5E-3</v>
      </c>
      <c r="T270" s="56">
        <v>2.9999999999999997E-4</v>
      </c>
    </row>
    <row r="271" spans="1:20">
      <c r="A271" t="s">
        <v>961</v>
      </c>
      <c r="B271" t="s">
        <v>962</v>
      </c>
      <c r="C271" t="s">
        <v>108</v>
      </c>
      <c r="D271" t="s">
        <v>825</v>
      </c>
      <c r="E271" s="105" t="s">
        <v>3941</v>
      </c>
      <c r="F271" t="s">
        <v>930</v>
      </c>
      <c r="G271" t="s">
        <v>838</v>
      </c>
      <c r="H271" t="s">
        <v>827</v>
      </c>
      <c r="I271" s="105" t="s">
        <v>3941</v>
      </c>
      <c r="J271" s="55">
        <v>6.59</v>
      </c>
      <c r="K271" t="s">
        <v>102</v>
      </c>
      <c r="L271" s="56">
        <v>7.8799999999999995E-2</v>
      </c>
      <c r="M271" s="56">
        <v>5.9400000000000001E-2</v>
      </c>
      <c r="N271" s="55">
        <v>14870.44</v>
      </c>
      <c r="O271" s="55">
        <v>114.79789999999997</v>
      </c>
      <c r="P271" s="55">
        <v>0</v>
      </c>
      <c r="Q271" s="55">
        <v>68.481834415992793</v>
      </c>
      <c r="R271" s="56">
        <v>0</v>
      </c>
      <c r="S271" s="56">
        <v>3.3999999999999998E-3</v>
      </c>
      <c r="T271" s="56">
        <v>6.9999999999999999E-4</v>
      </c>
    </row>
    <row r="272" spans="1:20">
      <c r="A272" t="s">
        <v>963</v>
      </c>
      <c r="B272" t="s">
        <v>964</v>
      </c>
      <c r="C272" t="s">
        <v>108</v>
      </c>
      <c r="D272" t="s">
        <v>825</v>
      </c>
      <c r="E272" s="105" t="s">
        <v>3941</v>
      </c>
      <c r="F272" t="s">
        <v>965</v>
      </c>
      <c r="G272" t="s">
        <v>838</v>
      </c>
      <c r="H272" t="s">
        <v>298</v>
      </c>
      <c r="I272" s="105" t="s">
        <v>3941</v>
      </c>
      <c r="J272" s="55">
        <v>6.84</v>
      </c>
      <c r="K272" t="s">
        <v>100</v>
      </c>
      <c r="L272" s="56">
        <v>4.2799999999999998E-2</v>
      </c>
      <c r="M272" s="56">
        <v>5.5599999999999997E-2</v>
      </c>
      <c r="N272" s="55">
        <v>16522.71</v>
      </c>
      <c r="O272" s="55">
        <v>92.668040000000047</v>
      </c>
      <c r="P272" s="55">
        <v>0</v>
      </c>
      <c r="Q272" s="55">
        <v>55.533981773603301</v>
      </c>
      <c r="R272" s="56">
        <v>0</v>
      </c>
      <c r="S272" s="56">
        <v>2.8E-3</v>
      </c>
      <c r="T272" s="56">
        <v>5.0000000000000001E-4</v>
      </c>
    </row>
    <row r="273" spans="1:20">
      <c r="A273" t="s">
        <v>966</v>
      </c>
      <c r="B273" t="s">
        <v>967</v>
      </c>
      <c r="C273" t="s">
        <v>108</v>
      </c>
      <c r="D273" t="s">
        <v>825</v>
      </c>
      <c r="E273" s="105" t="s">
        <v>3941</v>
      </c>
      <c r="F273" t="s">
        <v>891</v>
      </c>
      <c r="G273" t="s">
        <v>968</v>
      </c>
      <c r="H273" t="s">
        <v>298</v>
      </c>
      <c r="I273" s="105" t="s">
        <v>3941</v>
      </c>
      <c r="J273" s="55">
        <v>1.4</v>
      </c>
      <c r="K273" t="s">
        <v>100</v>
      </c>
      <c r="L273" s="56">
        <v>6.5000000000000002E-2</v>
      </c>
      <c r="M273" s="56">
        <v>6.4600000000000005E-2</v>
      </c>
      <c r="N273" s="55">
        <v>5507.57</v>
      </c>
      <c r="O273" s="55">
        <v>99.831829999999812</v>
      </c>
      <c r="P273" s="55">
        <v>0</v>
      </c>
      <c r="Q273" s="55">
        <v>19.9423628241389</v>
      </c>
      <c r="R273" s="56">
        <v>0</v>
      </c>
      <c r="S273" s="56">
        <v>1E-3</v>
      </c>
      <c r="T273" s="56">
        <v>2.0000000000000001E-4</v>
      </c>
    </row>
    <row r="274" spans="1:20">
      <c r="A274" t="s">
        <v>969</v>
      </c>
      <c r="B274" t="s">
        <v>970</v>
      </c>
      <c r="C274" t="s">
        <v>108</v>
      </c>
      <c r="D274" t="s">
        <v>825</v>
      </c>
      <c r="E274" s="105" t="s">
        <v>3941</v>
      </c>
      <c r="F274" t="s">
        <v>930</v>
      </c>
      <c r="G274" t="s">
        <v>968</v>
      </c>
      <c r="H274" t="s">
        <v>298</v>
      </c>
      <c r="I274" s="105" t="s">
        <v>3941</v>
      </c>
      <c r="J274" s="55">
        <v>4.09</v>
      </c>
      <c r="K274" t="s">
        <v>100</v>
      </c>
      <c r="L274" s="56">
        <v>4.1300000000000003E-2</v>
      </c>
      <c r="M274" s="56">
        <v>5.7799999999999997E-2</v>
      </c>
      <c r="N274" s="55">
        <v>9362.8700000000008</v>
      </c>
      <c r="O274" s="55">
        <v>93.508879999999962</v>
      </c>
      <c r="P274" s="55">
        <v>0</v>
      </c>
      <c r="Q274" s="55">
        <v>31.754801643848701</v>
      </c>
      <c r="R274" s="56">
        <v>0</v>
      </c>
      <c r="S274" s="56">
        <v>1.6000000000000001E-3</v>
      </c>
      <c r="T274" s="56">
        <v>2.9999999999999997E-4</v>
      </c>
    </row>
    <row r="275" spans="1:20">
      <c r="A275" t="s">
        <v>971</v>
      </c>
      <c r="B275" t="s">
        <v>972</v>
      </c>
      <c r="C275" t="s">
        <v>108</v>
      </c>
      <c r="D275" t="s">
        <v>825</v>
      </c>
      <c r="E275" s="105" t="s">
        <v>3941</v>
      </c>
      <c r="F275" t="s">
        <v>973</v>
      </c>
      <c r="G275" t="s">
        <v>968</v>
      </c>
      <c r="H275" t="s">
        <v>827</v>
      </c>
      <c r="I275" s="105" t="s">
        <v>3941</v>
      </c>
      <c r="J275" s="55">
        <v>4.4000000000000004</v>
      </c>
      <c r="K275" t="s">
        <v>102</v>
      </c>
      <c r="L275" s="56">
        <v>6.6299999999999998E-2</v>
      </c>
      <c r="M275" s="56">
        <v>6.1400000000000003E-2</v>
      </c>
      <c r="N275" s="55">
        <v>9362.8700000000008</v>
      </c>
      <c r="O275" s="55">
        <v>101.70061000000005</v>
      </c>
      <c r="P275" s="55">
        <v>0</v>
      </c>
      <c r="Q275" s="55">
        <v>38.198839926508697</v>
      </c>
      <c r="R275" s="56">
        <v>0</v>
      </c>
      <c r="S275" s="56">
        <v>1.9E-3</v>
      </c>
      <c r="T275" s="56">
        <v>4.0000000000000002E-4</v>
      </c>
    </row>
    <row r="276" spans="1:20">
      <c r="A276" t="s">
        <v>974</v>
      </c>
      <c r="B276" t="s">
        <v>975</v>
      </c>
      <c r="C276" t="s">
        <v>108</v>
      </c>
      <c r="D276" t="s">
        <v>825</v>
      </c>
      <c r="E276" s="105" t="s">
        <v>3941</v>
      </c>
      <c r="F276" t="s">
        <v>879</v>
      </c>
      <c r="G276" t="s">
        <v>976</v>
      </c>
      <c r="H276" t="s">
        <v>864</v>
      </c>
      <c r="I276" s="105" t="s">
        <v>3941</v>
      </c>
      <c r="J276" s="55">
        <v>4.54</v>
      </c>
      <c r="K276" t="s">
        <v>100</v>
      </c>
      <c r="L276" s="56">
        <v>7.7499999999999999E-2</v>
      </c>
      <c r="M276" s="56">
        <v>7.22E-2</v>
      </c>
      <c r="N276" s="55">
        <v>11371.48</v>
      </c>
      <c r="O276" s="55">
        <v>104.81171999999997</v>
      </c>
      <c r="P276" s="55">
        <v>0</v>
      </c>
      <c r="Q276" s="55">
        <v>43.228920980832903</v>
      </c>
      <c r="R276" s="56">
        <v>0</v>
      </c>
      <c r="S276" s="56">
        <v>2.2000000000000001E-3</v>
      </c>
      <c r="T276" s="56">
        <v>4.0000000000000002E-4</v>
      </c>
    </row>
    <row r="277" spans="1:20">
      <c r="A277" t="s">
        <v>977</v>
      </c>
      <c r="B277" t="s">
        <v>978</v>
      </c>
      <c r="C277" t="s">
        <v>108</v>
      </c>
      <c r="D277" t="s">
        <v>825</v>
      </c>
      <c r="E277" s="105" t="s">
        <v>3941</v>
      </c>
      <c r="F277" t="s">
        <v>958</v>
      </c>
      <c r="G277" t="s">
        <v>968</v>
      </c>
      <c r="H277" t="s">
        <v>298</v>
      </c>
      <c r="I277" s="105" t="s">
        <v>3941</v>
      </c>
      <c r="J277" s="55">
        <v>4.2699999999999996</v>
      </c>
      <c r="K277" t="s">
        <v>104</v>
      </c>
      <c r="L277" s="56">
        <v>8.3799999999999999E-2</v>
      </c>
      <c r="M277" s="56">
        <v>6.93E-2</v>
      </c>
      <c r="N277" s="55">
        <v>16522.71</v>
      </c>
      <c r="O277" s="55">
        <v>105.74070999999995</v>
      </c>
      <c r="P277" s="55">
        <v>0</v>
      </c>
      <c r="Q277" s="55">
        <v>80.732810705192094</v>
      </c>
      <c r="R277" s="56">
        <v>0</v>
      </c>
      <c r="S277" s="56">
        <v>4.0000000000000001E-3</v>
      </c>
      <c r="T277" s="56">
        <v>8.0000000000000004E-4</v>
      </c>
    </row>
    <row r="278" spans="1:20">
      <c r="A278" t="s">
        <v>979</v>
      </c>
      <c r="B278" t="s">
        <v>980</v>
      </c>
      <c r="C278" t="s">
        <v>108</v>
      </c>
      <c r="D278" t="s">
        <v>825</v>
      </c>
      <c r="E278" s="105" t="s">
        <v>3941</v>
      </c>
      <c r="F278" t="s">
        <v>930</v>
      </c>
      <c r="G278" t="s">
        <v>968</v>
      </c>
      <c r="H278" t="s">
        <v>827</v>
      </c>
      <c r="I278" s="105" t="s">
        <v>3941</v>
      </c>
      <c r="J278" s="55">
        <v>5.89</v>
      </c>
      <c r="K278" t="s">
        <v>102</v>
      </c>
      <c r="L278" s="56">
        <v>6.6299999999999998E-2</v>
      </c>
      <c r="M278" s="56">
        <v>5.5E-2</v>
      </c>
      <c r="N278" s="55">
        <v>22030.28</v>
      </c>
      <c r="O278" s="55">
        <v>109.26631999999992</v>
      </c>
      <c r="P278" s="55">
        <v>0</v>
      </c>
      <c r="Q278" s="55">
        <v>96.565936411187593</v>
      </c>
      <c r="R278" s="56">
        <v>0</v>
      </c>
      <c r="S278" s="56">
        <v>4.7999999999999996E-3</v>
      </c>
      <c r="T278" s="56">
        <v>8.9999999999999998E-4</v>
      </c>
    </row>
    <row r="279" spans="1:20">
      <c r="A279" t="s">
        <v>981</v>
      </c>
      <c r="B279" t="s">
        <v>982</v>
      </c>
      <c r="C279" t="s">
        <v>108</v>
      </c>
      <c r="D279" t="s">
        <v>825</v>
      </c>
      <c r="E279" s="105" t="s">
        <v>3941</v>
      </c>
      <c r="F279" t="s">
        <v>899</v>
      </c>
      <c r="G279" t="s">
        <v>976</v>
      </c>
      <c r="H279" t="s">
        <v>864</v>
      </c>
      <c r="I279" s="105" t="s">
        <v>3941</v>
      </c>
      <c r="J279" s="55">
        <v>3.85</v>
      </c>
      <c r="K279" t="s">
        <v>102</v>
      </c>
      <c r="L279" s="56">
        <v>6.13E-2</v>
      </c>
      <c r="M279" s="56">
        <v>4.0399999999999998E-2</v>
      </c>
      <c r="N279" s="55">
        <v>11015.14</v>
      </c>
      <c r="O279" s="55">
        <v>111.74012999999998</v>
      </c>
      <c r="P279" s="55">
        <v>0</v>
      </c>
      <c r="Q279" s="55">
        <v>49.376103671093901</v>
      </c>
      <c r="R279" s="56">
        <v>0</v>
      </c>
      <c r="S279" s="56">
        <v>2.5000000000000001E-3</v>
      </c>
      <c r="T279" s="56">
        <v>5.0000000000000001E-4</v>
      </c>
    </row>
    <row r="280" spans="1:20">
      <c r="A280" t="s">
        <v>983</v>
      </c>
      <c r="B280" t="s">
        <v>984</v>
      </c>
      <c r="C280" t="s">
        <v>108</v>
      </c>
      <c r="D280" t="s">
        <v>825</v>
      </c>
      <c r="E280" s="105" t="s">
        <v>3941</v>
      </c>
      <c r="F280" t="s">
        <v>899</v>
      </c>
      <c r="G280" t="s">
        <v>976</v>
      </c>
      <c r="H280" t="s">
        <v>864</v>
      </c>
      <c r="I280" s="105" t="s">
        <v>3941</v>
      </c>
      <c r="J280" s="55">
        <v>3.32</v>
      </c>
      <c r="K280" t="s">
        <v>100</v>
      </c>
      <c r="L280" s="56">
        <v>7.3499999999999996E-2</v>
      </c>
      <c r="M280" s="56">
        <v>5.7099999999999998E-2</v>
      </c>
      <c r="N280" s="55">
        <v>8812.11</v>
      </c>
      <c r="O280" s="55">
        <v>106.43532999999999</v>
      </c>
      <c r="P280" s="55">
        <v>0</v>
      </c>
      <c r="Q280" s="55">
        <v>34.0183524461453</v>
      </c>
      <c r="R280" s="56">
        <v>0</v>
      </c>
      <c r="S280" s="56">
        <v>1.6999999999999999E-3</v>
      </c>
      <c r="T280" s="56">
        <v>2.9999999999999997E-4</v>
      </c>
    </row>
    <row r="281" spans="1:20">
      <c r="A281" t="s">
        <v>985</v>
      </c>
      <c r="B281" t="s">
        <v>986</v>
      </c>
      <c r="C281" t="s">
        <v>108</v>
      </c>
      <c r="D281" t="s">
        <v>825</v>
      </c>
      <c r="E281" s="105" t="s">
        <v>3941</v>
      </c>
      <c r="F281" t="s">
        <v>879</v>
      </c>
      <c r="G281" t="s">
        <v>976</v>
      </c>
      <c r="H281" t="s">
        <v>864</v>
      </c>
      <c r="I281" s="105" t="s">
        <v>3941</v>
      </c>
      <c r="J281" s="55">
        <v>4.13</v>
      </c>
      <c r="K281" t="s">
        <v>100</v>
      </c>
      <c r="L281" s="56">
        <v>7.4999999999999997E-2</v>
      </c>
      <c r="M281" s="56">
        <v>7.46E-2</v>
      </c>
      <c r="N281" s="55">
        <v>13218.17</v>
      </c>
      <c r="O281" s="55">
        <v>100.6346700000001</v>
      </c>
      <c r="P281" s="55">
        <v>0</v>
      </c>
      <c r="Q281" s="55">
        <v>48.246578001848</v>
      </c>
      <c r="R281" s="56">
        <v>0</v>
      </c>
      <c r="S281" s="56">
        <v>2.3999999999999998E-3</v>
      </c>
      <c r="T281" s="56">
        <v>5.0000000000000001E-4</v>
      </c>
    </row>
    <row r="282" spans="1:20">
      <c r="A282" t="s">
        <v>987</v>
      </c>
      <c r="B282" t="s">
        <v>988</v>
      </c>
      <c r="C282" t="s">
        <v>108</v>
      </c>
      <c r="D282" t="s">
        <v>825</v>
      </c>
      <c r="E282" s="105" t="s">
        <v>3941</v>
      </c>
      <c r="F282" t="s">
        <v>965</v>
      </c>
      <c r="G282" t="s">
        <v>968</v>
      </c>
      <c r="H282" t="s">
        <v>827</v>
      </c>
      <c r="I282" s="105" t="s">
        <v>3941</v>
      </c>
      <c r="J282" s="55">
        <v>6.57</v>
      </c>
      <c r="K282" t="s">
        <v>100</v>
      </c>
      <c r="L282" s="56">
        <v>5.1299999999999998E-2</v>
      </c>
      <c r="M282" s="56">
        <v>5.8299999999999998E-2</v>
      </c>
      <c r="N282" s="55">
        <v>11841.28</v>
      </c>
      <c r="O282" s="55">
        <v>96.78487999999993</v>
      </c>
      <c r="P282" s="55">
        <v>0</v>
      </c>
      <c r="Q282" s="55">
        <v>41.567482451708898</v>
      </c>
      <c r="R282" s="56">
        <v>0</v>
      </c>
      <c r="S282" s="56">
        <v>2.0999999999999999E-3</v>
      </c>
      <c r="T282" s="56">
        <v>4.0000000000000002E-4</v>
      </c>
    </row>
    <row r="283" spans="1:20">
      <c r="A283" t="s">
        <v>989</v>
      </c>
      <c r="B283" t="s">
        <v>990</v>
      </c>
      <c r="C283" t="s">
        <v>108</v>
      </c>
      <c r="D283" t="s">
        <v>825</v>
      </c>
      <c r="E283" s="105" t="s">
        <v>3941</v>
      </c>
      <c r="F283" t="s">
        <v>891</v>
      </c>
      <c r="G283" t="s">
        <v>968</v>
      </c>
      <c r="H283" t="s">
        <v>827</v>
      </c>
      <c r="I283" s="105" t="s">
        <v>3941</v>
      </c>
      <c r="J283" s="55">
        <v>6.96</v>
      </c>
      <c r="K283" t="s">
        <v>100</v>
      </c>
      <c r="L283" s="56">
        <v>6.4000000000000001E-2</v>
      </c>
      <c r="M283" s="56">
        <v>5.79E-2</v>
      </c>
      <c r="N283" s="55">
        <v>13768.93</v>
      </c>
      <c r="O283" s="55">
        <v>105.33633000000007</v>
      </c>
      <c r="P283" s="55">
        <v>0</v>
      </c>
      <c r="Q283" s="55">
        <v>52.604867461809697</v>
      </c>
      <c r="R283" s="56">
        <v>0</v>
      </c>
      <c r="S283" s="56">
        <v>2.5999999999999999E-3</v>
      </c>
      <c r="T283" s="56">
        <v>5.0000000000000001E-4</v>
      </c>
    </row>
    <row r="284" spans="1:20">
      <c r="A284" t="s">
        <v>991</v>
      </c>
      <c r="B284" t="s">
        <v>992</v>
      </c>
      <c r="C284" t="s">
        <v>108</v>
      </c>
      <c r="D284" t="s">
        <v>825</v>
      </c>
      <c r="E284" s="105" t="s">
        <v>3941</v>
      </c>
      <c r="F284" t="s">
        <v>879</v>
      </c>
      <c r="G284" t="s">
        <v>976</v>
      </c>
      <c r="H284" t="s">
        <v>864</v>
      </c>
      <c r="I284" s="105" t="s">
        <v>3941</v>
      </c>
      <c r="J284" s="55">
        <v>3.94</v>
      </c>
      <c r="K284" t="s">
        <v>100</v>
      </c>
      <c r="L284" s="56">
        <v>7.6300000000000007E-2</v>
      </c>
      <c r="M284" s="56">
        <v>8.2699999999999996E-2</v>
      </c>
      <c r="N284" s="55">
        <v>16522.71</v>
      </c>
      <c r="O284" s="55">
        <v>99.136599999999973</v>
      </c>
      <c r="P284" s="55">
        <v>0</v>
      </c>
      <c r="Q284" s="55">
        <v>59.410451947586203</v>
      </c>
      <c r="R284" s="56">
        <v>0</v>
      </c>
      <c r="S284" s="56">
        <v>3.0000000000000001E-3</v>
      </c>
      <c r="T284" s="56">
        <v>5.9999999999999995E-4</v>
      </c>
    </row>
    <row r="285" spans="1:20">
      <c r="A285" t="s">
        <v>993</v>
      </c>
      <c r="B285" t="s">
        <v>994</v>
      </c>
      <c r="C285" t="s">
        <v>108</v>
      </c>
      <c r="D285" t="s">
        <v>825</v>
      </c>
      <c r="E285" s="105" t="s">
        <v>3941</v>
      </c>
      <c r="F285" t="s">
        <v>845</v>
      </c>
      <c r="G285" t="s">
        <v>976</v>
      </c>
      <c r="H285" t="s">
        <v>864</v>
      </c>
      <c r="I285" s="105" t="s">
        <v>3941</v>
      </c>
      <c r="J285" s="55">
        <v>2.92</v>
      </c>
      <c r="K285" t="s">
        <v>100</v>
      </c>
      <c r="L285" s="56">
        <v>5.2999999999999999E-2</v>
      </c>
      <c r="M285" s="56">
        <v>9.1899999999999996E-2</v>
      </c>
      <c r="N285" s="55">
        <v>17045.93</v>
      </c>
      <c r="O285" s="55">
        <v>90.461829999999978</v>
      </c>
      <c r="P285" s="55">
        <v>0</v>
      </c>
      <c r="Q285" s="55">
        <v>55.9285584125684</v>
      </c>
      <c r="R285" s="56">
        <v>0</v>
      </c>
      <c r="S285" s="56">
        <v>2.8E-3</v>
      </c>
      <c r="T285" s="56">
        <v>5.0000000000000001E-4</v>
      </c>
    </row>
    <row r="286" spans="1:20">
      <c r="A286" t="s">
        <v>995</v>
      </c>
      <c r="B286" t="s">
        <v>996</v>
      </c>
      <c r="C286" t="s">
        <v>108</v>
      </c>
      <c r="D286" t="s">
        <v>825</v>
      </c>
      <c r="E286" s="105" t="s">
        <v>3941</v>
      </c>
      <c r="F286" t="s">
        <v>958</v>
      </c>
      <c r="G286" t="s">
        <v>968</v>
      </c>
      <c r="H286" t="s">
        <v>298</v>
      </c>
      <c r="I286" s="105" t="s">
        <v>3941</v>
      </c>
      <c r="J286" s="55">
        <v>6.17</v>
      </c>
      <c r="K286" t="s">
        <v>100</v>
      </c>
      <c r="L286" s="56">
        <v>4.1300000000000003E-2</v>
      </c>
      <c r="M286" s="56">
        <v>6.6600000000000006E-2</v>
      </c>
      <c r="N286" s="55">
        <v>5782.95</v>
      </c>
      <c r="O286" s="55">
        <v>85.646920000000094</v>
      </c>
      <c r="P286" s="55">
        <v>0</v>
      </c>
      <c r="Q286" s="55">
        <v>17.9642356176278</v>
      </c>
      <c r="R286" s="56">
        <v>0</v>
      </c>
      <c r="S286" s="56">
        <v>8.9999999999999998E-4</v>
      </c>
      <c r="T286" s="56">
        <v>2.0000000000000001E-4</v>
      </c>
    </row>
    <row r="287" spans="1:20">
      <c r="A287" t="s">
        <v>997</v>
      </c>
      <c r="B287" t="s">
        <v>998</v>
      </c>
      <c r="C287" t="s">
        <v>108</v>
      </c>
      <c r="D287" t="s">
        <v>825</v>
      </c>
      <c r="E287" s="105" t="s">
        <v>3941</v>
      </c>
      <c r="F287" t="s">
        <v>958</v>
      </c>
      <c r="G287" t="s">
        <v>968</v>
      </c>
      <c r="H287" t="s">
        <v>298</v>
      </c>
      <c r="I287" s="105" t="s">
        <v>3941</v>
      </c>
      <c r="J287" s="55">
        <v>4.66</v>
      </c>
      <c r="K287" t="s">
        <v>102</v>
      </c>
      <c r="L287" s="56">
        <v>6.5000000000000002E-2</v>
      </c>
      <c r="M287" s="56">
        <v>4.9700000000000001E-2</v>
      </c>
      <c r="N287" s="55">
        <v>6609.08</v>
      </c>
      <c r="O287" s="55">
        <v>108.95942999999988</v>
      </c>
      <c r="P287" s="55">
        <v>0</v>
      </c>
      <c r="Q287" s="55">
        <v>28.8883976893724</v>
      </c>
      <c r="R287" s="56">
        <v>0</v>
      </c>
      <c r="S287" s="56">
        <v>1.4E-3</v>
      </c>
      <c r="T287" s="56">
        <v>2.9999999999999997E-4</v>
      </c>
    </row>
    <row r="288" spans="1:20">
      <c r="A288" t="s">
        <v>999</v>
      </c>
      <c r="B288" t="s">
        <v>1000</v>
      </c>
      <c r="C288" t="s">
        <v>108</v>
      </c>
      <c r="D288" t="s">
        <v>825</v>
      </c>
      <c r="E288" s="105" t="s">
        <v>3941</v>
      </c>
      <c r="F288" t="s">
        <v>958</v>
      </c>
      <c r="G288" t="s">
        <v>968</v>
      </c>
      <c r="H288" t="s">
        <v>298</v>
      </c>
      <c r="I288" s="105" t="s">
        <v>3941</v>
      </c>
      <c r="J288" s="55">
        <v>0.5</v>
      </c>
      <c r="K288" t="s">
        <v>100</v>
      </c>
      <c r="L288" s="56">
        <v>6.25E-2</v>
      </c>
      <c r="M288" s="56">
        <v>6.6400000000000001E-2</v>
      </c>
      <c r="N288" s="55">
        <v>14701.91</v>
      </c>
      <c r="O288" s="55">
        <v>100.89442000000001</v>
      </c>
      <c r="P288" s="55">
        <v>0</v>
      </c>
      <c r="Q288" s="55">
        <v>53.8007665485516</v>
      </c>
      <c r="R288" s="56">
        <v>0</v>
      </c>
      <c r="S288" s="56">
        <v>2.7000000000000001E-3</v>
      </c>
      <c r="T288" s="56">
        <v>5.0000000000000001E-4</v>
      </c>
    </row>
    <row r="289" spans="1:20">
      <c r="A289" t="s">
        <v>1001</v>
      </c>
      <c r="B289" t="s">
        <v>1002</v>
      </c>
      <c r="C289" t="s">
        <v>108</v>
      </c>
      <c r="D289" t="s">
        <v>825</v>
      </c>
      <c r="E289" s="105" t="s">
        <v>3941</v>
      </c>
      <c r="F289" t="s">
        <v>891</v>
      </c>
      <c r="G289" t="s">
        <v>968</v>
      </c>
      <c r="H289" t="s">
        <v>827</v>
      </c>
      <c r="I289" s="105" t="s">
        <v>3941</v>
      </c>
      <c r="J289" s="55">
        <v>2.35</v>
      </c>
      <c r="K289" t="s">
        <v>102</v>
      </c>
      <c r="L289" s="56">
        <v>5.7500000000000002E-2</v>
      </c>
      <c r="M289" s="56">
        <v>4.2599999999999999E-2</v>
      </c>
      <c r="N289" s="55">
        <v>5011.8900000000003</v>
      </c>
      <c r="O289" s="55">
        <v>105.49756000000022</v>
      </c>
      <c r="P289" s="55">
        <v>0</v>
      </c>
      <c r="Q289" s="55">
        <v>21.2110207307907</v>
      </c>
      <c r="R289" s="56">
        <v>0</v>
      </c>
      <c r="S289" s="56">
        <v>1.1000000000000001E-3</v>
      </c>
      <c r="T289" s="56">
        <v>2.0000000000000001E-4</v>
      </c>
    </row>
    <row r="290" spans="1:20">
      <c r="A290" t="s">
        <v>1003</v>
      </c>
      <c r="B290" t="s">
        <v>1004</v>
      </c>
      <c r="C290" t="s">
        <v>108</v>
      </c>
      <c r="D290" t="s">
        <v>825</v>
      </c>
      <c r="E290" s="105" t="s">
        <v>3941</v>
      </c>
      <c r="F290" t="s">
        <v>891</v>
      </c>
      <c r="G290" t="s">
        <v>968</v>
      </c>
      <c r="H290" t="s">
        <v>827</v>
      </c>
      <c r="I290" s="105" t="s">
        <v>3941</v>
      </c>
      <c r="J290" s="55">
        <v>4.3499999999999996</v>
      </c>
      <c r="K290" t="s">
        <v>102</v>
      </c>
      <c r="L290" s="56">
        <v>6.13E-2</v>
      </c>
      <c r="M290" s="56">
        <v>4.6300000000000001E-2</v>
      </c>
      <c r="N290" s="55">
        <v>11015.14</v>
      </c>
      <c r="O290" s="55">
        <v>107.98211000000008</v>
      </c>
      <c r="P290" s="55">
        <v>0</v>
      </c>
      <c r="Q290" s="55">
        <v>47.715497180676898</v>
      </c>
      <c r="R290" s="56">
        <v>0</v>
      </c>
      <c r="S290" s="56">
        <v>2.3999999999999998E-3</v>
      </c>
      <c r="T290" s="56">
        <v>5.0000000000000001E-4</v>
      </c>
    </row>
    <row r="291" spans="1:20">
      <c r="A291" t="s">
        <v>1005</v>
      </c>
      <c r="B291" t="s">
        <v>1006</v>
      </c>
      <c r="C291" t="s">
        <v>108</v>
      </c>
      <c r="D291" t="s">
        <v>825</v>
      </c>
      <c r="E291" s="105" t="s">
        <v>3941</v>
      </c>
      <c r="F291" t="s">
        <v>1007</v>
      </c>
      <c r="G291" t="s">
        <v>1008</v>
      </c>
      <c r="H291" t="s">
        <v>298</v>
      </c>
      <c r="I291" s="105" t="s">
        <v>3941</v>
      </c>
      <c r="J291" s="55">
        <v>4.34</v>
      </c>
      <c r="K291" t="s">
        <v>102</v>
      </c>
      <c r="L291" s="56">
        <v>7.2499999999999995E-2</v>
      </c>
      <c r="M291" s="56">
        <v>5.1900000000000002E-2</v>
      </c>
      <c r="N291" s="55">
        <v>11015.14</v>
      </c>
      <c r="O291" s="55">
        <v>110.17251000000009</v>
      </c>
      <c r="P291" s="55">
        <v>0</v>
      </c>
      <c r="Q291" s="55">
        <v>48.683398484184998</v>
      </c>
      <c r="R291" s="56">
        <v>0</v>
      </c>
      <c r="S291" s="56">
        <v>2.3999999999999998E-3</v>
      </c>
      <c r="T291" s="56">
        <v>5.0000000000000001E-4</v>
      </c>
    </row>
    <row r="292" spans="1:20">
      <c r="A292" t="s">
        <v>1009</v>
      </c>
      <c r="B292" t="s">
        <v>1010</v>
      </c>
      <c r="C292" t="s">
        <v>108</v>
      </c>
      <c r="D292" t="s">
        <v>825</v>
      </c>
      <c r="E292" s="105" t="s">
        <v>3941</v>
      </c>
      <c r="F292" t="s">
        <v>891</v>
      </c>
      <c r="G292" t="s">
        <v>1011</v>
      </c>
      <c r="H292" t="s">
        <v>864</v>
      </c>
      <c r="I292" s="105" t="s">
        <v>3941</v>
      </c>
      <c r="J292" s="55">
        <v>6.11</v>
      </c>
      <c r="K292" t="s">
        <v>100</v>
      </c>
      <c r="L292" s="56">
        <v>3.7499999999999999E-2</v>
      </c>
      <c r="M292" s="56">
        <v>5.7599999999999998E-2</v>
      </c>
      <c r="N292" s="55">
        <v>17624.22</v>
      </c>
      <c r="O292" s="55">
        <v>89.758499999999998</v>
      </c>
      <c r="P292" s="55">
        <v>0</v>
      </c>
      <c r="Q292" s="55">
        <v>57.3763671900549</v>
      </c>
      <c r="R292" s="56">
        <v>0</v>
      </c>
      <c r="S292" s="56">
        <v>2.8999999999999998E-3</v>
      </c>
      <c r="T292" s="56">
        <v>5.9999999999999995E-4</v>
      </c>
    </row>
    <row r="293" spans="1:20">
      <c r="A293" t="s">
        <v>1012</v>
      </c>
      <c r="B293" t="s">
        <v>1013</v>
      </c>
      <c r="C293" t="s">
        <v>108</v>
      </c>
      <c r="D293" t="s">
        <v>825</v>
      </c>
      <c r="E293" s="105" t="s">
        <v>3941</v>
      </c>
      <c r="F293" t="s">
        <v>1014</v>
      </c>
      <c r="G293" t="s">
        <v>1008</v>
      </c>
      <c r="H293" t="s">
        <v>827</v>
      </c>
      <c r="I293" s="105" t="s">
        <v>3941</v>
      </c>
      <c r="J293" s="55">
        <v>6.19</v>
      </c>
      <c r="K293" t="s">
        <v>100</v>
      </c>
      <c r="L293" s="56">
        <v>0.04</v>
      </c>
      <c r="M293" s="56">
        <v>5.6099999999999997E-2</v>
      </c>
      <c r="N293" s="55">
        <v>16522.71</v>
      </c>
      <c r="O293" s="55">
        <v>91.413669999999939</v>
      </c>
      <c r="P293" s="55">
        <v>0</v>
      </c>
      <c r="Q293" s="55">
        <v>54.782264561095502</v>
      </c>
      <c r="R293" s="56">
        <v>0</v>
      </c>
      <c r="S293" s="56">
        <v>2.7000000000000001E-3</v>
      </c>
      <c r="T293" s="56">
        <v>5.0000000000000001E-4</v>
      </c>
    </row>
    <row r="294" spans="1:20">
      <c r="A294" t="s">
        <v>1015</v>
      </c>
      <c r="B294" t="s">
        <v>1016</v>
      </c>
      <c r="C294" t="s">
        <v>108</v>
      </c>
      <c r="D294" t="s">
        <v>825</v>
      </c>
      <c r="E294" s="105" t="s">
        <v>3941</v>
      </c>
      <c r="F294" t="s">
        <v>899</v>
      </c>
      <c r="G294" t="s">
        <v>1008</v>
      </c>
      <c r="H294" t="s">
        <v>827</v>
      </c>
      <c r="I294" s="105" t="s">
        <v>3941</v>
      </c>
      <c r="J294" s="55">
        <v>5.36</v>
      </c>
      <c r="K294" t="s">
        <v>100</v>
      </c>
      <c r="L294" s="56">
        <v>3.7499999999999999E-2</v>
      </c>
      <c r="M294" s="56">
        <v>5.57E-2</v>
      </c>
      <c r="N294" s="55">
        <v>10464.379999999999</v>
      </c>
      <c r="O294" s="55">
        <v>91.905079999999984</v>
      </c>
      <c r="P294" s="55">
        <v>0</v>
      </c>
      <c r="Q294" s="55">
        <v>34.881935531697998</v>
      </c>
      <c r="R294" s="56">
        <v>0</v>
      </c>
      <c r="S294" s="56">
        <v>1.6999999999999999E-3</v>
      </c>
      <c r="T294" s="56">
        <v>2.9999999999999997E-4</v>
      </c>
    </row>
    <row r="295" spans="1:20">
      <c r="A295" t="s">
        <v>1017</v>
      </c>
      <c r="B295" t="s">
        <v>1018</v>
      </c>
      <c r="C295" t="s">
        <v>108</v>
      </c>
      <c r="D295" t="s">
        <v>825</v>
      </c>
      <c r="E295" s="105" t="s">
        <v>3941</v>
      </c>
      <c r="F295" t="s">
        <v>845</v>
      </c>
      <c r="G295" t="s">
        <v>1011</v>
      </c>
      <c r="H295" t="s">
        <v>864</v>
      </c>
      <c r="I295" s="105" t="s">
        <v>3941</v>
      </c>
      <c r="J295" s="55">
        <v>4.0199999999999996</v>
      </c>
      <c r="K295" t="s">
        <v>100</v>
      </c>
      <c r="L295" s="56">
        <v>5.1299999999999998E-2</v>
      </c>
      <c r="M295" s="56">
        <v>5.9700000000000003E-2</v>
      </c>
      <c r="N295" s="55">
        <v>11382.49</v>
      </c>
      <c r="O295" s="55">
        <v>96.576539999999895</v>
      </c>
      <c r="P295" s="55">
        <v>0</v>
      </c>
      <c r="Q295" s="55">
        <v>39.870940033457401</v>
      </c>
      <c r="R295" s="56">
        <v>0</v>
      </c>
      <c r="S295" s="56">
        <v>2E-3</v>
      </c>
      <c r="T295" s="56">
        <v>4.0000000000000002E-4</v>
      </c>
    </row>
    <row r="296" spans="1:20">
      <c r="A296" t="s">
        <v>1019</v>
      </c>
      <c r="B296" t="s">
        <v>1020</v>
      </c>
      <c r="C296" t="s">
        <v>108</v>
      </c>
      <c r="D296" t="s">
        <v>825</v>
      </c>
      <c r="E296" s="105" t="s">
        <v>3941</v>
      </c>
      <c r="F296" t="s">
        <v>879</v>
      </c>
      <c r="G296" t="s">
        <v>1008</v>
      </c>
      <c r="H296" t="s">
        <v>827</v>
      </c>
      <c r="I296" s="105" t="s">
        <v>3941</v>
      </c>
      <c r="J296" s="55">
        <v>4.46</v>
      </c>
      <c r="K296" t="s">
        <v>102</v>
      </c>
      <c r="L296" s="56">
        <v>7.8799999999999995E-2</v>
      </c>
      <c r="M296" s="56">
        <v>7.1400000000000005E-2</v>
      </c>
      <c r="N296" s="55">
        <v>16412.560000000001</v>
      </c>
      <c r="O296" s="55">
        <v>106.47931</v>
      </c>
      <c r="P296" s="55">
        <v>0</v>
      </c>
      <c r="Q296" s="55">
        <v>70.106643940783499</v>
      </c>
      <c r="R296" s="56">
        <v>0</v>
      </c>
      <c r="S296" s="56">
        <v>3.5000000000000001E-3</v>
      </c>
      <c r="T296" s="56">
        <v>6.9999999999999999E-4</v>
      </c>
    </row>
    <row r="297" spans="1:20">
      <c r="A297" t="s">
        <v>1021</v>
      </c>
      <c r="B297" t="s">
        <v>1022</v>
      </c>
      <c r="C297" t="s">
        <v>108</v>
      </c>
      <c r="D297" t="s">
        <v>825</v>
      </c>
      <c r="E297" s="105" t="s">
        <v>3941</v>
      </c>
      <c r="F297" t="s">
        <v>958</v>
      </c>
      <c r="G297" t="s">
        <v>1008</v>
      </c>
      <c r="H297" t="s">
        <v>827</v>
      </c>
      <c r="I297" s="105" t="s">
        <v>3941</v>
      </c>
      <c r="J297" s="55">
        <v>5.78</v>
      </c>
      <c r="K297" t="s">
        <v>102</v>
      </c>
      <c r="L297" s="56">
        <v>6.1400000000000003E-2</v>
      </c>
      <c r="M297" s="56">
        <v>4.9700000000000001E-2</v>
      </c>
      <c r="N297" s="55">
        <v>5507.57</v>
      </c>
      <c r="O297" s="55">
        <v>108.23022000000006</v>
      </c>
      <c r="P297" s="55">
        <v>0</v>
      </c>
      <c r="Q297" s="55">
        <v>23.912566430096799</v>
      </c>
      <c r="R297" s="56">
        <v>0</v>
      </c>
      <c r="S297" s="56">
        <v>1.1999999999999999E-3</v>
      </c>
      <c r="T297" s="56">
        <v>2.0000000000000001E-4</v>
      </c>
    </row>
    <row r="298" spans="1:20">
      <c r="A298" t="s">
        <v>1023</v>
      </c>
      <c r="B298" t="s">
        <v>1024</v>
      </c>
      <c r="C298" t="s">
        <v>108</v>
      </c>
      <c r="D298" t="s">
        <v>825</v>
      </c>
      <c r="E298" s="105" t="s">
        <v>3941</v>
      </c>
      <c r="F298" t="s">
        <v>958</v>
      </c>
      <c r="G298" t="s">
        <v>1008</v>
      </c>
      <c r="H298" t="s">
        <v>827</v>
      </c>
      <c r="I298" s="105" t="s">
        <v>3941</v>
      </c>
      <c r="J298" s="55">
        <v>4.0999999999999996</v>
      </c>
      <c r="K298" t="s">
        <v>102</v>
      </c>
      <c r="L298" s="56">
        <v>7.1300000000000002E-2</v>
      </c>
      <c r="M298" s="56">
        <v>5.1200000000000002E-2</v>
      </c>
      <c r="N298" s="55">
        <v>16522.71</v>
      </c>
      <c r="O298" s="55">
        <v>108.44174999999996</v>
      </c>
      <c r="P298" s="55">
        <v>0</v>
      </c>
      <c r="Q298" s="55">
        <v>71.877906669808496</v>
      </c>
      <c r="R298" s="56">
        <v>0</v>
      </c>
      <c r="S298" s="56">
        <v>3.5999999999999999E-3</v>
      </c>
      <c r="T298" s="56">
        <v>6.9999999999999999E-4</v>
      </c>
    </row>
    <row r="299" spans="1:20">
      <c r="A299" t="s">
        <v>1025</v>
      </c>
      <c r="B299" t="s">
        <v>1026</v>
      </c>
      <c r="C299" t="s">
        <v>108</v>
      </c>
      <c r="D299" t="s">
        <v>825</v>
      </c>
      <c r="E299" s="105" t="s">
        <v>3941</v>
      </c>
      <c r="F299" t="s">
        <v>933</v>
      </c>
      <c r="G299" t="s">
        <v>846</v>
      </c>
      <c r="H299" t="s">
        <v>827</v>
      </c>
      <c r="I299" s="105" t="s">
        <v>3941</v>
      </c>
      <c r="J299" s="55">
        <v>3.97</v>
      </c>
      <c r="K299" t="s">
        <v>100</v>
      </c>
      <c r="L299" s="56">
        <v>4.6300000000000001E-2</v>
      </c>
      <c r="M299" s="56">
        <v>5.7700000000000001E-2</v>
      </c>
      <c r="N299" s="55">
        <v>13770.58</v>
      </c>
      <c r="O299" s="55">
        <v>95.765130000000084</v>
      </c>
      <c r="P299" s="55">
        <v>0</v>
      </c>
      <c r="Q299" s="55">
        <v>47.830749993160801</v>
      </c>
      <c r="R299" s="56">
        <v>0</v>
      </c>
      <c r="S299" s="56">
        <v>2.3999999999999998E-3</v>
      </c>
      <c r="T299" s="56">
        <v>5.0000000000000001E-4</v>
      </c>
    </row>
    <row r="300" spans="1:20">
      <c r="A300" t="s">
        <v>1027</v>
      </c>
      <c r="B300" t="s">
        <v>1028</v>
      </c>
      <c r="C300" t="s">
        <v>108</v>
      </c>
      <c r="D300" t="s">
        <v>825</v>
      </c>
      <c r="E300" s="105" t="s">
        <v>3941</v>
      </c>
      <c r="F300" t="s">
        <v>879</v>
      </c>
      <c r="G300" t="s">
        <v>846</v>
      </c>
      <c r="H300" t="s">
        <v>827</v>
      </c>
      <c r="I300" s="105" t="s">
        <v>3941</v>
      </c>
      <c r="J300" s="55">
        <v>3.53</v>
      </c>
      <c r="K300" t="s">
        <v>104</v>
      </c>
      <c r="L300" s="56">
        <v>8.8800000000000004E-2</v>
      </c>
      <c r="M300" s="56">
        <v>8.8900000000000007E-2</v>
      </c>
      <c r="N300" s="55">
        <v>11180.37</v>
      </c>
      <c r="O300" s="55">
        <v>99.901109999999932</v>
      </c>
      <c r="P300" s="55">
        <v>0</v>
      </c>
      <c r="Q300" s="55">
        <v>51.612281824693198</v>
      </c>
      <c r="R300" s="56">
        <v>0</v>
      </c>
      <c r="S300" s="56">
        <v>2.5999999999999999E-3</v>
      </c>
      <c r="T300" s="56">
        <v>5.0000000000000001E-4</v>
      </c>
    </row>
    <row r="301" spans="1:20">
      <c r="A301" t="s">
        <v>1029</v>
      </c>
      <c r="B301" t="s">
        <v>1030</v>
      </c>
      <c r="C301" t="s">
        <v>108</v>
      </c>
      <c r="D301" t="s">
        <v>825</v>
      </c>
      <c r="E301" s="105" t="s">
        <v>3941</v>
      </c>
      <c r="F301" t="s">
        <v>1014</v>
      </c>
      <c r="G301" t="s">
        <v>1031</v>
      </c>
      <c r="H301" t="s">
        <v>864</v>
      </c>
      <c r="I301" s="105" t="s">
        <v>3941</v>
      </c>
      <c r="J301" s="55">
        <v>3.57</v>
      </c>
      <c r="K301" t="s">
        <v>100</v>
      </c>
      <c r="L301" s="56">
        <v>6.3799999999999996E-2</v>
      </c>
      <c r="M301" s="56">
        <v>5.8599999999999999E-2</v>
      </c>
      <c r="N301" s="55">
        <v>15421.2</v>
      </c>
      <c r="O301" s="55">
        <v>104.10454000000007</v>
      </c>
      <c r="P301" s="55">
        <v>0</v>
      </c>
      <c r="Q301" s="55">
        <v>58.228472132634998</v>
      </c>
      <c r="R301" s="56">
        <v>0</v>
      </c>
      <c r="S301" s="56">
        <v>2.8999999999999998E-3</v>
      </c>
      <c r="T301" s="56">
        <v>5.9999999999999995E-4</v>
      </c>
    </row>
    <row r="302" spans="1:20">
      <c r="A302" t="s">
        <v>1032</v>
      </c>
      <c r="B302" t="s">
        <v>1033</v>
      </c>
      <c r="C302" t="s">
        <v>108</v>
      </c>
      <c r="D302" t="s">
        <v>825</v>
      </c>
      <c r="E302" s="105" t="s">
        <v>3941</v>
      </c>
      <c r="F302" t="s">
        <v>879</v>
      </c>
      <c r="G302" t="s">
        <v>846</v>
      </c>
      <c r="H302" t="s">
        <v>827</v>
      </c>
      <c r="I302" s="105" t="s">
        <v>3941</v>
      </c>
      <c r="J302" s="55">
        <v>3.94</v>
      </c>
      <c r="K302" t="s">
        <v>104</v>
      </c>
      <c r="L302" s="56">
        <v>8.5000000000000006E-2</v>
      </c>
      <c r="M302" s="56">
        <v>8.2000000000000003E-2</v>
      </c>
      <c r="N302" s="55">
        <v>5507.57</v>
      </c>
      <c r="O302" s="55">
        <v>100.90441000000003</v>
      </c>
      <c r="P302" s="55">
        <v>0</v>
      </c>
      <c r="Q302" s="55">
        <v>25.680101926839399</v>
      </c>
      <c r="R302" s="56">
        <v>0</v>
      </c>
      <c r="S302" s="56">
        <v>1.2999999999999999E-3</v>
      </c>
      <c r="T302" s="56">
        <v>2.9999999999999997E-4</v>
      </c>
    </row>
    <row r="303" spans="1:20">
      <c r="A303" t="s">
        <v>1034</v>
      </c>
      <c r="B303" t="s">
        <v>1035</v>
      </c>
      <c r="C303" t="s">
        <v>108</v>
      </c>
      <c r="D303" t="s">
        <v>825</v>
      </c>
      <c r="E303" s="105" t="s">
        <v>3941</v>
      </c>
      <c r="F303" t="s">
        <v>879</v>
      </c>
      <c r="G303" t="s">
        <v>846</v>
      </c>
      <c r="H303" t="s">
        <v>827</v>
      </c>
      <c r="I303" s="105" t="s">
        <v>3941</v>
      </c>
      <c r="J303" s="55">
        <v>3.6</v>
      </c>
      <c r="K303" t="s">
        <v>104</v>
      </c>
      <c r="L303" s="56">
        <v>8.5000000000000006E-2</v>
      </c>
      <c r="M303" s="56">
        <v>7.9600000000000004E-2</v>
      </c>
      <c r="N303" s="55">
        <v>5507.57</v>
      </c>
      <c r="O303" s="55">
        <v>101.61441000000002</v>
      </c>
      <c r="P303" s="55">
        <v>0</v>
      </c>
      <c r="Q303" s="55">
        <v>25.860796431351702</v>
      </c>
      <c r="R303" s="56">
        <v>0</v>
      </c>
      <c r="S303" s="56">
        <v>1.2999999999999999E-3</v>
      </c>
      <c r="T303" s="56">
        <v>2.9999999999999997E-4</v>
      </c>
    </row>
    <row r="304" spans="1:20">
      <c r="A304" t="s">
        <v>1036</v>
      </c>
      <c r="B304" t="s">
        <v>1037</v>
      </c>
      <c r="C304" t="s">
        <v>108</v>
      </c>
      <c r="D304" t="s">
        <v>825</v>
      </c>
      <c r="E304" s="105" t="s">
        <v>3941</v>
      </c>
      <c r="F304" t="s">
        <v>886</v>
      </c>
      <c r="G304" t="s">
        <v>1038</v>
      </c>
      <c r="H304" t="s">
        <v>864</v>
      </c>
      <c r="I304" s="105" t="s">
        <v>3941</v>
      </c>
      <c r="J304" s="55">
        <v>3.5</v>
      </c>
      <c r="K304" t="s">
        <v>102</v>
      </c>
      <c r="L304" s="56">
        <v>2.63E-2</v>
      </c>
      <c r="M304" s="56">
        <v>0.1004</v>
      </c>
      <c r="N304" s="55">
        <v>9941.16</v>
      </c>
      <c r="O304" s="55">
        <v>78.332140000000109</v>
      </c>
      <c r="P304" s="55">
        <v>0</v>
      </c>
      <c r="Q304" s="55">
        <v>31.238824106374398</v>
      </c>
      <c r="R304" s="56">
        <v>0</v>
      </c>
      <c r="S304" s="56">
        <v>1.6000000000000001E-3</v>
      </c>
      <c r="T304" s="56">
        <v>2.9999999999999997E-4</v>
      </c>
    </row>
    <row r="305" spans="1:20">
      <c r="A305" t="s">
        <v>1039</v>
      </c>
      <c r="B305" t="s">
        <v>1040</v>
      </c>
      <c r="C305" t="s">
        <v>108</v>
      </c>
      <c r="D305" t="s">
        <v>825</v>
      </c>
      <c r="E305" s="105" t="s">
        <v>3941</v>
      </c>
      <c r="F305" t="s">
        <v>965</v>
      </c>
      <c r="G305" t="s">
        <v>1038</v>
      </c>
      <c r="H305" t="s">
        <v>864</v>
      </c>
      <c r="I305" s="105" t="s">
        <v>3941</v>
      </c>
      <c r="J305" s="55">
        <v>3.58</v>
      </c>
      <c r="K305" t="s">
        <v>100</v>
      </c>
      <c r="L305" s="56">
        <v>7.3800000000000004E-2</v>
      </c>
      <c r="M305" s="56">
        <v>6.6199999999999995E-2</v>
      </c>
      <c r="N305" s="55">
        <v>16522.71</v>
      </c>
      <c r="O305" s="55">
        <v>104.84384999999992</v>
      </c>
      <c r="P305" s="55">
        <v>0</v>
      </c>
      <c r="Q305" s="55">
        <v>62.830685260791</v>
      </c>
      <c r="R305" s="56">
        <v>0</v>
      </c>
      <c r="S305" s="56">
        <v>3.0999999999999999E-3</v>
      </c>
      <c r="T305" s="56">
        <v>5.9999999999999995E-4</v>
      </c>
    </row>
    <row r="306" spans="1:20">
      <c r="A306" t="s">
        <v>1041</v>
      </c>
      <c r="B306" t="s">
        <v>1042</v>
      </c>
      <c r="C306" t="s">
        <v>108</v>
      </c>
      <c r="D306" t="s">
        <v>825</v>
      </c>
      <c r="E306" s="105" t="s">
        <v>3941</v>
      </c>
      <c r="F306" t="s">
        <v>930</v>
      </c>
      <c r="G306" t="s">
        <v>1043</v>
      </c>
      <c r="H306" t="s">
        <v>827</v>
      </c>
      <c r="I306" s="105" t="s">
        <v>3941</v>
      </c>
      <c r="J306" s="55">
        <v>1.91</v>
      </c>
      <c r="K306" t="s">
        <v>102</v>
      </c>
      <c r="L306" s="56">
        <v>0.05</v>
      </c>
      <c r="M306" s="56">
        <v>5.0099999999999999E-2</v>
      </c>
      <c r="N306" s="55">
        <v>5507.57</v>
      </c>
      <c r="O306" s="55">
        <v>104.2336300000001</v>
      </c>
      <c r="P306" s="55">
        <v>0</v>
      </c>
      <c r="Q306" s="55">
        <v>23.029553128739199</v>
      </c>
      <c r="R306" s="56">
        <v>0</v>
      </c>
      <c r="S306" s="56">
        <v>1.1999999999999999E-3</v>
      </c>
      <c r="T306" s="56">
        <v>2.0000000000000001E-4</v>
      </c>
    </row>
    <row r="307" spans="1:20">
      <c r="A307" t="s">
        <v>1044</v>
      </c>
      <c r="B307" t="s">
        <v>1045</v>
      </c>
      <c r="C307" t="s">
        <v>108</v>
      </c>
      <c r="D307" t="s">
        <v>825</v>
      </c>
      <c r="E307" s="105" t="s">
        <v>3941</v>
      </c>
      <c r="F307" t="s">
        <v>930</v>
      </c>
      <c r="G307" t="s">
        <v>1043</v>
      </c>
      <c r="H307" t="s">
        <v>827</v>
      </c>
      <c r="I307" s="105" t="s">
        <v>3941</v>
      </c>
      <c r="J307" s="55">
        <v>1.93</v>
      </c>
      <c r="K307" t="s">
        <v>104</v>
      </c>
      <c r="L307" s="56">
        <v>0.06</v>
      </c>
      <c r="M307" s="56">
        <v>7.2499999999999995E-2</v>
      </c>
      <c r="N307" s="55">
        <v>13052.94</v>
      </c>
      <c r="O307" s="55">
        <v>99.523329999999916</v>
      </c>
      <c r="P307" s="55">
        <v>0</v>
      </c>
      <c r="Q307" s="55">
        <v>60.028820593662999</v>
      </c>
      <c r="R307" s="56">
        <v>0</v>
      </c>
      <c r="S307" s="56">
        <v>3.0000000000000001E-3</v>
      </c>
      <c r="T307" s="56">
        <v>5.9999999999999995E-4</v>
      </c>
    </row>
    <row r="308" spans="1:20">
      <c r="A308" t="s">
        <v>1046</v>
      </c>
      <c r="B308" t="s">
        <v>1047</v>
      </c>
      <c r="C308" t="s">
        <v>108</v>
      </c>
      <c r="D308" t="s">
        <v>825</v>
      </c>
      <c r="E308" s="105" t="s">
        <v>3941</v>
      </c>
      <c r="F308" t="s">
        <v>1014</v>
      </c>
      <c r="G308" t="s">
        <v>1038</v>
      </c>
      <c r="H308" t="s">
        <v>864</v>
      </c>
      <c r="I308" s="105" t="s">
        <v>3941</v>
      </c>
      <c r="J308" s="55">
        <v>6.02</v>
      </c>
      <c r="K308" t="s">
        <v>100</v>
      </c>
      <c r="L308" s="56">
        <v>5.1299999999999998E-2</v>
      </c>
      <c r="M308" s="56">
        <v>7.8E-2</v>
      </c>
      <c r="N308" s="55">
        <v>12116.65</v>
      </c>
      <c r="O308" s="55">
        <v>85.774169999999927</v>
      </c>
      <c r="P308" s="55">
        <v>0</v>
      </c>
      <c r="Q308" s="55">
        <v>37.695251300669199</v>
      </c>
      <c r="R308" s="56">
        <v>0</v>
      </c>
      <c r="S308" s="56">
        <v>1.9E-3</v>
      </c>
      <c r="T308" s="56">
        <v>4.0000000000000002E-4</v>
      </c>
    </row>
    <row r="309" spans="1:20">
      <c r="A309" t="s">
        <v>190</v>
      </c>
      <c r="B309" s="107" t="s">
        <v>3941</v>
      </c>
      <c r="C309" s="107" t="s">
        <v>3941</v>
      </c>
      <c r="D309" s="107" t="s">
        <v>3941</v>
      </c>
      <c r="E309" s="107" t="s">
        <v>3941</v>
      </c>
      <c r="F309" s="107" t="s">
        <v>3941</v>
      </c>
      <c r="G309" s="107" t="s">
        <v>3941</v>
      </c>
      <c r="H309" s="107" t="s">
        <v>3941</v>
      </c>
      <c r="I309" s="107" t="s">
        <v>3941</v>
      </c>
      <c r="J309" s="107" t="s">
        <v>3941</v>
      </c>
      <c r="K309" s="107" t="s">
        <v>3941</v>
      </c>
      <c r="L309" s="107" t="s">
        <v>3941</v>
      </c>
      <c r="M309" s="107" t="s">
        <v>3941</v>
      </c>
      <c r="N309" s="107" t="s">
        <v>3941</v>
      </c>
      <c r="O309" s="107" t="s">
        <v>3941</v>
      </c>
      <c r="P309" s="107" t="s">
        <v>3941</v>
      </c>
      <c r="Q309" s="107" t="s">
        <v>3941</v>
      </c>
      <c r="R309" s="107" t="s">
        <v>3941</v>
      </c>
      <c r="S309" s="107" t="s">
        <v>3941</v>
      </c>
      <c r="T309" s="107" t="s">
        <v>3941</v>
      </c>
    </row>
    <row r="310" spans="1:20">
      <c r="A310" t="s">
        <v>302</v>
      </c>
      <c r="B310" s="107" t="s">
        <v>3941</v>
      </c>
      <c r="C310" s="107" t="s">
        <v>3941</v>
      </c>
      <c r="D310" s="107" t="s">
        <v>3941</v>
      </c>
      <c r="E310" s="107" t="s">
        <v>3941</v>
      </c>
      <c r="F310" s="107" t="s">
        <v>3941</v>
      </c>
      <c r="G310" s="107" t="s">
        <v>3941</v>
      </c>
      <c r="H310" s="107" t="s">
        <v>3941</v>
      </c>
      <c r="I310" s="107" t="s">
        <v>3941</v>
      </c>
      <c r="J310" s="107" t="s">
        <v>3941</v>
      </c>
      <c r="K310" s="107" t="s">
        <v>3941</v>
      </c>
      <c r="L310" s="107" t="s">
        <v>3941</v>
      </c>
      <c r="M310" s="107" t="s">
        <v>3941</v>
      </c>
      <c r="N310" s="107" t="s">
        <v>3941</v>
      </c>
      <c r="O310" s="107" t="s">
        <v>3941</v>
      </c>
      <c r="P310" s="107" t="s">
        <v>3941</v>
      </c>
      <c r="Q310" s="107" t="s">
        <v>3941</v>
      </c>
      <c r="R310" s="107" t="s">
        <v>3941</v>
      </c>
      <c r="S310" s="107" t="s">
        <v>3941</v>
      </c>
      <c r="T310" s="107" t="s">
        <v>3941</v>
      </c>
    </row>
    <row r="311" spans="1:20">
      <c r="A311" t="s">
        <v>303</v>
      </c>
      <c r="B311" s="107" t="s">
        <v>3941</v>
      </c>
      <c r="C311" s="107" t="s">
        <v>3941</v>
      </c>
      <c r="D311" s="107" t="s">
        <v>3941</v>
      </c>
      <c r="E311" s="107" t="s">
        <v>3941</v>
      </c>
      <c r="F311" s="107" t="s">
        <v>3941</v>
      </c>
      <c r="G311" s="107" t="s">
        <v>3941</v>
      </c>
      <c r="H311" s="107" t="s">
        <v>3941</v>
      </c>
      <c r="I311" s="107" t="s">
        <v>3941</v>
      </c>
      <c r="J311" s="107" t="s">
        <v>3941</v>
      </c>
      <c r="K311" s="107" t="s">
        <v>3941</v>
      </c>
      <c r="L311" s="107" t="s">
        <v>3941</v>
      </c>
      <c r="M311" s="107" t="s">
        <v>3941</v>
      </c>
      <c r="N311" s="107" t="s">
        <v>3941</v>
      </c>
      <c r="O311" s="107" t="s">
        <v>3941</v>
      </c>
      <c r="P311" s="107" t="s">
        <v>3941</v>
      </c>
      <c r="Q311" s="107" t="s">
        <v>3941</v>
      </c>
      <c r="R311" s="107" t="s">
        <v>3941</v>
      </c>
      <c r="S311" s="107" t="s">
        <v>3941</v>
      </c>
      <c r="T311" s="107" t="s">
        <v>3941</v>
      </c>
    </row>
    <row r="312" spans="1:20">
      <c r="A312" t="s">
        <v>304</v>
      </c>
      <c r="B312" s="107" t="s">
        <v>3941</v>
      </c>
      <c r="C312" s="107" t="s">
        <v>3941</v>
      </c>
      <c r="D312" s="107" t="s">
        <v>3941</v>
      </c>
      <c r="E312" s="107" t="s">
        <v>3941</v>
      </c>
      <c r="F312" s="107" t="s">
        <v>3941</v>
      </c>
      <c r="G312" s="107" t="s">
        <v>3941</v>
      </c>
      <c r="H312" s="107" t="s">
        <v>3941</v>
      </c>
      <c r="I312" s="107" t="s">
        <v>3941</v>
      </c>
      <c r="J312" s="107" t="s">
        <v>3941</v>
      </c>
      <c r="K312" s="107" t="s">
        <v>3941</v>
      </c>
      <c r="L312" s="107" t="s">
        <v>3941</v>
      </c>
      <c r="M312" s="107" t="s">
        <v>3941</v>
      </c>
      <c r="N312" s="107" t="s">
        <v>3941</v>
      </c>
      <c r="O312" s="107" t="s">
        <v>3941</v>
      </c>
      <c r="P312" s="107" t="s">
        <v>3941</v>
      </c>
      <c r="Q312" s="107" t="s">
        <v>3941</v>
      </c>
      <c r="R312" s="107" t="s">
        <v>3941</v>
      </c>
      <c r="S312" s="107" t="s">
        <v>3941</v>
      </c>
      <c r="T312" s="107" t="s">
        <v>3941</v>
      </c>
    </row>
    <row r="313" spans="1:20">
      <c r="A313" t="s">
        <v>305</v>
      </c>
      <c r="B313" s="107" t="s">
        <v>3941</v>
      </c>
      <c r="C313" s="107" t="s">
        <v>3941</v>
      </c>
      <c r="D313" s="107" t="s">
        <v>3941</v>
      </c>
      <c r="E313" s="107" t="s">
        <v>3941</v>
      </c>
      <c r="F313" s="107" t="s">
        <v>3941</v>
      </c>
      <c r="G313" s="107" t="s">
        <v>3941</v>
      </c>
      <c r="H313" s="107" t="s">
        <v>3941</v>
      </c>
      <c r="I313" s="107" t="s">
        <v>3941</v>
      </c>
      <c r="J313" s="107" t="s">
        <v>3941</v>
      </c>
      <c r="K313" s="107" t="s">
        <v>3941</v>
      </c>
      <c r="L313" s="107" t="s">
        <v>3941</v>
      </c>
      <c r="M313" s="107" t="s">
        <v>3941</v>
      </c>
      <c r="N313" s="107" t="s">
        <v>3941</v>
      </c>
      <c r="O313" s="107" t="s">
        <v>3941</v>
      </c>
      <c r="P313" s="107" t="s">
        <v>3941</v>
      </c>
      <c r="Q313" s="107" t="s">
        <v>3941</v>
      </c>
      <c r="R313" s="107" t="s">
        <v>3941</v>
      </c>
      <c r="S313" s="107" t="s">
        <v>3941</v>
      </c>
      <c r="T313" s="107" t="s">
        <v>3941</v>
      </c>
    </row>
    <row r="314" spans="1:20" hidden="1">
      <c r="B314" s="13"/>
      <c r="C314" s="13"/>
      <c r="D314" s="13"/>
      <c r="E314" s="13"/>
    </row>
    <row r="315" spans="1:20" hidden="1">
      <c r="B315" s="13"/>
      <c r="C315" s="13"/>
      <c r="D315" s="13"/>
      <c r="E315" s="13"/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3940</v>
      </c>
    </row>
    <row r="2" spans="1:14" s="1" customFormat="1">
      <c r="A2" s="2" t="s">
        <v>1</v>
      </c>
      <c r="B2" s="9" t="s">
        <v>3069</v>
      </c>
    </row>
    <row r="3" spans="1:14" s="1" customFormat="1">
      <c r="A3" s="2" t="s">
        <v>2</v>
      </c>
      <c r="B3" s="20" t="s">
        <v>3070</v>
      </c>
    </row>
    <row r="4" spans="1:14" s="1" customFormat="1">
      <c r="A4" s="2" t="s">
        <v>3</v>
      </c>
      <c r="B4" s="62" t="s">
        <v>165</v>
      </c>
    </row>
    <row r="5" spans="1:1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15" customFormat="1">
      <c r="A6" s="32" t="s">
        <v>45</v>
      </c>
      <c r="B6" s="33" t="s">
        <v>46</v>
      </c>
      <c r="C6" s="114" t="s">
        <v>66</v>
      </c>
      <c r="D6" s="114" t="s">
        <v>79</v>
      </c>
      <c r="E6" s="114" t="s">
        <v>47</v>
      </c>
      <c r="F6" s="114" t="s">
        <v>80</v>
      </c>
      <c r="G6" s="114" t="s">
        <v>50</v>
      </c>
      <c r="H6" s="108" t="s">
        <v>155</v>
      </c>
      <c r="I6" s="108" t="s">
        <v>156</v>
      </c>
      <c r="J6" s="108" t="s">
        <v>160</v>
      </c>
      <c r="K6" s="108" t="s">
        <v>53</v>
      </c>
      <c r="L6" s="108" t="s">
        <v>69</v>
      </c>
      <c r="M6" s="108" t="s">
        <v>54</v>
      </c>
      <c r="N6" s="36" t="s">
        <v>151</v>
      </c>
    </row>
    <row r="7" spans="1:14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100" t="s">
        <v>3941</v>
      </c>
      <c r="H7" s="16" t="s">
        <v>152</v>
      </c>
      <c r="I7" s="100" t="s">
        <v>3941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53">
        <v>736161.37</v>
      </c>
      <c r="I9" s="102" t="s">
        <v>3941</v>
      </c>
      <c r="J9" s="53">
        <v>8.8673500000000001</v>
      </c>
      <c r="K9" s="53">
        <v>15396.569675806095</v>
      </c>
      <c r="L9" s="102" t="s">
        <v>3941</v>
      </c>
      <c r="M9" s="54">
        <v>1</v>
      </c>
      <c r="N9" s="54">
        <v>0.1512</v>
      </c>
    </row>
    <row r="10" spans="1:14">
      <c r="A10" s="57" t="s">
        <v>172</v>
      </c>
      <c r="B10" s="106" t="s">
        <v>3941</v>
      </c>
      <c r="C10" s="106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59">
        <v>700248.18</v>
      </c>
      <c r="I10" s="107" t="s">
        <v>3941</v>
      </c>
      <c r="J10" s="59">
        <v>7.7175200000000004</v>
      </c>
      <c r="K10" s="59">
        <v>11371.189245830989</v>
      </c>
      <c r="L10" s="107" t="s">
        <v>3941</v>
      </c>
      <c r="M10" s="58">
        <v>0.73860000000000003</v>
      </c>
      <c r="N10" s="58">
        <v>0.11169999999999999</v>
      </c>
    </row>
    <row r="11" spans="1:14">
      <c r="A11" s="57" t="s">
        <v>1048</v>
      </c>
      <c r="B11" s="106" t="s">
        <v>3941</v>
      </c>
      <c r="C11" s="106" t="s">
        <v>3941</v>
      </c>
      <c r="D11" s="107" t="s">
        <v>3941</v>
      </c>
      <c r="E11" s="107" t="s">
        <v>3941</v>
      </c>
      <c r="F11" s="107" t="s">
        <v>3941</v>
      </c>
      <c r="G11" s="107" t="s">
        <v>3941</v>
      </c>
      <c r="H11" s="59">
        <v>238703.68</v>
      </c>
      <c r="I11" s="107" t="s">
        <v>3941</v>
      </c>
      <c r="J11" s="59">
        <v>1.06656</v>
      </c>
      <c r="K11" s="59">
        <v>7056.8261531999997</v>
      </c>
      <c r="L11" s="107" t="s">
        <v>3941</v>
      </c>
      <c r="M11" s="58">
        <v>0.45829999999999999</v>
      </c>
      <c r="N11" s="58">
        <v>6.93E-2</v>
      </c>
    </row>
    <row r="12" spans="1:14">
      <c r="A12" t="s">
        <v>1049</v>
      </c>
      <c r="B12" t="s">
        <v>1050</v>
      </c>
      <c r="C12" t="s">
        <v>96</v>
      </c>
      <c r="D12" t="s">
        <v>108</v>
      </c>
      <c r="E12" t="s">
        <v>643</v>
      </c>
      <c r="F12" t="s">
        <v>321</v>
      </c>
      <c r="G12" t="s">
        <v>98</v>
      </c>
      <c r="H12" s="55">
        <v>5376.23</v>
      </c>
      <c r="I12" s="55">
        <v>2400</v>
      </c>
      <c r="J12" s="55">
        <v>0</v>
      </c>
      <c r="K12" s="55">
        <v>129.02951999999999</v>
      </c>
      <c r="L12" s="56">
        <v>0</v>
      </c>
      <c r="M12" s="56">
        <v>8.3999999999999995E-3</v>
      </c>
      <c r="N12" s="56">
        <v>1.2999999999999999E-3</v>
      </c>
    </row>
    <row r="13" spans="1:14">
      <c r="A13" t="s">
        <v>1051</v>
      </c>
      <c r="B13" t="s">
        <v>1052</v>
      </c>
      <c r="C13" t="s">
        <v>96</v>
      </c>
      <c r="D13" t="s">
        <v>108</v>
      </c>
      <c r="E13" t="s">
        <v>1053</v>
      </c>
      <c r="F13" t="s">
        <v>672</v>
      </c>
      <c r="G13" t="s">
        <v>98</v>
      </c>
      <c r="H13" s="55">
        <v>677.23</v>
      </c>
      <c r="I13" s="55">
        <v>27680</v>
      </c>
      <c r="J13" s="55">
        <v>0</v>
      </c>
      <c r="K13" s="55">
        <v>187.45726400000001</v>
      </c>
      <c r="L13" s="56">
        <v>0</v>
      </c>
      <c r="M13" s="56">
        <v>1.2200000000000001E-2</v>
      </c>
      <c r="N13" s="56">
        <v>1.8E-3</v>
      </c>
    </row>
    <row r="14" spans="1:14">
      <c r="A14" t="s">
        <v>1054</v>
      </c>
      <c r="B14" t="s">
        <v>1055</v>
      </c>
      <c r="C14" t="s">
        <v>96</v>
      </c>
      <c r="D14" t="s">
        <v>108</v>
      </c>
      <c r="E14" t="s">
        <v>775</v>
      </c>
      <c r="F14" t="s">
        <v>672</v>
      </c>
      <c r="G14" t="s">
        <v>98</v>
      </c>
      <c r="H14" s="55">
        <v>2246.6999999999998</v>
      </c>
      <c r="I14" s="55">
        <v>7120</v>
      </c>
      <c r="J14" s="55">
        <v>0</v>
      </c>
      <c r="K14" s="55">
        <v>159.96503999999999</v>
      </c>
      <c r="L14" s="56">
        <v>0</v>
      </c>
      <c r="M14" s="56">
        <v>1.04E-2</v>
      </c>
      <c r="N14" s="56">
        <v>1.6000000000000001E-3</v>
      </c>
    </row>
    <row r="15" spans="1:14">
      <c r="A15" t="s">
        <v>1056</v>
      </c>
      <c r="B15" t="s">
        <v>1057</v>
      </c>
      <c r="C15" t="s">
        <v>96</v>
      </c>
      <c r="D15" t="s">
        <v>108</v>
      </c>
      <c r="E15" t="s">
        <v>778</v>
      </c>
      <c r="F15" t="s">
        <v>672</v>
      </c>
      <c r="G15" t="s">
        <v>98</v>
      </c>
      <c r="H15" s="55">
        <v>12476.66</v>
      </c>
      <c r="I15" s="55">
        <v>1336</v>
      </c>
      <c r="J15" s="55">
        <v>0</v>
      </c>
      <c r="K15" s="55">
        <v>166.68817759999999</v>
      </c>
      <c r="L15" s="56">
        <v>0</v>
      </c>
      <c r="M15" s="56">
        <v>1.0800000000000001E-2</v>
      </c>
      <c r="N15" s="56">
        <v>1.6000000000000001E-3</v>
      </c>
    </row>
    <row r="16" spans="1:14">
      <c r="A16" t="s">
        <v>1058</v>
      </c>
      <c r="B16" t="s">
        <v>1059</v>
      </c>
      <c r="C16" t="s">
        <v>96</v>
      </c>
      <c r="D16" t="s">
        <v>108</v>
      </c>
      <c r="E16" t="s">
        <v>429</v>
      </c>
      <c r="F16" t="s">
        <v>430</v>
      </c>
      <c r="G16" t="s">
        <v>98</v>
      </c>
      <c r="H16" s="55">
        <v>3520.5</v>
      </c>
      <c r="I16" s="55">
        <v>3807</v>
      </c>
      <c r="J16" s="55">
        <v>0</v>
      </c>
      <c r="K16" s="55">
        <v>134.02543499999999</v>
      </c>
      <c r="L16" s="56">
        <v>0</v>
      </c>
      <c r="M16" s="56">
        <v>8.6999999999999994E-3</v>
      </c>
      <c r="N16" s="56">
        <v>1.2999999999999999E-3</v>
      </c>
    </row>
    <row r="17" spans="1:14">
      <c r="A17" t="s">
        <v>1060</v>
      </c>
      <c r="B17" t="s">
        <v>1061</v>
      </c>
      <c r="C17" t="s">
        <v>96</v>
      </c>
      <c r="D17" t="s">
        <v>108</v>
      </c>
      <c r="E17" t="s">
        <v>693</v>
      </c>
      <c r="F17" t="s">
        <v>430</v>
      </c>
      <c r="G17" t="s">
        <v>98</v>
      </c>
      <c r="H17" s="55">
        <v>2911</v>
      </c>
      <c r="I17" s="55">
        <v>2893</v>
      </c>
      <c r="J17" s="55">
        <v>0</v>
      </c>
      <c r="K17" s="55">
        <v>84.215230000000005</v>
      </c>
      <c r="L17" s="56">
        <v>0</v>
      </c>
      <c r="M17" s="56">
        <v>5.4999999999999997E-3</v>
      </c>
      <c r="N17" s="56">
        <v>8.0000000000000004E-4</v>
      </c>
    </row>
    <row r="18" spans="1:14">
      <c r="A18" t="s">
        <v>1062</v>
      </c>
      <c r="B18" t="s">
        <v>1063</v>
      </c>
      <c r="C18" t="s">
        <v>96</v>
      </c>
      <c r="D18" t="s">
        <v>108</v>
      </c>
      <c r="E18" t="s">
        <v>821</v>
      </c>
      <c r="F18" t="s">
        <v>685</v>
      </c>
      <c r="G18" t="s">
        <v>98</v>
      </c>
      <c r="H18" s="55">
        <v>587.96</v>
      </c>
      <c r="I18" s="55">
        <v>77500</v>
      </c>
      <c r="J18" s="55">
        <v>1.06656</v>
      </c>
      <c r="K18" s="55">
        <v>456.73556000000002</v>
      </c>
      <c r="L18" s="56">
        <v>0</v>
      </c>
      <c r="M18" s="56">
        <v>2.9700000000000001E-2</v>
      </c>
      <c r="N18" s="56">
        <v>4.4999999999999997E-3</v>
      </c>
    </row>
    <row r="19" spans="1:14">
      <c r="A19" t="s">
        <v>1064</v>
      </c>
      <c r="B19" t="s">
        <v>1065</v>
      </c>
      <c r="C19" t="s">
        <v>96</v>
      </c>
      <c r="D19" t="s">
        <v>108</v>
      </c>
      <c r="E19" t="s">
        <v>628</v>
      </c>
      <c r="F19" t="s">
        <v>548</v>
      </c>
      <c r="G19" t="s">
        <v>98</v>
      </c>
      <c r="H19" s="55">
        <v>333.18</v>
      </c>
      <c r="I19" s="55">
        <v>5701</v>
      </c>
      <c r="J19" s="55">
        <v>0</v>
      </c>
      <c r="K19" s="55">
        <v>18.994591799999998</v>
      </c>
      <c r="L19" s="56">
        <v>0</v>
      </c>
      <c r="M19" s="56">
        <v>1.1999999999999999E-3</v>
      </c>
      <c r="N19" s="56">
        <v>2.0000000000000001E-4</v>
      </c>
    </row>
    <row r="20" spans="1:14">
      <c r="A20" t="s">
        <v>1066</v>
      </c>
      <c r="B20" t="s">
        <v>1067</v>
      </c>
      <c r="C20" t="s">
        <v>96</v>
      </c>
      <c r="D20" t="s">
        <v>108</v>
      </c>
      <c r="E20" t="s">
        <v>1068</v>
      </c>
      <c r="F20" t="s">
        <v>548</v>
      </c>
      <c r="G20" t="s">
        <v>98</v>
      </c>
      <c r="H20" s="55">
        <v>11923.57</v>
      </c>
      <c r="I20" s="55">
        <v>1027</v>
      </c>
      <c r="J20" s="55">
        <v>0</v>
      </c>
      <c r="K20" s="55">
        <v>122.4550639</v>
      </c>
      <c r="L20" s="56">
        <v>0</v>
      </c>
      <c r="M20" s="56">
        <v>8.0000000000000002E-3</v>
      </c>
      <c r="N20" s="56">
        <v>1.1999999999999999E-3</v>
      </c>
    </row>
    <row r="21" spans="1:14">
      <c r="A21" t="s">
        <v>1069</v>
      </c>
      <c r="B21" t="s">
        <v>1070</v>
      </c>
      <c r="C21" t="s">
        <v>96</v>
      </c>
      <c r="D21" t="s">
        <v>108</v>
      </c>
      <c r="E21" t="s">
        <v>1071</v>
      </c>
      <c r="F21" t="s">
        <v>313</v>
      </c>
      <c r="G21" t="s">
        <v>98</v>
      </c>
      <c r="H21" s="55">
        <v>16299.88</v>
      </c>
      <c r="I21" s="55">
        <v>1835</v>
      </c>
      <c r="J21" s="55">
        <v>0</v>
      </c>
      <c r="K21" s="55">
        <v>299.10279800000001</v>
      </c>
      <c r="L21" s="56">
        <v>0</v>
      </c>
      <c r="M21" s="56">
        <v>1.9400000000000001E-2</v>
      </c>
      <c r="N21" s="56">
        <v>2.8999999999999998E-3</v>
      </c>
    </row>
    <row r="22" spans="1:14">
      <c r="A22" t="s">
        <v>1072</v>
      </c>
      <c r="B22" t="s">
        <v>1073</v>
      </c>
      <c r="C22" t="s">
        <v>96</v>
      </c>
      <c r="D22" t="s">
        <v>108</v>
      </c>
      <c r="E22" t="s">
        <v>448</v>
      </c>
      <c r="F22" t="s">
        <v>313</v>
      </c>
      <c r="G22" t="s">
        <v>98</v>
      </c>
      <c r="H22" s="55">
        <v>19434.37</v>
      </c>
      <c r="I22" s="55">
        <v>3290</v>
      </c>
      <c r="J22" s="55">
        <v>0</v>
      </c>
      <c r="K22" s="55">
        <v>639.39077299999997</v>
      </c>
      <c r="L22" s="56">
        <v>0</v>
      </c>
      <c r="M22" s="56">
        <v>4.1500000000000002E-2</v>
      </c>
      <c r="N22" s="56">
        <v>6.3E-3</v>
      </c>
    </row>
    <row r="23" spans="1:14">
      <c r="A23" t="s">
        <v>1074</v>
      </c>
      <c r="B23" t="s">
        <v>1075</v>
      </c>
      <c r="C23" t="s">
        <v>96</v>
      </c>
      <c r="D23" t="s">
        <v>108</v>
      </c>
      <c r="E23" t="s">
        <v>438</v>
      </c>
      <c r="F23" t="s">
        <v>313</v>
      </c>
      <c r="G23" t="s">
        <v>98</v>
      </c>
      <c r="H23" s="55">
        <v>22735</v>
      </c>
      <c r="I23" s="55">
        <v>2950</v>
      </c>
      <c r="J23" s="55">
        <v>0</v>
      </c>
      <c r="K23" s="55">
        <v>670.6825</v>
      </c>
      <c r="L23" s="56">
        <v>0</v>
      </c>
      <c r="M23" s="56">
        <v>4.36E-2</v>
      </c>
      <c r="N23" s="56">
        <v>6.6E-3</v>
      </c>
    </row>
    <row r="24" spans="1:14">
      <c r="A24" t="s">
        <v>1076</v>
      </c>
      <c r="B24" t="s">
        <v>1077</v>
      </c>
      <c r="C24" t="s">
        <v>96</v>
      </c>
      <c r="D24" t="s">
        <v>108</v>
      </c>
      <c r="E24" t="s">
        <v>841</v>
      </c>
      <c r="F24" t="s">
        <v>313</v>
      </c>
      <c r="G24" t="s">
        <v>98</v>
      </c>
      <c r="H24" s="55">
        <v>3742.17</v>
      </c>
      <c r="I24" s="55">
        <v>14260</v>
      </c>
      <c r="J24" s="55">
        <v>0</v>
      </c>
      <c r="K24" s="55">
        <v>533.63344199999995</v>
      </c>
      <c r="L24" s="56">
        <v>0</v>
      </c>
      <c r="M24" s="56">
        <v>3.4700000000000002E-2</v>
      </c>
      <c r="N24" s="56">
        <v>5.1999999999999998E-3</v>
      </c>
    </row>
    <row r="25" spans="1:14">
      <c r="A25" t="s">
        <v>1078</v>
      </c>
      <c r="B25" t="s">
        <v>1079</v>
      </c>
      <c r="C25" t="s">
        <v>96</v>
      </c>
      <c r="D25" t="s">
        <v>108</v>
      </c>
      <c r="E25" t="s">
        <v>1080</v>
      </c>
      <c r="F25" t="s">
        <v>313</v>
      </c>
      <c r="G25" t="s">
        <v>98</v>
      </c>
      <c r="H25" s="55">
        <v>604.94000000000005</v>
      </c>
      <c r="I25" s="55">
        <v>14990</v>
      </c>
      <c r="J25" s="55">
        <v>0</v>
      </c>
      <c r="K25" s="55">
        <v>90.680505999999994</v>
      </c>
      <c r="L25" s="56">
        <v>0</v>
      </c>
      <c r="M25" s="56">
        <v>5.8999999999999999E-3</v>
      </c>
      <c r="N25" s="56">
        <v>8.9999999999999998E-4</v>
      </c>
    </row>
    <row r="26" spans="1:14">
      <c r="A26" t="s">
        <v>1081</v>
      </c>
      <c r="B26" t="s">
        <v>1082</v>
      </c>
      <c r="C26" t="s">
        <v>96</v>
      </c>
      <c r="D26" t="s">
        <v>108</v>
      </c>
      <c r="E26" t="s">
        <v>1083</v>
      </c>
      <c r="F26" t="s">
        <v>103</v>
      </c>
      <c r="G26" t="s">
        <v>98</v>
      </c>
      <c r="H26" s="55">
        <v>143.19999999999999</v>
      </c>
      <c r="I26" s="55">
        <v>152920</v>
      </c>
      <c r="J26" s="55">
        <v>0</v>
      </c>
      <c r="K26" s="55">
        <v>218.98143999999999</v>
      </c>
      <c r="L26" s="56">
        <v>0</v>
      </c>
      <c r="M26" s="56">
        <v>1.4200000000000001E-2</v>
      </c>
      <c r="N26" s="56">
        <v>2.2000000000000001E-3</v>
      </c>
    </row>
    <row r="27" spans="1:14">
      <c r="A27" t="s">
        <v>1084</v>
      </c>
      <c r="B27" t="s">
        <v>1085</v>
      </c>
      <c r="C27" t="s">
        <v>96</v>
      </c>
      <c r="D27" t="s">
        <v>108</v>
      </c>
      <c r="E27" t="s">
        <v>1086</v>
      </c>
      <c r="F27" t="s">
        <v>103</v>
      </c>
      <c r="G27" t="s">
        <v>98</v>
      </c>
      <c r="H27" s="55">
        <v>66.31</v>
      </c>
      <c r="I27" s="55">
        <v>91410</v>
      </c>
      <c r="J27" s="55">
        <v>0</v>
      </c>
      <c r="K27" s="55">
        <v>60.613970999999999</v>
      </c>
      <c r="L27" s="56">
        <v>0</v>
      </c>
      <c r="M27" s="56">
        <v>3.8999999999999998E-3</v>
      </c>
      <c r="N27" s="56">
        <v>5.9999999999999995E-4</v>
      </c>
    </row>
    <row r="28" spans="1:14">
      <c r="A28" t="s">
        <v>1087</v>
      </c>
      <c r="B28" t="s">
        <v>1088</v>
      </c>
      <c r="C28" t="s">
        <v>96</v>
      </c>
      <c r="D28" t="s">
        <v>108</v>
      </c>
      <c r="E28" t="s">
        <v>1089</v>
      </c>
      <c r="F28" t="s">
        <v>1090</v>
      </c>
      <c r="G28" t="s">
        <v>98</v>
      </c>
      <c r="H28" s="55">
        <v>2254.87</v>
      </c>
      <c r="I28" s="55">
        <v>4850</v>
      </c>
      <c r="J28" s="55">
        <v>0</v>
      </c>
      <c r="K28" s="55">
        <v>109.361195</v>
      </c>
      <c r="L28" s="56">
        <v>0</v>
      </c>
      <c r="M28" s="56">
        <v>7.1000000000000004E-3</v>
      </c>
      <c r="N28" s="56">
        <v>1.1000000000000001E-3</v>
      </c>
    </row>
    <row r="29" spans="1:14">
      <c r="A29" t="s">
        <v>1091</v>
      </c>
      <c r="B29" t="s">
        <v>1092</v>
      </c>
      <c r="C29" t="s">
        <v>96</v>
      </c>
      <c r="D29" t="s">
        <v>108</v>
      </c>
      <c r="E29" t="s">
        <v>1093</v>
      </c>
      <c r="F29" t="s">
        <v>1090</v>
      </c>
      <c r="G29" t="s">
        <v>98</v>
      </c>
      <c r="H29" s="55">
        <v>10097.36</v>
      </c>
      <c r="I29" s="55">
        <v>1040</v>
      </c>
      <c r="J29" s="55">
        <v>0</v>
      </c>
      <c r="K29" s="55">
        <v>105.01254400000001</v>
      </c>
      <c r="L29" s="56">
        <v>0</v>
      </c>
      <c r="M29" s="56">
        <v>6.7999999999999996E-3</v>
      </c>
      <c r="N29" s="56">
        <v>1E-3</v>
      </c>
    </row>
    <row r="30" spans="1:14">
      <c r="A30" t="s">
        <v>1094</v>
      </c>
      <c r="B30" t="s">
        <v>1095</v>
      </c>
      <c r="C30" t="s">
        <v>96</v>
      </c>
      <c r="D30" t="s">
        <v>108</v>
      </c>
      <c r="E30" t="s">
        <v>1096</v>
      </c>
      <c r="F30" t="s">
        <v>1090</v>
      </c>
      <c r="G30" t="s">
        <v>98</v>
      </c>
      <c r="H30" s="55">
        <v>62.59</v>
      </c>
      <c r="I30" s="55">
        <v>46450</v>
      </c>
      <c r="J30" s="55">
        <v>0</v>
      </c>
      <c r="K30" s="55">
        <v>29.073055</v>
      </c>
      <c r="L30" s="56">
        <v>0</v>
      </c>
      <c r="M30" s="56">
        <v>1.9E-3</v>
      </c>
      <c r="N30" s="56">
        <v>2.9999999999999997E-4</v>
      </c>
    </row>
    <row r="31" spans="1:14">
      <c r="A31" t="s">
        <v>1097</v>
      </c>
      <c r="B31" t="s">
        <v>1098</v>
      </c>
      <c r="C31" t="s">
        <v>96</v>
      </c>
      <c r="D31" t="s">
        <v>108</v>
      </c>
      <c r="E31" t="s">
        <v>837</v>
      </c>
      <c r="F31" t="s">
        <v>476</v>
      </c>
      <c r="G31" t="s">
        <v>98</v>
      </c>
      <c r="H31" s="55">
        <v>24613.43</v>
      </c>
      <c r="I31" s="55">
        <v>1818</v>
      </c>
      <c r="J31" s="55">
        <v>0</v>
      </c>
      <c r="K31" s="55">
        <v>447.47215740000001</v>
      </c>
      <c r="L31" s="56">
        <v>0</v>
      </c>
      <c r="M31" s="56">
        <v>2.9100000000000001E-2</v>
      </c>
      <c r="N31" s="56">
        <v>4.4000000000000003E-3</v>
      </c>
    </row>
    <row r="32" spans="1:14">
      <c r="A32" t="s">
        <v>1099</v>
      </c>
      <c r="B32" t="s">
        <v>1100</v>
      </c>
      <c r="C32" t="s">
        <v>96</v>
      </c>
      <c r="D32" t="s">
        <v>108</v>
      </c>
      <c r="E32" t="s">
        <v>1101</v>
      </c>
      <c r="F32" t="s">
        <v>1102</v>
      </c>
      <c r="G32" t="s">
        <v>98</v>
      </c>
      <c r="H32" s="55">
        <v>1244.48</v>
      </c>
      <c r="I32" s="55">
        <v>11090</v>
      </c>
      <c r="J32" s="55">
        <v>0</v>
      </c>
      <c r="K32" s="55">
        <v>138.012832</v>
      </c>
      <c r="L32" s="56">
        <v>0</v>
      </c>
      <c r="M32" s="56">
        <v>8.9999999999999993E-3</v>
      </c>
      <c r="N32" s="56">
        <v>1.4E-3</v>
      </c>
    </row>
    <row r="33" spans="1:14">
      <c r="A33" t="s">
        <v>1103</v>
      </c>
      <c r="B33" t="s">
        <v>1104</v>
      </c>
      <c r="C33" t="s">
        <v>96</v>
      </c>
      <c r="D33" t="s">
        <v>108</v>
      </c>
      <c r="E33" t="s">
        <v>1105</v>
      </c>
      <c r="F33" t="s">
        <v>1102</v>
      </c>
      <c r="G33" t="s">
        <v>98</v>
      </c>
      <c r="H33" s="55">
        <v>175.5</v>
      </c>
      <c r="I33" s="55">
        <v>50140</v>
      </c>
      <c r="J33" s="55">
        <v>0</v>
      </c>
      <c r="K33" s="55">
        <v>87.995699999999999</v>
      </c>
      <c r="L33" s="56">
        <v>0</v>
      </c>
      <c r="M33" s="56">
        <v>5.7000000000000002E-3</v>
      </c>
      <c r="N33" s="56">
        <v>8.9999999999999998E-4</v>
      </c>
    </row>
    <row r="34" spans="1:14">
      <c r="A34" t="s">
        <v>1106</v>
      </c>
      <c r="B34" t="s">
        <v>1107</v>
      </c>
      <c r="C34" t="s">
        <v>96</v>
      </c>
      <c r="D34" t="s">
        <v>108</v>
      </c>
      <c r="E34" t="s">
        <v>1108</v>
      </c>
      <c r="F34" t="s">
        <v>1102</v>
      </c>
      <c r="G34" t="s">
        <v>98</v>
      </c>
      <c r="H34" s="55">
        <v>214.45</v>
      </c>
      <c r="I34" s="55">
        <v>25190</v>
      </c>
      <c r="J34" s="55">
        <v>0</v>
      </c>
      <c r="K34" s="55">
        <v>54.019955000000003</v>
      </c>
      <c r="L34" s="56">
        <v>0</v>
      </c>
      <c r="M34" s="56">
        <v>3.5000000000000001E-3</v>
      </c>
      <c r="N34" s="56">
        <v>5.0000000000000001E-4</v>
      </c>
    </row>
    <row r="35" spans="1:14">
      <c r="A35" t="s">
        <v>1109</v>
      </c>
      <c r="B35" t="s">
        <v>1110</v>
      </c>
      <c r="C35" t="s">
        <v>96</v>
      </c>
      <c r="D35" t="s">
        <v>108</v>
      </c>
      <c r="E35" t="s">
        <v>1111</v>
      </c>
      <c r="F35" t="s">
        <v>1112</v>
      </c>
      <c r="G35" t="s">
        <v>98</v>
      </c>
      <c r="H35" s="55">
        <v>1917.02</v>
      </c>
      <c r="I35" s="55">
        <v>6850</v>
      </c>
      <c r="J35" s="55">
        <v>0</v>
      </c>
      <c r="K35" s="55">
        <v>131.31586999999999</v>
      </c>
      <c r="L35" s="56">
        <v>0</v>
      </c>
      <c r="M35" s="56">
        <v>8.5000000000000006E-3</v>
      </c>
      <c r="N35" s="56">
        <v>1.2999999999999999E-3</v>
      </c>
    </row>
    <row r="36" spans="1:14">
      <c r="A36" t="s">
        <v>1113</v>
      </c>
      <c r="B36" t="s">
        <v>1114</v>
      </c>
      <c r="C36" t="s">
        <v>96</v>
      </c>
      <c r="D36" t="s">
        <v>108</v>
      </c>
      <c r="E36" t="s">
        <v>765</v>
      </c>
      <c r="F36" t="s">
        <v>766</v>
      </c>
      <c r="G36" t="s">
        <v>98</v>
      </c>
      <c r="H36" s="55">
        <v>8111.1</v>
      </c>
      <c r="I36" s="55">
        <v>2365</v>
      </c>
      <c r="J36" s="55">
        <v>0</v>
      </c>
      <c r="K36" s="55">
        <v>191.82751500000001</v>
      </c>
      <c r="L36" s="56">
        <v>0</v>
      </c>
      <c r="M36" s="56">
        <v>1.2500000000000001E-2</v>
      </c>
      <c r="N36" s="56">
        <v>1.9E-3</v>
      </c>
    </row>
    <row r="37" spans="1:14">
      <c r="A37" t="s">
        <v>1115</v>
      </c>
      <c r="B37" t="s">
        <v>1116</v>
      </c>
      <c r="C37" t="s">
        <v>96</v>
      </c>
      <c r="D37" t="s">
        <v>108</v>
      </c>
      <c r="E37" t="s">
        <v>406</v>
      </c>
      <c r="F37" t="s">
        <v>341</v>
      </c>
      <c r="G37" t="s">
        <v>98</v>
      </c>
      <c r="H37" s="55">
        <v>1627.88</v>
      </c>
      <c r="I37" s="55">
        <v>6200</v>
      </c>
      <c r="J37" s="55">
        <v>0</v>
      </c>
      <c r="K37" s="55">
        <v>100.92856</v>
      </c>
      <c r="L37" s="56">
        <v>0</v>
      </c>
      <c r="M37" s="56">
        <v>6.6E-3</v>
      </c>
      <c r="N37" s="56">
        <v>1E-3</v>
      </c>
    </row>
    <row r="38" spans="1:14">
      <c r="A38" t="s">
        <v>1117</v>
      </c>
      <c r="B38" t="s">
        <v>1118</v>
      </c>
      <c r="C38" t="s">
        <v>96</v>
      </c>
      <c r="D38" t="s">
        <v>108</v>
      </c>
      <c r="E38" t="s">
        <v>409</v>
      </c>
      <c r="F38" t="s">
        <v>341</v>
      </c>
      <c r="G38" t="s">
        <v>98</v>
      </c>
      <c r="H38" s="55">
        <v>5307.9</v>
      </c>
      <c r="I38" s="55">
        <v>2000</v>
      </c>
      <c r="J38" s="55">
        <v>0</v>
      </c>
      <c r="K38" s="55">
        <v>106.158</v>
      </c>
      <c r="L38" s="56">
        <v>0</v>
      </c>
      <c r="M38" s="56">
        <v>6.8999999999999999E-3</v>
      </c>
      <c r="N38" s="56">
        <v>1E-3</v>
      </c>
    </row>
    <row r="39" spans="1:14">
      <c r="A39" t="s">
        <v>1119</v>
      </c>
      <c r="B39" t="s">
        <v>1120</v>
      </c>
      <c r="C39" t="s">
        <v>96</v>
      </c>
      <c r="D39" t="s">
        <v>108</v>
      </c>
      <c r="E39" t="s">
        <v>421</v>
      </c>
      <c r="F39" t="s">
        <v>341</v>
      </c>
      <c r="G39" t="s">
        <v>98</v>
      </c>
      <c r="H39" s="55">
        <v>762.41</v>
      </c>
      <c r="I39" s="55">
        <v>37170</v>
      </c>
      <c r="J39" s="55">
        <v>0</v>
      </c>
      <c r="K39" s="55">
        <v>283.38779699999998</v>
      </c>
      <c r="L39" s="56">
        <v>0</v>
      </c>
      <c r="M39" s="56">
        <v>1.84E-2</v>
      </c>
      <c r="N39" s="56">
        <v>2.8E-3</v>
      </c>
    </row>
    <row r="40" spans="1:14">
      <c r="A40" t="s">
        <v>1121</v>
      </c>
      <c r="B40" t="s">
        <v>1122</v>
      </c>
      <c r="C40" t="s">
        <v>96</v>
      </c>
      <c r="D40" t="s">
        <v>108</v>
      </c>
      <c r="E40" t="s">
        <v>362</v>
      </c>
      <c r="F40" t="s">
        <v>341</v>
      </c>
      <c r="G40" t="s">
        <v>98</v>
      </c>
      <c r="H40" s="55">
        <v>25059.77</v>
      </c>
      <c r="I40" s="55">
        <v>1070</v>
      </c>
      <c r="J40" s="55">
        <v>0</v>
      </c>
      <c r="K40" s="55">
        <v>268.13953900000001</v>
      </c>
      <c r="L40" s="56">
        <v>0</v>
      </c>
      <c r="M40" s="56">
        <v>1.7399999999999999E-2</v>
      </c>
      <c r="N40" s="56">
        <v>2.5999999999999999E-3</v>
      </c>
    </row>
    <row r="41" spans="1:14">
      <c r="A41" t="s">
        <v>1123</v>
      </c>
      <c r="B41" t="s">
        <v>1124</v>
      </c>
      <c r="C41" t="s">
        <v>96</v>
      </c>
      <c r="D41" t="s">
        <v>108</v>
      </c>
      <c r="E41" t="s">
        <v>375</v>
      </c>
      <c r="F41" t="s">
        <v>341</v>
      </c>
      <c r="G41" t="s">
        <v>98</v>
      </c>
      <c r="H41" s="55">
        <v>1059.04</v>
      </c>
      <c r="I41" s="55">
        <v>28100</v>
      </c>
      <c r="J41" s="55">
        <v>0</v>
      </c>
      <c r="K41" s="55">
        <v>297.59023999999999</v>
      </c>
      <c r="L41" s="56">
        <v>0</v>
      </c>
      <c r="M41" s="56">
        <v>1.9300000000000001E-2</v>
      </c>
      <c r="N41" s="56">
        <v>2.8999999999999998E-3</v>
      </c>
    </row>
    <row r="42" spans="1:14">
      <c r="A42" t="s">
        <v>1125</v>
      </c>
      <c r="B42" t="s">
        <v>1126</v>
      </c>
      <c r="C42" t="s">
        <v>96</v>
      </c>
      <c r="D42" t="s">
        <v>108</v>
      </c>
      <c r="E42" t="s">
        <v>340</v>
      </c>
      <c r="F42" t="s">
        <v>341</v>
      </c>
      <c r="G42" t="s">
        <v>98</v>
      </c>
      <c r="H42" s="55">
        <v>1027.93</v>
      </c>
      <c r="I42" s="55">
        <v>23780</v>
      </c>
      <c r="J42" s="55">
        <v>0</v>
      </c>
      <c r="K42" s="55">
        <v>244.441754</v>
      </c>
      <c r="L42" s="56">
        <v>0</v>
      </c>
      <c r="M42" s="56">
        <v>1.5900000000000001E-2</v>
      </c>
      <c r="N42" s="56">
        <v>2.3999999999999998E-3</v>
      </c>
    </row>
    <row r="43" spans="1:14">
      <c r="A43" t="s">
        <v>1127</v>
      </c>
      <c r="B43" t="s">
        <v>1128</v>
      </c>
      <c r="C43" t="s">
        <v>96</v>
      </c>
      <c r="D43" t="s">
        <v>108</v>
      </c>
      <c r="E43" t="s">
        <v>849</v>
      </c>
      <c r="F43" t="s">
        <v>850</v>
      </c>
      <c r="G43" t="s">
        <v>98</v>
      </c>
      <c r="H43" s="55">
        <v>3787.65</v>
      </c>
      <c r="I43" s="55">
        <v>3815</v>
      </c>
      <c r="J43" s="55">
        <v>0</v>
      </c>
      <c r="K43" s="55">
        <v>144.49884750000001</v>
      </c>
      <c r="L43" s="56">
        <v>0</v>
      </c>
      <c r="M43" s="56">
        <v>9.4000000000000004E-3</v>
      </c>
      <c r="N43" s="56">
        <v>1.4E-3</v>
      </c>
    </row>
    <row r="44" spans="1:14">
      <c r="A44" t="s">
        <v>1129</v>
      </c>
      <c r="B44" t="s">
        <v>1130</v>
      </c>
      <c r="C44" t="s">
        <v>96</v>
      </c>
      <c r="D44" t="s">
        <v>108</v>
      </c>
      <c r="E44" t="s">
        <v>1131</v>
      </c>
      <c r="F44" t="s">
        <v>112</v>
      </c>
      <c r="G44" t="s">
        <v>98</v>
      </c>
      <c r="H44" s="55">
        <v>147</v>
      </c>
      <c r="I44" s="55">
        <v>72500</v>
      </c>
      <c r="J44" s="55">
        <v>0</v>
      </c>
      <c r="K44" s="55">
        <v>106.575</v>
      </c>
      <c r="L44" s="56">
        <v>0</v>
      </c>
      <c r="M44" s="56">
        <v>6.8999999999999999E-3</v>
      </c>
      <c r="N44" s="56">
        <v>1E-3</v>
      </c>
    </row>
    <row r="45" spans="1:14">
      <c r="A45" t="s">
        <v>1132</v>
      </c>
      <c r="B45" t="s">
        <v>1133</v>
      </c>
      <c r="C45" t="s">
        <v>96</v>
      </c>
      <c r="D45" t="s">
        <v>108</v>
      </c>
      <c r="E45" t="s">
        <v>479</v>
      </c>
      <c r="F45" t="s">
        <v>113</v>
      </c>
      <c r="G45" t="s">
        <v>98</v>
      </c>
      <c r="H45" s="55">
        <v>48154.400000000001</v>
      </c>
      <c r="I45" s="55">
        <v>495</v>
      </c>
      <c r="J45" s="55">
        <v>0</v>
      </c>
      <c r="K45" s="55">
        <v>238.36428000000001</v>
      </c>
      <c r="L45" s="56">
        <v>0</v>
      </c>
      <c r="M45" s="56">
        <v>1.55E-2</v>
      </c>
      <c r="N45" s="56">
        <v>2.3E-3</v>
      </c>
    </row>
    <row r="46" spans="1:14">
      <c r="A46" s="57" t="s">
        <v>1134</v>
      </c>
      <c r="B46" s="106" t="s">
        <v>3941</v>
      </c>
      <c r="C46" s="106" t="s">
        <v>3941</v>
      </c>
      <c r="D46" s="107" t="s">
        <v>3941</v>
      </c>
      <c r="E46" s="107" t="s">
        <v>3941</v>
      </c>
      <c r="F46" s="107" t="s">
        <v>3941</v>
      </c>
      <c r="G46" s="107" t="s">
        <v>3941</v>
      </c>
      <c r="H46" s="59">
        <v>294830.59000000003</v>
      </c>
      <c r="I46" s="107" t="s">
        <v>3941</v>
      </c>
      <c r="J46" s="59">
        <v>5.6000399999999999</v>
      </c>
      <c r="K46" s="59">
        <v>3614.4822377211813</v>
      </c>
      <c r="L46" s="107" t="s">
        <v>3941</v>
      </c>
      <c r="M46" s="58">
        <v>0.23480000000000001</v>
      </c>
      <c r="N46" s="58">
        <v>3.5499999999999997E-2</v>
      </c>
    </row>
    <row r="47" spans="1:14">
      <c r="A47" t="s">
        <v>1135</v>
      </c>
      <c r="B47" t="s">
        <v>1136</v>
      </c>
      <c r="C47" t="s">
        <v>96</v>
      </c>
      <c r="D47" t="s">
        <v>108</v>
      </c>
      <c r="E47" t="s">
        <v>1137</v>
      </c>
      <c r="F47" t="s">
        <v>97</v>
      </c>
      <c r="G47" t="s">
        <v>98</v>
      </c>
      <c r="H47" s="55">
        <v>311.11</v>
      </c>
      <c r="I47" s="55">
        <v>16440</v>
      </c>
      <c r="J47" s="55">
        <v>0</v>
      </c>
      <c r="K47" s="55">
        <v>51.146484000000001</v>
      </c>
      <c r="L47" s="56">
        <v>0</v>
      </c>
      <c r="M47" s="56">
        <v>3.3E-3</v>
      </c>
      <c r="N47" s="56">
        <v>5.0000000000000001E-4</v>
      </c>
    </row>
    <row r="48" spans="1:14">
      <c r="A48" t="s">
        <v>1138</v>
      </c>
      <c r="B48" t="s">
        <v>1139</v>
      </c>
      <c r="C48" t="s">
        <v>96</v>
      </c>
      <c r="D48" t="s">
        <v>108</v>
      </c>
      <c r="E48" t="s">
        <v>1140</v>
      </c>
      <c r="F48" t="s">
        <v>1141</v>
      </c>
      <c r="G48" t="s">
        <v>98</v>
      </c>
      <c r="H48" s="55">
        <v>757.94</v>
      </c>
      <c r="I48" s="55">
        <v>5575</v>
      </c>
      <c r="J48" s="55">
        <v>0</v>
      </c>
      <c r="K48" s="55">
        <v>42.255155000000002</v>
      </c>
      <c r="L48" s="56">
        <v>0</v>
      </c>
      <c r="M48" s="56">
        <v>2.7000000000000001E-3</v>
      </c>
      <c r="N48" s="56">
        <v>4.0000000000000002E-4</v>
      </c>
    </row>
    <row r="49" spans="1:14">
      <c r="A49" t="s">
        <v>1142</v>
      </c>
      <c r="B49" t="s">
        <v>1143</v>
      </c>
      <c r="C49" t="s">
        <v>96</v>
      </c>
      <c r="D49" t="s">
        <v>108</v>
      </c>
      <c r="E49" t="s">
        <v>1144</v>
      </c>
      <c r="F49" t="s">
        <v>321</v>
      </c>
      <c r="G49" t="s">
        <v>98</v>
      </c>
      <c r="H49" s="55">
        <v>31757.119999999999</v>
      </c>
      <c r="I49" s="55">
        <v>124</v>
      </c>
      <c r="J49" s="55">
        <v>0</v>
      </c>
      <c r="K49" s="55">
        <v>39.378828800000001</v>
      </c>
      <c r="L49" s="56">
        <v>0</v>
      </c>
      <c r="M49" s="56">
        <v>2.5999999999999999E-3</v>
      </c>
      <c r="N49" s="56">
        <v>4.0000000000000002E-4</v>
      </c>
    </row>
    <row r="50" spans="1:14">
      <c r="A50" t="s">
        <v>1145</v>
      </c>
      <c r="B50" t="s">
        <v>1146</v>
      </c>
      <c r="C50" t="s">
        <v>96</v>
      </c>
      <c r="D50" t="s">
        <v>108</v>
      </c>
      <c r="E50" t="s">
        <v>681</v>
      </c>
      <c r="F50" t="s">
        <v>321</v>
      </c>
      <c r="G50" t="s">
        <v>98</v>
      </c>
      <c r="H50" s="55">
        <v>6331.73</v>
      </c>
      <c r="I50" s="55">
        <v>316</v>
      </c>
      <c r="J50" s="55">
        <v>0</v>
      </c>
      <c r="K50" s="55">
        <v>20.008266800000001</v>
      </c>
      <c r="L50" s="56">
        <v>0</v>
      </c>
      <c r="M50" s="56">
        <v>1.2999999999999999E-3</v>
      </c>
      <c r="N50" s="56">
        <v>2.0000000000000001E-4</v>
      </c>
    </row>
    <row r="51" spans="1:14">
      <c r="A51" t="s">
        <v>1147</v>
      </c>
      <c r="B51" t="s">
        <v>1148</v>
      </c>
      <c r="C51" t="s">
        <v>96</v>
      </c>
      <c r="D51" t="s">
        <v>108</v>
      </c>
      <c r="E51" t="s">
        <v>1149</v>
      </c>
      <c r="F51" t="s">
        <v>321</v>
      </c>
      <c r="G51" t="s">
        <v>98</v>
      </c>
      <c r="H51" s="55">
        <v>339.98</v>
      </c>
      <c r="I51" s="55">
        <v>8280</v>
      </c>
      <c r="J51" s="55">
        <v>0</v>
      </c>
      <c r="K51" s="55">
        <v>28.150344</v>
      </c>
      <c r="L51" s="56">
        <v>0</v>
      </c>
      <c r="M51" s="56">
        <v>1.8E-3</v>
      </c>
      <c r="N51" s="56">
        <v>2.9999999999999997E-4</v>
      </c>
    </row>
    <row r="52" spans="1:14">
      <c r="A52" t="s">
        <v>1150</v>
      </c>
      <c r="B52" t="s">
        <v>1151</v>
      </c>
      <c r="C52" t="s">
        <v>96</v>
      </c>
      <c r="D52" t="s">
        <v>108</v>
      </c>
      <c r="E52" t="s">
        <v>565</v>
      </c>
      <c r="F52" t="s">
        <v>321</v>
      </c>
      <c r="G52" t="s">
        <v>98</v>
      </c>
      <c r="H52" s="55">
        <v>310.44</v>
      </c>
      <c r="I52" s="55">
        <v>29920</v>
      </c>
      <c r="J52" s="55">
        <v>2.1874500000000001</v>
      </c>
      <c r="K52" s="55">
        <v>95.071098000000006</v>
      </c>
      <c r="L52" s="56">
        <v>0</v>
      </c>
      <c r="M52" s="56">
        <v>6.1999999999999998E-3</v>
      </c>
      <c r="N52" s="56">
        <v>8.9999999999999998E-4</v>
      </c>
    </row>
    <row r="53" spans="1:14">
      <c r="A53" t="s">
        <v>1152</v>
      </c>
      <c r="B53" t="s">
        <v>1153</v>
      </c>
      <c r="C53" t="s">
        <v>96</v>
      </c>
      <c r="D53" t="s">
        <v>108</v>
      </c>
      <c r="E53" t="s">
        <v>808</v>
      </c>
      <c r="F53" t="s">
        <v>321</v>
      </c>
      <c r="G53" t="s">
        <v>98</v>
      </c>
      <c r="H53" s="55">
        <v>18652.3</v>
      </c>
      <c r="I53" s="55">
        <v>295.7</v>
      </c>
      <c r="J53" s="55">
        <v>0</v>
      </c>
      <c r="K53" s="55">
        <v>55.154851100000002</v>
      </c>
      <c r="L53" s="56">
        <v>0</v>
      </c>
      <c r="M53" s="56">
        <v>3.5999999999999999E-3</v>
      </c>
      <c r="N53" s="56">
        <v>5.0000000000000001E-4</v>
      </c>
    </row>
    <row r="54" spans="1:14">
      <c r="A54" t="s">
        <v>1154</v>
      </c>
      <c r="B54" t="s">
        <v>1155</v>
      </c>
      <c r="C54" t="s">
        <v>96</v>
      </c>
      <c r="D54" t="s">
        <v>108</v>
      </c>
      <c r="E54" t="s">
        <v>671</v>
      </c>
      <c r="F54" t="s">
        <v>672</v>
      </c>
      <c r="G54" t="s">
        <v>98</v>
      </c>
      <c r="H54" s="55">
        <v>709.6</v>
      </c>
      <c r="I54" s="55">
        <v>9675</v>
      </c>
      <c r="J54" s="55">
        <v>0</v>
      </c>
      <c r="K54" s="55">
        <v>68.653800000000004</v>
      </c>
      <c r="L54" s="56">
        <v>0</v>
      </c>
      <c r="M54" s="56">
        <v>4.4999999999999997E-3</v>
      </c>
      <c r="N54" s="56">
        <v>6.9999999999999999E-4</v>
      </c>
    </row>
    <row r="55" spans="1:14">
      <c r="A55" t="s">
        <v>1156</v>
      </c>
      <c r="B55" t="s">
        <v>1157</v>
      </c>
      <c r="C55" t="s">
        <v>96</v>
      </c>
      <c r="D55" t="s">
        <v>108</v>
      </c>
      <c r="E55" t="s">
        <v>1158</v>
      </c>
      <c r="F55" t="s">
        <v>672</v>
      </c>
      <c r="G55" t="s">
        <v>98</v>
      </c>
      <c r="H55" s="55">
        <v>3098.43</v>
      </c>
      <c r="I55" s="55">
        <v>865.1</v>
      </c>
      <c r="J55" s="55">
        <v>0</v>
      </c>
      <c r="K55" s="55">
        <v>26.804517929999999</v>
      </c>
      <c r="L55" s="56">
        <v>0</v>
      </c>
      <c r="M55" s="56">
        <v>1.6999999999999999E-3</v>
      </c>
      <c r="N55" s="56">
        <v>2.9999999999999997E-4</v>
      </c>
    </row>
    <row r="56" spans="1:14">
      <c r="A56" t="s">
        <v>1159</v>
      </c>
      <c r="B56" t="s">
        <v>1160</v>
      </c>
      <c r="C56" t="s">
        <v>96</v>
      </c>
      <c r="D56" t="s">
        <v>108</v>
      </c>
      <c r="E56" t="s">
        <v>593</v>
      </c>
      <c r="F56" t="s">
        <v>594</v>
      </c>
      <c r="G56" t="s">
        <v>98</v>
      </c>
      <c r="H56" s="55">
        <v>70.98</v>
      </c>
      <c r="I56" s="55">
        <v>41750</v>
      </c>
      <c r="J56" s="55">
        <v>0</v>
      </c>
      <c r="K56" s="55">
        <v>29.634150000000002</v>
      </c>
      <c r="L56" s="56">
        <v>0</v>
      </c>
      <c r="M56" s="56">
        <v>1.9E-3</v>
      </c>
      <c r="N56" s="56">
        <v>2.9999999999999997E-4</v>
      </c>
    </row>
    <row r="57" spans="1:14">
      <c r="A57" t="s">
        <v>1161</v>
      </c>
      <c r="B57" t="s">
        <v>1162</v>
      </c>
      <c r="C57" t="s">
        <v>96</v>
      </c>
      <c r="D57" t="s">
        <v>108</v>
      </c>
      <c r="E57" t="s">
        <v>1163</v>
      </c>
      <c r="F57" t="s">
        <v>430</v>
      </c>
      <c r="G57" t="s">
        <v>98</v>
      </c>
      <c r="H57" s="55">
        <v>175.52</v>
      </c>
      <c r="I57" s="55">
        <v>9747</v>
      </c>
      <c r="J57" s="55">
        <v>0</v>
      </c>
      <c r="K57" s="55">
        <v>17.107934400000001</v>
      </c>
      <c r="L57" s="56">
        <v>0</v>
      </c>
      <c r="M57" s="56">
        <v>1.1000000000000001E-3</v>
      </c>
      <c r="N57" s="56">
        <v>2.0000000000000001E-4</v>
      </c>
    </row>
    <row r="58" spans="1:14">
      <c r="A58" t="s">
        <v>1164</v>
      </c>
      <c r="B58" t="s">
        <v>1165</v>
      </c>
      <c r="C58" t="s">
        <v>96</v>
      </c>
      <c r="D58" t="s">
        <v>108</v>
      </c>
      <c r="E58" t="s">
        <v>716</v>
      </c>
      <c r="F58" t="s">
        <v>430</v>
      </c>
      <c r="G58" t="s">
        <v>98</v>
      </c>
      <c r="H58" s="55">
        <v>952.7</v>
      </c>
      <c r="I58" s="55">
        <v>5850</v>
      </c>
      <c r="J58" s="55">
        <v>0</v>
      </c>
      <c r="K58" s="55">
        <v>55.732950000000002</v>
      </c>
      <c r="L58" s="56">
        <v>0</v>
      </c>
      <c r="M58" s="56">
        <v>3.5999999999999999E-3</v>
      </c>
      <c r="N58" s="56">
        <v>5.0000000000000001E-4</v>
      </c>
    </row>
    <row r="59" spans="1:14">
      <c r="A59" t="s">
        <v>1166</v>
      </c>
      <c r="B59" t="s">
        <v>1167</v>
      </c>
      <c r="C59" t="s">
        <v>96</v>
      </c>
      <c r="D59" t="s">
        <v>108</v>
      </c>
      <c r="E59" t="s">
        <v>1168</v>
      </c>
      <c r="F59" t="s">
        <v>430</v>
      </c>
      <c r="G59" t="s">
        <v>98</v>
      </c>
      <c r="H59" s="55">
        <v>872.82</v>
      </c>
      <c r="I59" s="55">
        <v>9332</v>
      </c>
      <c r="J59" s="55">
        <v>0</v>
      </c>
      <c r="K59" s="55">
        <v>81.4515624</v>
      </c>
      <c r="L59" s="56">
        <v>0</v>
      </c>
      <c r="M59" s="56">
        <v>5.3E-3</v>
      </c>
      <c r="N59" s="56">
        <v>8.0000000000000004E-4</v>
      </c>
    </row>
    <row r="60" spans="1:14">
      <c r="A60" t="s">
        <v>1169</v>
      </c>
      <c r="B60" t="s">
        <v>1170</v>
      </c>
      <c r="C60" t="s">
        <v>96</v>
      </c>
      <c r="D60" t="s">
        <v>108</v>
      </c>
      <c r="E60" t="s">
        <v>1171</v>
      </c>
      <c r="F60" t="s">
        <v>548</v>
      </c>
      <c r="G60" t="s">
        <v>98</v>
      </c>
      <c r="H60" s="55">
        <v>2160.0300000000002</v>
      </c>
      <c r="I60" s="55">
        <v>1040</v>
      </c>
      <c r="J60" s="55">
        <v>0</v>
      </c>
      <c r="K60" s="55">
        <v>22.464312</v>
      </c>
      <c r="L60" s="56">
        <v>0</v>
      </c>
      <c r="M60" s="56">
        <v>1.5E-3</v>
      </c>
      <c r="N60" s="56">
        <v>2.0000000000000001E-4</v>
      </c>
    </row>
    <row r="61" spans="1:14">
      <c r="A61" t="s">
        <v>1172</v>
      </c>
      <c r="B61" t="s">
        <v>1173</v>
      </c>
      <c r="C61" t="s">
        <v>96</v>
      </c>
      <c r="D61" t="s">
        <v>108</v>
      </c>
      <c r="E61" t="s">
        <v>770</v>
      </c>
      <c r="F61" t="s">
        <v>548</v>
      </c>
      <c r="G61" t="s">
        <v>98</v>
      </c>
      <c r="H61" s="55">
        <v>4392.09</v>
      </c>
      <c r="I61" s="55">
        <v>1488</v>
      </c>
      <c r="J61" s="55">
        <v>0</v>
      </c>
      <c r="K61" s="55">
        <v>65.3542992</v>
      </c>
      <c r="L61" s="56">
        <v>0</v>
      </c>
      <c r="M61" s="56">
        <v>4.1999999999999997E-3</v>
      </c>
      <c r="N61" s="56">
        <v>5.9999999999999995E-4</v>
      </c>
    </row>
    <row r="62" spans="1:14">
      <c r="A62" t="s">
        <v>1174</v>
      </c>
      <c r="B62" t="s">
        <v>1175</v>
      </c>
      <c r="C62" t="s">
        <v>96</v>
      </c>
      <c r="D62" t="s">
        <v>108</v>
      </c>
      <c r="E62" t="s">
        <v>1176</v>
      </c>
      <c r="F62" t="s">
        <v>548</v>
      </c>
      <c r="G62" t="s">
        <v>98</v>
      </c>
      <c r="H62" s="55">
        <v>422.9</v>
      </c>
      <c r="I62" s="55">
        <v>19150</v>
      </c>
      <c r="J62" s="55">
        <v>0</v>
      </c>
      <c r="K62" s="55">
        <v>80.985349999999997</v>
      </c>
      <c r="L62" s="56">
        <v>0</v>
      </c>
      <c r="M62" s="56">
        <v>5.3E-3</v>
      </c>
      <c r="N62" s="56">
        <v>8.0000000000000004E-4</v>
      </c>
    </row>
    <row r="63" spans="1:14">
      <c r="A63" t="s">
        <v>1177</v>
      </c>
      <c r="B63" t="s">
        <v>1178</v>
      </c>
      <c r="C63" t="s">
        <v>96</v>
      </c>
      <c r="D63" t="s">
        <v>108</v>
      </c>
      <c r="E63" t="s">
        <v>1179</v>
      </c>
      <c r="F63" t="s">
        <v>548</v>
      </c>
      <c r="G63" t="s">
        <v>98</v>
      </c>
      <c r="H63" s="55">
        <v>256.42</v>
      </c>
      <c r="I63" s="55">
        <v>10140</v>
      </c>
      <c r="J63" s="55">
        <v>0.32779000000000003</v>
      </c>
      <c r="K63" s="55">
        <v>26.328778</v>
      </c>
      <c r="L63" s="56">
        <v>0</v>
      </c>
      <c r="M63" s="56">
        <v>1.6999999999999999E-3</v>
      </c>
      <c r="N63" s="56">
        <v>2.9999999999999997E-4</v>
      </c>
    </row>
    <row r="64" spans="1:14">
      <c r="A64" t="s">
        <v>1180</v>
      </c>
      <c r="B64" t="s">
        <v>1181</v>
      </c>
      <c r="C64" t="s">
        <v>96</v>
      </c>
      <c r="D64" t="s">
        <v>108</v>
      </c>
      <c r="E64" t="s">
        <v>547</v>
      </c>
      <c r="F64" t="s">
        <v>548</v>
      </c>
      <c r="G64" t="s">
        <v>98</v>
      </c>
      <c r="H64" s="55">
        <v>329.04</v>
      </c>
      <c r="I64" s="55">
        <v>26000</v>
      </c>
      <c r="J64" s="55">
        <v>0</v>
      </c>
      <c r="K64" s="55">
        <v>85.550399999999996</v>
      </c>
      <c r="L64" s="56">
        <v>0</v>
      </c>
      <c r="M64" s="56">
        <v>5.5999999999999999E-3</v>
      </c>
      <c r="N64" s="56">
        <v>8.0000000000000004E-4</v>
      </c>
    </row>
    <row r="65" spans="1:14">
      <c r="A65" t="s">
        <v>1182</v>
      </c>
      <c r="B65" t="s">
        <v>1183</v>
      </c>
      <c r="C65" t="s">
        <v>96</v>
      </c>
      <c r="D65" t="s">
        <v>108</v>
      </c>
      <c r="E65" t="s">
        <v>1184</v>
      </c>
      <c r="F65" t="s">
        <v>548</v>
      </c>
      <c r="G65" t="s">
        <v>98</v>
      </c>
      <c r="H65" s="55">
        <v>5179.53</v>
      </c>
      <c r="I65" s="55">
        <v>1082</v>
      </c>
      <c r="J65" s="55">
        <v>0</v>
      </c>
      <c r="K65" s="55">
        <v>56.042514599999997</v>
      </c>
      <c r="L65" s="56">
        <v>0</v>
      </c>
      <c r="M65" s="56">
        <v>3.5999999999999999E-3</v>
      </c>
      <c r="N65" s="56">
        <v>5.9999999999999995E-4</v>
      </c>
    </row>
    <row r="66" spans="1:14">
      <c r="A66" t="s">
        <v>1185</v>
      </c>
      <c r="B66" t="s">
        <v>1186</v>
      </c>
      <c r="C66" t="s">
        <v>96</v>
      </c>
      <c r="D66" t="s">
        <v>108</v>
      </c>
      <c r="E66" t="s">
        <v>1187</v>
      </c>
      <c r="F66" t="s">
        <v>548</v>
      </c>
      <c r="G66" t="s">
        <v>98</v>
      </c>
      <c r="H66" s="55">
        <v>324.33999999999997</v>
      </c>
      <c r="I66" s="55">
        <v>8105</v>
      </c>
      <c r="J66" s="55">
        <v>0</v>
      </c>
      <c r="K66" s="55">
        <v>26.287756999999999</v>
      </c>
      <c r="L66" s="56">
        <v>0</v>
      </c>
      <c r="M66" s="56">
        <v>1.6999999999999999E-3</v>
      </c>
      <c r="N66" s="56">
        <v>2.9999999999999997E-4</v>
      </c>
    </row>
    <row r="67" spans="1:14">
      <c r="A67" t="s">
        <v>1188</v>
      </c>
      <c r="B67" t="s">
        <v>1189</v>
      </c>
      <c r="C67" t="s">
        <v>96</v>
      </c>
      <c r="D67" t="s">
        <v>108</v>
      </c>
      <c r="E67" t="s">
        <v>802</v>
      </c>
      <c r="F67" t="s">
        <v>548</v>
      </c>
      <c r="G67" t="s">
        <v>98</v>
      </c>
      <c r="H67" s="55">
        <v>212.54</v>
      </c>
      <c r="I67" s="55">
        <v>3946</v>
      </c>
      <c r="J67" s="55">
        <v>0</v>
      </c>
      <c r="K67" s="55">
        <v>8.3868284000000006</v>
      </c>
      <c r="L67" s="56">
        <v>0</v>
      </c>
      <c r="M67" s="56">
        <v>5.0000000000000001E-4</v>
      </c>
      <c r="N67" s="56">
        <v>1E-4</v>
      </c>
    </row>
    <row r="68" spans="1:14">
      <c r="A68" t="s">
        <v>1190</v>
      </c>
      <c r="B68" t="s">
        <v>1191</v>
      </c>
      <c r="C68" t="s">
        <v>96</v>
      </c>
      <c r="D68" t="s">
        <v>108</v>
      </c>
      <c r="E68" t="s">
        <v>797</v>
      </c>
      <c r="F68" t="s">
        <v>548</v>
      </c>
      <c r="G68" t="s">
        <v>98</v>
      </c>
      <c r="H68" s="55">
        <v>1268.1199999999999</v>
      </c>
      <c r="I68" s="55">
        <v>2604.998756</v>
      </c>
      <c r="J68" s="55">
        <v>0</v>
      </c>
      <c r="K68" s="55">
        <v>33.034510224587201</v>
      </c>
      <c r="L68" s="56">
        <v>0</v>
      </c>
      <c r="M68" s="56">
        <v>2.0999999999999999E-3</v>
      </c>
      <c r="N68" s="56">
        <v>2.9999999999999997E-4</v>
      </c>
    </row>
    <row r="69" spans="1:14">
      <c r="A69" t="s">
        <v>1192</v>
      </c>
      <c r="B69" t="s">
        <v>1193</v>
      </c>
      <c r="C69" t="s">
        <v>96</v>
      </c>
      <c r="D69" t="s">
        <v>108</v>
      </c>
      <c r="E69" t="s">
        <v>1194</v>
      </c>
      <c r="F69" t="s">
        <v>313</v>
      </c>
      <c r="G69" t="s">
        <v>98</v>
      </c>
      <c r="H69" s="55">
        <v>20.7</v>
      </c>
      <c r="I69" s="55">
        <v>16000</v>
      </c>
      <c r="J69" s="55">
        <v>0</v>
      </c>
      <c r="K69" s="55">
        <v>3.3119999999999998</v>
      </c>
      <c r="L69" s="56">
        <v>0</v>
      </c>
      <c r="M69" s="56">
        <v>2.0000000000000001E-4</v>
      </c>
      <c r="N69" s="56">
        <v>0</v>
      </c>
    </row>
    <row r="70" spans="1:14">
      <c r="A70" t="s">
        <v>1195</v>
      </c>
      <c r="B70" t="s">
        <v>1196</v>
      </c>
      <c r="C70" t="s">
        <v>96</v>
      </c>
      <c r="D70" t="s">
        <v>108</v>
      </c>
      <c r="E70" t="s">
        <v>1197</v>
      </c>
      <c r="F70" t="s">
        <v>103</v>
      </c>
      <c r="G70" t="s">
        <v>98</v>
      </c>
      <c r="H70" s="55">
        <v>328.27</v>
      </c>
      <c r="I70" s="55">
        <v>11060</v>
      </c>
      <c r="J70" s="55">
        <v>0</v>
      </c>
      <c r="K70" s="55">
        <v>36.306662000000003</v>
      </c>
      <c r="L70" s="56">
        <v>0</v>
      </c>
      <c r="M70" s="56">
        <v>2.3999999999999998E-3</v>
      </c>
      <c r="N70" s="56">
        <v>4.0000000000000002E-4</v>
      </c>
    </row>
    <row r="71" spans="1:14">
      <c r="A71" t="s">
        <v>1198</v>
      </c>
      <c r="B71" t="s">
        <v>1199</v>
      </c>
      <c r="C71" t="s">
        <v>96</v>
      </c>
      <c r="D71" t="s">
        <v>108</v>
      </c>
      <c r="E71" t="s">
        <v>1200</v>
      </c>
      <c r="F71" t="s">
        <v>103</v>
      </c>
      <c r="G71" t="s">
        <v>98</v>
      </c>
      <c r="H71" s="55">
        <v>233.02</v>
      </c>
      <c r="I71" s="55">
        <v>46400</v>
      </c>
      <c r="J71" s="55">
        <v>0</v>
      </c>
      <c r="K71" s="55">
        <v>108.12128</v>
      </c>
      <c r="L71" s="56">
        <v>0</v>
      </c>
      <c r="M71" s="56">
        <v>7.0000000000000001E-3</v>
      </c>
      <c r="N71" s="56">
        <v>1.1000000000000001E-3</v>
      </c>
    </row>
    <row r="72" spans="1:14">
      <c r="A72" t="s">
        <v>1201</v>
      </c>
      <c r="B72" t="s">
        <v>1202</v>
      </c>
      <c r="C72" t="s">
        <v>96</v>
      </c>
      <c r="D72" t="s">
        <v>108</v>
      </c>
      <c r="E72" t="s">
        <v>1203</v>
      </c>
      <c r="F72" t="s">
        <v>103</v>
      </c>
      <c r="G72" t="s">
        <v>98</v>
      </c>
      <c r="H72" s="55">
        <v>529.80999999999995</v>
      </c>
      <c r="I72" s="55">
        <v>7554</v>
      </c>
      <c r="J72" s="55">
        <v>0</v>
      </c>
      <c r="K72" s="55">
        <v>40.021847399999999</v>
      </c>
      <c r="L72" s="56">
        <v>0</v>
      </c>
      <c r="M72" s="56">
        <v>2.5999999999999999E-3</v>
      </c>
      <c r="N72" s="56">
        <v>4.0000000000000002E-4</v>
      </c>
    </row>
    <row r="73" spans="1:14">
      <c r="A73" t="s">
        <v>1204</v>
      </c>
      <c r="B73" t="s">
        <v>1205</v>
      </c>
      <c r="C73" t="s">
        <v>96</v>
      </c>
      <c r="D73" t="s">
        <v>108</v>
      </c>
      <c r="E73" t="s">
        <v>1206</v>
      </c>
      <c r="F73" t="s">
        <v>1090</v>
      </c>
      <c r="G73" t="s">
        <v>98</v>
      </c>
      <c r="H73" s="55">
        <v>104941.61</v>
      </c>
      <c r="I73" s="55">
        <v>150.69999999999999</v>
      </c>
      <c r="J73" s="55">
        <v>0</v>
      </c>
      <c r="K73" s="55">
        <v>158.14700626999999</v>
      </c>
      <c r="L73" s="56">
        <v>0</v>
      </c>
      <c r="M73" s="56">
        <v>1.03E-2</v>
      </c>
      <c r="N73" s="56">
        <v>1.6000000000000001E-3</v>
      </c>
    </row>
    <row r="74" spans="1:14">
      <c r="A74" t="s">
        <v>1207</v>
      </c>
      <c r="B74" t="s">
        <v>1208</v>
      </c>
      <c r="C74" t="s">
        <v>96</v>
      </c>
      <c r="D74" t="s">
        <v>108</v>
      </c>
      <c r="E74" t="s">
        <v>1209</v>
      </c>
      <c r="F74" t="s">
        <v>1090</v>
      </c>
      <c r="G74" t="s">
        <v>98</v>
      </c>
      <c r="H74" s="55">
        <v>1033.6400000000001</v>
      </c>
      <c r="I74" s="55">
        <v>3253</v>
      </c>
      <c r="J74" s="55">
        <v>0</v>
      </c>
      <c r="K74" s="55">
        <v>33.624309199999999</v>
      </c>
      <c r="L74" s="56">
        <v>0</v>
      </c>
      <c r="M74" s="56">
        <v>2.2000000000000001E-3</v>
      </c>
      <c r="N74" s="56">
        <v>2.9999999999999997E-4</v>
      </c>
    </row>
    <row r="75" spans="1:14">
      <c r="A75" t="s">
        <v>1210</v>
      </c>
      <c r="B75" t="s">
        <v>1211</v>
      </c>
      <c r="C75" t="s">
        <v>96</v>
      </c>
      <c r="D75" t="s">
        <v>108</v>
      </c>
      <c r="E75" t="s">
        <v>1212</v>
      </c>
      <c r="F75" t="s">
        <v>1090</v>
      </c>
      <c r="G75" t="s">
        <v>98</v>
      </c>
      <c r="H75" s="55">
        <v>2218.94</v>
      </c>
      <c r="I75" s="55">
        <v>1817.0005100000001</v>
      </c>
      <c r="J75" s="55">
        <v>0</v>
      </c>
      <c r="K75" s="55">
        <v>40.318151116594002</v>
      </c>
      <c r="L75" s="56">
        <v>0</v>
      </c>
      <c r="M75" s="56">
        <v>2.5999999999999999E-3</v>
      </c>
      <c r="N75" s="56">
        <v>4.0000000000000002E-4</v>
      </c>
    </row>
    <row r="76" spans="1:14">
      <c r="A76" t="s">
        <v>1213</v>
      </c>
      <c r="B76" t="s">
        <v>1214</v>
      </c>
      <c r="C76" t="s">
        <v>96</v>
      </c>
      <c r="D76" t="s">
        <v>108</v>
      </c>
      <c r="E76" t="s">
        <v>1215</v>
      </c>
      <c r="F76" t="s">
        <v>1090</v>
      </c>
      <c r="G76" t="s">
        <v>98</v>
      </c>
      <c r="H76" s="55">
        <v>13753.33</v>
      </c>
      <c r="I76" s="55">
        <v>299.60000000000002</v>
      </c>
      <c r="J76" s="55">
        <v>0</v>
      </c>
      <c r="K76" s="55">
        <v>41.204976680000001</v>
      </c>
      <c r="L76" s="56">
        <v>0</v>
      </c>
      <c r="M76" s="56">
        <v>2.7000000000000001E-3</v>
      </c>
      <c r="N76" s="56">
        <v>4.0000000000000002E-4</v>
      </c>
    </row>
    <row r="77" spans="1:14">
      <c r="A77" t="s">
        <v>1216</v>
      </c>
      <c r="B77" t="s">
        <v>1217</v>
      </c>
      <c r="C77" t="s">
        <v>96</v>
      </c>
      <c r="D77" t="s">
        <v>108</v>
      </c>
      <c r="E77" t="s">
        <v>1218</v>
      </c>
      <c r="F77" t="s">
        <v>476</v>
      </c>
      <c r="G77" t="s">
        <v>98</v>
      </c>
      <c r="H77" s="55">
        <v>181.32</v>
      </c>
      <c r="I77" s="55">
        <v>14100</v>
      </c>
      <c r="J77" s="55">
        <v>0</v>
      </c>
      <c r="K77" s="55">
        <v>25.566120000000002</v>
      </c>
      <c r="L77" s="56">
        <v>0</v>
      </c>
      <c r="M77" s="56">
        <v>1.6999999999999999E-3</v>
      </c>
      <c r="N77" s="56">
        <v>2.9999999999999997E-4</v>
      </c>
    </row>
    <row r="78" spans="1:14">
      <c r="A78" t="s">
        <v>1219</v>
      </c>
      <c r="B78" t="s">
        <v>1220</v>
      </c>
      <c r="C78" t="s">
        <v>96</v>
      </c>
      <c r="D78" t="s">
        <v>108</v>
      </c>
      <c r="E78" t="s">
        <v>1221</v>
      </c>
      <c r="F78" t="s">
        <v>612</v>
      </c>
      <c r="G78" t="s">
        <v>98</v>
      </c>
      <c r="H78" s="55">
        <v>105.84</v>
      </c>
      <c r="I78" s="55">
        <v>6944</v>
      </c>
      <c r="J78" s="55">
        <v>0</v>
      </c>
      <c r="K78" s="55">
        <v>7.3495296000000003</v>
      </c>
      <c r="L78" s="56">
        <v>0</v>
      </c>
      <c r="M78" s="56">
        <v>5.0000000000000001E-4</v>
      </c>
      <c r="N78" s="56">
        <v>1E-4</v>
      </c>
    </row>
    <row r="79" spans="1:14">
      <c r="A79" t="s">
        <v>1222</v>
      </c>
      <c r="B79" t="s">
        <v>1223</v>
      </c>
      <c r="C79" t="s">
        <v>96</v>
      </c>
      <c r="D79" t="s">
        <v>108</v>
      </c>
      <c r="E79" t="s">
        <v>611</v>
      </c>
      <c r="F79" t="s">
        <v>612</v>
      </c>
      <c r="G79" t="s">
        <v>98</v>
      </c>
      <c r="H79" s="55">
        <v>519.45000000000005</v>
      </c>
      <c r="I79" s="55">
        <v>39900</v>
      </c>
      <c r="J79" s="55">
        <v>0</v>
      </c>
      <c r="K79" s="55">
        <v>207.26054999999999</v>
      </c>
      <c r="L79" s="56">
        <v>0</v>
      </c>
      <c r="M79" s="56">
        <v>1.35E-2</v>
      </c>
      <c r="N79" s="56">
        <v>2E-3</v>
      </c>
    </row>
    <row r="80" spans="1:14">
      <c r="A80" t="s">
        <v>1224</v>
      </c>
      <c r="B80" t="s">
        <v>1225</v>
      </c>
      <c r="C80" t="s">
        <v>96</v>
      </c>
      <c r="D80" t="s">
        <v>108</v>
      </c>
      <c r="E80" t="s">
        <v>1226</v>
      </c>
      <c r="F80" t="s">
        <v>731</v>
      </c>
      <c r="G80" t="s">
        <v>98</v>
      </c>
      <c r="H80" s="55">
        <v>330.3</v>
      </c>
      <c r="I80" s="55">
        <v>10760</v>
      </c>
      <c r="J80" s="55">
        <v>0</v>
      </c>
      <c r="K80" s="55">
        <v>35.540280000000003</v>
      </c>
      <c r="L80" s="56">
        <v>0</v>
      </c>
      <c r="M80" s="56">
        <v>2.3E-3</v>
      </c>
      <c r="N80" s="56">
        <v>2.9999999999999997E-4</v>
      </c>
    </row>
    <row r="81" spans="1:14">
      <c r="A81" t="s">
        <v>1227</v>
      </c>
      <c r="B81" t="s">
        <v>1228</v>
      </c>
      <c r="C81" t="s">
        <v>96</v>
      </c>
      <c r="D81" t="s">
        <v>108</v>
      </c>
      <c r="E81" t="s">
        <v>1229</v>
      </c>
      <c r="F81" t="s">
        <v>731</v>
      </c>
      <c r="G81" t="s">
        <v>98</v>
      </c>
      <c r="H81" s="55">
        <v>199.64</v>
      </c>
      <c r="I81" s="55">
        <v>26550</v>
      </c>
      <c r="J81" s="55">
        <v>0</v>
      </c>
      <c r="K81" s="55">
        <v>53.004420000000003</v>
      </c>
      <c r="L81" s="56">
        <v>0</v>
      </c>
      <c r="M81" s="56">
        <v>3.3999999999999998E-3</v>
      </c>
      <c r="N81" s="56">
        <v>5.0000000000000001E-4</v>
      </c>
    </row>
    <row r="82" spans="1:14">
      <c r="A82" t="s">
        <v>1230</v>
      </c>
      <c r="B82" t="s">
        <v>1231</v>
      </c>
      <c r="C82" t="s">
        <v>96</v>
      </c>
      <c r="D82" t="s">
        <v>108</v>
      </c>
      <c r="E82" t="s">
        <v>1232</v>
      </c>
      <c r="F82" t="s">
        <v>766</v>
      </c>
      <c r="G82" t="s">
        <v>98</v>
      </c>
      <c r="H82" s="55">
        <v>4594.59</v>
      </c>
      <c r="I82" s="55">
        <v>1064</v>
      </c>
      <c r="J82" s="55">
        <v>0</v>
      </c>
      <c r="K82" s="55">
        <v>48.886437600000001</v>
      </c>
      <c r="L82" s="56">
        <v>0</v>
      </c>
      <c r="M82" s="56">
        <v>3.2000000000000002E-3</v>
      </c>
      <c r="N82" s="56">
        <v>5.0000000000000001E-4</v>
      </c>
    </row>
    <row r="83" spans="1:14">
      <c r="A83" t="s">
        <v>1233</v>
      </c>
      <c r="B83" t="s">
        <v>1234</v>
      </c>
      <c r="C83" t="s">
        <v>96</v>
      </c>
      <c r="D83" t="s">
        <v>108</v>
      </c>
      <c r="E83" t="s">
        <v>1235</v>
      </c>
      <c r="F83" t="s">
        <v>766</v>
      </c>
      <c r="G83" t="s">
        <v>98</v>
      </c>
      <c r="H83" s="55">
        <v>3099.9</v>
      </c>
      <c r="I83" s="55">
        <v>459.3</v>
      </c>
      <c r="J83" s="55">
        <v>0</v>
      </c>
      <c r="K83" s="55">
        <v>14.2378407</v>
      </c>
      <c r="L83" s="56">
        <v>0</v>
      </c>
      <c r="M83" s="56">
        <v>8.9999999999999998E-4</v>
      </c>
      <c r="N83" s="56">
        <v>1E-4</v>
      </c>
    </row>
    <row r="84" spans="1:14">
      <c r="A84" t="s">
        <v>1236</v>
      </c>
      <c r="B84" t="s">
        <v>1237</v>
      </c>
      <c r="C84" t="s">
        <v>96</v>
      </c>
      <c r="D84" t="s">
        <v>108</v>
      </c>
      <c r="E84" t="s">
        <v>1238</v>
      </c>
      <c r="F84" t="s">
        <v>617</v>
      </c>
      <c r="G84" t="s">
        <v>98</v>
      </c>
      <c r="H84" s="55">
        <v>348.35</v>
      </c>
      <c r="I84" s="55">
        <v>4150</v>
      </c>
      <c r="J84" s="55">
        <v>0</v>
      </c>
      <c r="K84" s="55">
        <v>14.456524999999999</v>
      </c>
      <c r="L84" s="56">
        <v>0</v>
      </c>
      <c r="M84" s="56">
        <v>8.9999999999999998E-4</v>
      </c>
      <c r="N84" s="56">
        <v>1E-4</v>
      </c>
    </row>
    <row r="85" spans="1:14">
      <c r="A85" t="s">
        <v>1239</v>
      </c>
      <c r="B85" t="s">
        <v>1240</v>
      </c>
      <c r="C85" t="s">
        <v>96</v>
      </c>
      <c r="D85" t="s">
        <v>108</v>
      </c>
      <c r="E85" t="s">
        <v>634</v>
      </c>
      <c r="F85" t="s">
        <v>617</v>
      </c>
      <c r="G85" t="s">
        <v>98</v>
      </c>
      <c r="H85" s="55">
        <v>6105.12</v>
      </c>
      <c r="I85" s="55">
        <v>1210</v>
      </c>
      <c r="J85" s="55">
        <v>0</v>
      </c>
      <c r="K85" s="55">
        <v>73.871951999999993</v>
      </c>
      <c r="L85" s="56">
        <v>0</v>
      </c>
      <c r="M85" s="56">
        <v>4.7999999999999996E-3</v>
      </c>
      <c r="N85" s="56">
        <v>6.9999999999999999E-4</v>
      </c>
    </row>
    <row r="86" spans="1:14">
      <c r="A86" t="s">
        <v>1241</v>
      </c>
      <c r="B86" t="s">
        <v>1242</v>
      </c>
      <c r="C86" t="s">
        <v>96</v>
      </c>
      <c r="D86" t="s">
        <v>108</v>
      </c>
      <c r="E86" t="s">
        <v>1243</v>
      </c>
      <c r="F86" t="s">
        <v>617</v>
      </c>
      <c r="G86" t="s">
        <v>98</v>
      </c>
      <c r="H86" s="55">
        <v>823.95</v>
      </c>
      <c r="I86" s="55">
        <v>5400</v>
      </c>
      <c r="J86" s="55">
        <v>0</v>
      </c>
      <c r="K86" s="55">
        <v>44.493299999999998</v>
      </c>
      <c r="L86" s="56">
        <v>0</v>
      </c>
      <c r="M86" s="56">
        <v>2.8999999999999998E-3</v>
      </c>
      <c r="N86" s="56">
        <v>4.0000000000000002E-4</v>
      </c>
    </row>
    <row r="87" spans="1:14">
      <c r="A87" t="s">
        <v>1244</v>
      </c>
      <c r="B87" t="s">
        <v>1245</v>
      </c>
      <c r="C87" t="s">
        <v>96</v>
      </c>
      <c r="D87" t="s">
        <v>108</v>
      </c>
      <c r="E87" t="s">
        <v>1246</v>
      </c>
      <c r="F87" t="s">
        <v>341</v>
      </c>
      <c r="G87" t="s">
        <v>98</v>
      </c>
      <c r="H87" s="55">
        <v>1437.44</v>
      </c>
      <c r="I87" s="55">
        <v>3024</v>
      </c>
      <c r="J87" s="55">
        <v>0</v>
      </c>
      <c r="K87" s="55">
        <v>43.468185599999998</v>
      </c>
      <c r="L87" s="56">
        <v>0</v>
      </c>
      <c r="M87" s="56">
        <v>2.8E-3</v>
      </c>
      <c r="N87" s="56">
        <v>4.0000000000000002E-4</v>
      </c>
    </row>
    <row r="88" spans="1:14">
      <c r="A88" t="s">
        <v>1247</v>
      </c>
      <c r="B88" t="s">
        <v>1248</v>
      </c>
      <c r="C88" t="s">
        <v>96</v>
      </c>
      <c r="D88" t="s">
        <v>108</v>
      </c>
      <c r="E88" t="s">
        <v>637</v>
      </c>
      <c r="F88" t="s">
        <v>341</v>
      </c>
      <c r="G88" t="s">
        <v>98</v>
      </c>
      <c r="H88" s="55">
        <v>372.89</v>
      </c>
      <c r="I88" s="55">
        <v>3447</v>
      </c>
      <c r="J88" s="55">
        <v>0</v>
      </c>
      <c r="K88" s="55">
        <v>12.853518299999999</v>
      </c>
      <c r="L88" s="56">
        <v>0</v>
      </c>
      <c r="M88" s="56">
        <v>8.0000000000000004E-4</v>
      </c>
      <c r="N88" s="56">
        <v>1E-4</v>
      </c>
    </row>
    <row r="89" spans="1:14">
      <c r="A89" t="s">
        <v>1249</v>
      </c>
      <c r="B89" t="s">
        <v>1250</v>
      </c>
      <c r="C89" t="s">
        <v>96</v>
      </c>
      <c r="D89" t="s">
        <v>108</v>
      </c>
      <c r="E89" t="s">
        <v>433</v>
      </c>
      <c r="F89" t="s">
        <v>341</v>
      </c>
      <c r="G89" t="s">
        <v>98</v>
      </c>
      <c r="H89" s="55">
        <v>75.290000000000006</v>
      </c>
      <c r="I89" s="55">
        <v>76070</v>
      </c>
      <c r="J89" s="55">
        <v>0</v>
      </c>
      <c r="K89" s="55">
        <v>57.273102999999999</v>
      </c>
      <c r="L89" s="56">
        <v>0</v>
      </c>
      <c r="M89" s="56">
        <v>3.7000000000000002E-3</v>
      </c>
      <c r="N89" s="56">
        <v>5.9999999999999995E-4</v>
      </c>
    </row>
    <row r="90" spans="1:14">
      <c r="A90" t="s">
        <v>1251</v>
      </c>
      <c r="B90" t="s">
        <v>1252</v>
      </c>
      <c r="C90" t="s">
        <v>96</v>
      </c>
      <c r="D90" t="s">
        <v>108</v>
      </c>
      <c r="E90" t="s">
        <v>1253</v>
      </c>
      <c r="F90" t="s">
        <v>341</v>
      </c>
      <c r="G90" t="s">
        <v>98</v>
      </c>
      <c r="H90" s="55">
        <v>2555.3000000000002</v>
      </c>
      <c r="I90" s="55">
        <v>884</v>
      </c>
      <c r="J90" s="55">
        <v>0</v>
      </c>
      <c r="K90" s="55">
        <v>22.588851999999999</v>
      </c>
      <c r="L90" s="56">
        <v>0</v>
      </c>
      <c r="M90" s="56">
        <v>1.5E-3</v>
      </c>
      <c r="N90" s="56">
        <v>2.0000000000000001E-4</v>
      </c>
    </row>
    <row r="91" spans="1:14">
      <c r="A91" t="s">
        <v>1254</v>
      </c>
      <c r="B91" t="s">
        <v>1255</v>
      </c>
      <c r="C91" t="s">
        <v>96</v>
      </c>
      <c r="D91" t="s">
        <v>108</v>
      </c>
      <c r="E91" t="s">
        <v>466</v>
      </c>
      <c r="F91" t="s">
        <v>341</v>
      </c>
      <c r="G91" t="s">
        <v>98</v>
      </c>
      <c r="H91" s="55">
        <v>993.25</v>
      </c>
      <c r="I91" s="55">
        <v>8550</v>
      </c>
      <c r="J91" s="55">
        <v>0</v>
      </c>
      <c r="K91" s="55">
        <v>84.922875000000005</v>
      </c>
      <c r="L91" s="56">
        <v>0</v>
      </c>
      <c r="M91" s="56">
        <v>5.4999999999999997E-3</v>
      </c>
      <c r="N91" s="56">
        <v>8.0000000000000004E-4</v>
      </c>
    </row>
    <row r="92" spans="1:14">
      <c r="A92" t="s">
        <v>1256</v>
      </c>
      <c r="B92" t="s">
        <v>1257</v>
      </c>
      <c r="C92" t="s">
        <v>96</v>
      </c>
      <c r="D92" t="s">
        <v>108</v>
      </c>
      <c r="E92" t="s">
        <v>604</v>
      </c>
      <c r="F92" t="s">
        <v>341</v>
      </c>
      <c r="G92" t="s">
        <v>98</v>
      </c>
      <c r="H92" s="55">
        <v>32184.959999999999</v>
      </c>
      <c r="I92" s="55">
        <v>169</v>
      </c>
      <c r="J92" s="55">
        <v>0</v>
      </c>
      <c r="K92" s="55">
        <v>54.392582400000002</v>
      </c>
      <c r="L92" s="56">
        <v>0</v>
      </c>
      <c r="M92" s="56">
        <v>3.5000000000000001E-3</v>
      </c>
      <c r="N92" s="56">
        <v>5.0000000000000001E-4</v>
      </c>
    </row>
    <row r="93" spans="1:14">
      <c r="A93" t="s">
        <v>1258</v>
      </c>
      <c r="B93" t="s">
        <v>1259</v>
      </c>
      <c r="C93" t="s">
        <v>96</v>
      </c>
      <c r="D93" t="s">
        <v>108</v>
      </c>
      <c r="E93" t="s">
        <v>393</v>
      </c>
      <c r="F93" t="s">
        <v>341</v>
      </c>
      <c r="G93" t="s">
        <v>98</v>
      </c>
      <c r="H93" s="55">
        <v>376.32</v>
      </c>
      <c r="I93" s="55">
        <v>23770</v>
      </c>
      <c r="J93" s="55">
        <v>3.0848</v>
      </c>
      <c r="K93" s="55">
        <v>92.536063999999996</v>
      </c>
      <c r="L93" s="56">
        <v>0</v>
      </c>
      <c r="M93" s="56">
        <v>6.0000000000000001E-3</v>
      </c>
      <c r="N93" s="56">
        <v>8.9999999999999998E-4</v>
      </c>
    </row>
    <row r="94" spans="1:14">
      <c r="A94" t="s">
        <v>1260</v>
      </c>
      <c r="B94" t="s">
        <v>1261</v>
      </c>
      <c r="C94" t="s">
        <v>96</v>
      </c>
      <c r="D94" t="s">
        <v>108</v>
      </c>
      <c r="E94" t="s">
        <v>397</v>
      </c>
      <c r="F94" t="s">
        <v>341</v>
      </c>
      <c r="G94" t="s">
        <v>98</v>
      </c>
      <c r="H94" s="55">
        <v>5401.97</v>
      </c>
      <c r="I94" s="55">
        <v>1700</v>
      </c>
      <c r="J94" s="55">
        <v>0</v>
      </c>
      <c r="K94" s="55">
        <v>91.833489999999998</v>
      </c>
      <c r="L94" s="56">
        <v>0</v>
      </c>
      <c r="M94" s="56">
        <v>6.0000000000000001E-3</v>
      </c>
      <c r="N94" s="56">
        <v>8.9999999999999998E-4</v>
      </c>
    </row>
    <row r="95" spans="1:14">
      <c r="A95" t="s">
        <v>1262</v>
      </c>
      <c r="B95" t="s">
        <v>1263</v>
      </c>
      <c r="C95" t="s">
        <v>96</v>
      </c>
      <c r="D95" t="s">
        <v>108</v>
      </c>
      <c r="E95" t="s">
        <v>1264</v>
      </c>
      <c r="F95" t="s">
        <v>109</v>
      </c>
      <c r="G95" t="s">
        <v>98</v>
      </c>
      <c r="H95" s="55">
        <v>1370.91</v>
      </c>
      <c r="I95" s="55">
        <v>1990</v>
      </c>
      <c r="J95" s="55">
        <v>0</v>
      </c>
      <c r="K95" s="55">
        <v>27.281109000000001</v>
      </c>
      <c r="L95" s="56">
        <v>0</v>
      </c>
      <c r="M95" s="56">
        <v>1.8E-3</v>
      </c>
      <c r="N95" s="56">
        <v>2.9999999999999997E-4</v>
      </c>
    </row>
    <row r="96" spans="1:14">
      <c r="A96" t="s">
        <v>1265</v>
      </c>
      <c r="B96" t="s">
        <v>1266</v>
      </c>
      <c r="C96" t="s">
        <v>96</v>
      </c>
      <c r="D96" t="s">
        <v>108</v>
      </c>
      <c r="E96" t="s">
        <v>1267</v>
      </c>
      <c r="F96" t="s">
        <v>1268</v>
      </c>
      <c r="G96" t="s">
        <v>98</v>
      </c>
      <c r="H96" s="55">
        <v>1879.99</v>
      </c>
      <c r="I96" s="55">
        <v>4109</v>
      </c>
      <c r="J96" s="55">
        <v>0</v>
      </c>
      <c r="K96" s="55">
        <v>77.248789099999996</v>
      </c>
      <c r="L96" s="56">
        <v>0</v>
      </c>
      <c r="M96" s="56">
        <v>5.0000000000000001E-3</v>
      </c>
      <c r="N96" s="56">
        <v>8.0000000000000004E-4</v>
      </c>
    </row>
    <row r="97" spans="1:14">
      <c r="A97" t="s">
        <v>1269</v>
      </c>
      <c r="B97" t="s">
        <v>1270</v>
      </c>
      <c r="C97" t="s">
        <v>96</v>
      </c>
      <c r="D97" t="s">
        <v>108</v>
      </c>
      <c r="E97" t="s">
        <v>1271</v>
      </c>
      <c r="F97" t="s">
        <v>1272</v>
      </c>
      <c r="G97" t="s">
        <v>98</v>
      </c>
      <c r="H97" s="55">
        <v>654.46</v>
      </c>
      <c r="I97" s="55">
        <v>7405</v>
      </c>
      <c r="J97" s="55">
        <v>0</v>
      </c>
      <c r="K97" s="55">
        <v>48.462763000000002</v>
      </c>
      <c r="L97" s="56">
        <v>0</v>
      </c>
      <c r="M97" s="56">
        <v>3.0999999999999999E-3</v>
      </c>
      <c r="N97" s="56">
        <v>5.0000000000000001E-4</v>
      </c>
    </row>
    <row r="98" spans="1:14">
      <c r="A98" t="s">
        <v>1273</v>
      </c>
      <c r="B98" t="s">
        <v>1274</v>
      </c>
      <c r="C98" t="s">
        <v>96</v>
      </c>
      <c r="D98" t="s">
        <v>108</v>
      </c>
      <c r="E98" t="s">
        <v>1275</v>
      </c>
      <c r="F98" t="s">
        <v>1272</v>
      </c>
      <c r="G98" t="s">
        <v>98</v>
      </c>
      <c r="H98" s="55">
        <v>353.63</v>
      </c>
      <c r="I98" s="55">
        <v>15690</v>
      </c>
      <c r="J98" s="55">
        <v>0</v>
      </c>
      <c r="K98" s="55">
        <v>55.484546999999999</v>
      </c>
      <c r="L98" s="56">
        <v>0</v>
      </c>
      <c r="M98" s="56">
        <v>3.5999999999999999E-3</v>
      </c>
      <c r="N98" s="56">
        <v>5.0000000000000001E-4</v>
      </c>
    </row>
    <row r="99" spans="1:14">
      <c r="A99" t="s">
        <v>1276</v>
      </c>
      <c r="B99" t="s">
        <v>1277</v>
      </c>
      <c r="C99" t="s">
        <v>96</v>
      </c>
      <c r="D99" t="s">
        <v>108</v>
      </c>
      <c r="E99" t="s">
        <v>1278</v>
      </c>
      <c r="F99" t="s">
        <v>1272</v>
      </c>
      <c r="G99" t="s">
        <v>98</v>
      </c>
      <c r="H99" s="55">
        <v>150.91</v>
      </c>
      <c r="I99" s="55">
        <v>24060</v>
      </c>
      <c r="J99" s="55">
        <v>0</v>
      </c>
      <c r="K99" s="55">
        <v>36.308945999999999</v>
      </c>
      <c r="L99" s="56">
        <v>0</v>
      </c>
      <c r="M99" s="56">
        <v>2.3999999999999998E-3</v>
      </c>
      <c r="N99" s="56">
        <v>4.0000000000000002E-4</v>
      </c>
    </row>
    <row r="100" spans="1:14">
      <c r="A100" t="s">
        <v>1279</v>
      </c>
      <c r="B100" t="s">
        <v>1280</v>
      </c>
      <c r="C100" t="s">
        <v>96</v>
      </c>
      <c r="D100" t="s">
        <v>108</v>
      </c>
      <c r="E100" t="s">
        <v>1281</v>
      </c>
      <c r="F100" t="s">
        <v>1272</v>
      </c>
      <c r="G100" t="s">
        <v>98</v>
      </c>
      <c r="H100" s="55">
        <v>693.04</v>
      </c>
      <c r="I100" s="55">
        <v>7154</v>
      </c>
      <c r="J100" s="55">
        <v>0</v>
      </c>
      <c r="K100" s="55">
        <v>49.5800816</v>
      </c>
      <c r="L100" s="56">
        <v>0</v>
      </c>
      <c r="M100" s="56">
        <v>3.2000000000000002E-3</v>
      </c>
      <c r="N100" s="56">
        <v>5.0000000000000001E-4</v>
      </c>
    </row>
    <row r="101" spans="1:14">
      <c r="A101" t="s">
        <v>1282</v>
      </c>
      <c r="B101" t="s">
        <v>1283</v>
      </c>
      <c r="C101" t="s">
        <v>96</v>
      </c>
      <c r="D101" t="s">
        <v>108</v>
      </c>
      <c r="E101" t="s">
        <v>1284</v>
      </c>
      <c r="F101" t="s">
        <v>1272</v>
      </c>
      <c r="G101" t="s">
        <v>98</v>
      </c>
      <c r="H101" s="55">
        <v>138.26</v>
      </c>
      <c r="I101" s="55">
        <v>20210</v>
      </c>
      <c r="J101" s="55">
        <v>0</v>
      </c>
      <c r="K101" s="55">
        <v>27.942346000000001</v>
      </c>
      <c r="L101" s="56">
        <v>0</v>
      </c>
      <c r="M101" s="56">
        <v>1.8E-3</v>
      </c>
      <c r="N101" s="56">
        <v>2.9999999999999997E-4</v>
      </c>
    </row>
    <row r="102" spans="1:14">
      <c r="A102" t="s">
        <v>1285</v>
      </c>
      <c r="B102" t="s">
        <v>1286</v>
      </c>
      <c r="C102" t="s">
        <v>96</v>
      </c>
      <c r="D102" t="s">
        <v>108</v>
      </c>
      <c r="E102" t="s">
        <v>1287</v>
      </c>
      <c r="F102" t="s">
        <v>1272</v>
      </c>
      <c r="G102" t="s">
        <v>98</v>
      </c>
      <c r="H102" s="55">
        <v>10286.58</v>
      </c>
      <c r="I102" s="55">
        <v>1709</v>
      </c>
      <c r="J102" s="55">
        <v>0</v>
      </c>
      <c r="K102" s="55">
        <v>175.79765219999999</v>
      </c>
      <c r="L102" s="56">
        <v>0</v>
      </c>
      <c r="M102" s="56">
        <v>1.14E-2</v>
      </c>
      <c r="N102" s="56">
        <v>1.6999999999999999E-3</v>
      </c>
    </row>
    <row r="103" spans="1:14">
      <c r="A103" t="s">
        <v>1288</v>
      </c>
      <c r="B103" t="s">
        <v>1289</v>
      </c>
      <c r="C103" t="s">
        <v>96</v>
      </c>
      <c r="D103" t="s">
        <v>108</v>
      </c>
      <c r="E103" t="s">
        <v>1290</v>
      </c>
      <c r="F103" t="s">
        <v>1291</v>
      </c>
      <c r="G103" t="s">
        <v>98</v>
      </c>
      <c r="H103" s="55">
        <v>2897.29</v>
      </c>
      <c r="I103" s="55">
        <v>4651</v>
      </c>
      <c r="J103" s="55">
        <v>0</v>
      </c>
      <c r="K103" s="55">
        <v>134.75295790000001</v>
      </c>
      <c r="L103" s="56">
        <v>0</v>
      </c>
      <c r="M103" s="56">
        <v>8.8000000000000005E-3</v>
      </c>
      <c r="N103" s="56">
        <v>1.2999999999999999E-3</v>
      </c>
    </row>
    <row r="104" spans="1:14">
      <c r="A104" t="s">
        <v>1292</v>
      </c>
      <c r="B104" t="s">
        <v>1293</v>
      </c>
      <c r="C104" t="s">
        <v>96</v>
      </c>
      <c r="D104" t="s">
        <v>108</v>
      </c>
      <c r="E104" t="s">
        <v>1294</v>
      </c>
      <c r="F104" t="s">
        <v>1291</v>
      </c>
      <c r="G104" t="s">
        <v>98</v>
      </c>
      <c r="H104" s="55">
        <v>693.08</v>
      </c>
      <c r="I104" s="55">
        <v>19210</v>
      </c>
      <c r="J104" s="55">
        <v>0</v>
      </c>
      <c r="K104" s="55">
        <v>133.14066800000001</v>
      </c>
      <c r="L104" s="56">
        <v>0</v>
      </c>
      <c r="M104" s="56">
        <v>8.6E-3</v>
      </c>
      <c r="N104" s="56">
        <v>1.2999999999999999E-3</v>
      </c>
    </row>
    <row r="105" spans="1:14">
      <c r="A105" t="s">
        <v>1295</v>
      </c>
      <c r="B105" t="s">
        <v>1296</v>
      </c>
      <c r="C105" t="s">
        <v>96</v>
      </c>
      <c r="D105" t="s">
        <v>108</v>
      </c>
      <c r="E105" t="s">
        <v>1297</v>
      </c>
      <c r="F105" t="s">
        <v>1291</v>
      </c>
      <c r="G105" t="s">
        <v>98</v>
      </c>
      <c r="H105" s="55">
        <v>1947.63</v>
      </c>
      <c r="I105" s="55">
        <v>6799</v>
      </c>
      <c r="J105" s="55">
        <v>0</v>
      </c>
      <c r="K105" s="55">
        <v>132.41936369999999</v>
      </c>
      <c r="L105" s="56">
        <v>0</v>
      </c>
      <c r="M105" s="56">
        <v>8.6E-3</v>
      </c>
      <c r="N105" s="56">
        <v>1.2999999999999999E-3</v>
      </c>
    </row>
    <row r="106" spans="1:14">
      <c r="A106" t="s">
        <v>1298</v>
      </c>
      <c r="B106" t="s">
        <v>1299</v>
      </c>
      <c r="C106" t="s">
        <v>96</v>
      </c>
      <c r="D106" t="s">
        <v>108</v>
      </c>
      <c r="E106" t="s">
        <v>1300</v>
      </c>
      <c r="F106" t="s">
        <v>110</v>
      </c>
      <c r="G106" t="s">
        <v>98</v>
      </c>
      <c r="H106" s="55">
        <v>191.36</v>
      </c>
      <c r="I106" s="55">
        <v>30260</v>
      </c>
      <c r="J106" s="55">
        <v>0</v>
      </c>
      <c r="K106" s="55">
        <v>57.905535999999998</v>
      </c>
      <c r="L106" s="56">
        <v>0</v>
      </c>
      <c r="M106" s="56">
        <v>3.8E-3</v>
      </c>
      <c r="N106" s="56">
        <v>5.9999999999999995E-4</v>
      </c>
    </row>
    <row r="107" spans="1:14">
      <c r="A107" t="s">
        <v>1301</v>
      </c>
      <c r="B107" t="s">
        <v>1302</v>
      </c>
      <c r="C107" t="s">
        <v>96</v>
      </c>
      <c r="D107" t="s">
        <v>108</v>
      </c>
      <c r="E107" t="s">
        <v>1303</v>
      </c>
      <c r="F107" t="s">
        <v>111</v>
      </c>
      <c r="G107" t="s">
        <v>98</v>
      </c>
      <c r="H107" s="55">
        <v>690.3</v>
      </c>
      <c r="I107" s="55">
        <v>509.6</v>
      </c>
      <c r="J107" s="55">
        <v>0</v>
      </c>
      <c r="K107" s="55">
        <v>3.5177687999999998</v>
      </c>
      <c r="L107" s="56">
        <v>0</v>
      </c>
      <c r="M107" s="56">
        <v>2.0000000000000001E-4</v>
      </c>
      <c r="N107" s="56">
        <v>0</v>
      </c>
    </row>
    <row r="108" spans="1:14">
      <c r="A108" t="s">
        <v>1304</v>
      </c>
      <c r="B108" t="s">
        <v>1305</v>
      </c>
      <c r="C108" t="s">
        <v>96</v>
      </c>
      <c r="D108" t="s">
        <v>108</v>
      </c>
      <c r="E108" t="s">
        <v>1306</v>
      </c>
      <c r="F108" t="s">
        <v>111</v>
      </c>
      <c r="G108" t="s">
        <v>98</v>
      </c>
      <c r="H108" s="55">
        <v>1365.97</v>
      </c>
      <c r="I108" s="55">
        <v>1320</v>
      </c>
      <c r="J108" s="55">
        <v>0</v>
      </c>
      <c r="K108" s="55">
        <v>18.030804</v>
      </c>
      <c r="L108" s="56">
        <v>0</v>
      </c>
      <c r="M108" s="56">
        <v>1.1999999999999999E-3</v>
      </c>
      <c r="N108" s="56">
        <v>2.0000000000000001E-4</v>
      </c>
    </row>
    <row r="109" spans="1:14">
      <c r="A109" t="s">
        <v>1307</v>
      </c>
      <c r="B109" t="s">
        <v>1308</v>
      </c>
      <c r="C109" t="s">
        <v>96</v>
      </c>
      <c r="D109" t="s">
        <v>108</v>
      </c>
      <c r="E109" t="s">
        <v>1309</v>
      </c>
      <c r="F109" t="s">
        <v>112</v>
      </c>
      <c r="G109" t="s">
        <v>98</v>
      </c>
      <c r="H109" s="55">
        <v>218.69</v>
      </c>
      <c r="I109" s="55">
        <v>7011</v>
      </c>
      <c r="J109" s="55">
        <v>0</v>
      </c>
      <c r="K109" s="55">
        <v>15.3323559</v>
      </c>
      <c r="L109" s="56">
        <v>0</v>
      </c>
      <c r="M109" s="56">
        <v>1E-3</v>
      </c>
      <c r="N109" s="56">
        <v>2.0000000000000001E-4</v>
      </c>
    </row>
    <row r="110" spans="1:14">
      <c r="A110" t="s">
        <v>1310</v>
      </c>
      <c r="B110" t="s">
        <v>1311</v>
      </c>
      <c r="C110" t="s">
        <v>96</v>
      </c>
      <c r="D110" t="s">
        <v>108</v>
      </c>
      <c r="E110" t="s">
        <v>1312</v>
      </c>
      <c r="F110" t="s">
        <v>112</v>
      </c>
      <c r="G110" t="s">
        <v>98</v>
      </c>
      <c r="H110" s="55">
        <v>10.57</v>
      </c>
      <c r="I110" s="55">
        <v>11150</v>
      </c>
      <c r="J110" s="55">
        <v>0</v>
      </c>
      <c r="K110" s="55">
        <v>1.178555</v>
      </c>
      <c r="L110" s="56">
        <v>0</v>
      </c>
      <c r="M110" s="56">
        <v>1E-4</v>
      </c>
      <c r="N110" s="56">
        <v>0</v>
      </c>
    </row>
    <row r="111" spans="1:14">
      <c r="A111" t="s">
        <v>1313</v>
      </c>
      <c r="B111" t="s">
        <v>1314</v>
      </c>
      <c r="C111" t="s">
        <v>96</v>
      </c>
      <c r="D111" t="s">
        <v>108</v>
      </c>
      <c r="E111" t="s">
        <v>1315</v>
      </c>
      <c r="F111" t="s">
        <v>113</v>
      </c>
      <c r="G111" t="s">
        <v>98</v>
      </c>
      <c r="H111" s="55">
        <v>5113.18</v>
      </c>
      <c r="I111" s="55">
        <v>1798</v>
      </c>
      <c r="J111" s="55">
        <v>0</v>
      </c>
      <c r="K111" s="55">
        <v>91.934976399999996</v>
      </c>
      <c r="L111" s="56">
        <v>0</v>
      </c>
      <c r="M111" s="56">
        <v>6.0000000000000001E-3</v>
      </c>
      <c r="N111" s="56">
        <v>8.9999999999999998E-4</v>
      </c>
    </row>
    <row r="112" spans="1:14">
      <c r="A112" t="s">
        <v>1316</v>
      </c>
      <c r="B112" t="s">
        <v>1317</v>
      </c>
      <c r="C112" t="s">
        <v>96</v>
      </c>
      <c r="D112" t="s">
        <v>108</v>
      </c>
      <c r="E112" t="s">
        <v>562</v>
      </c>
      <c r="F112" t="s">
        <v>113</v>
      </c>
      <c r="G112" t="s">
        <v>98</v>
      </c>
      <c r="H112" s="55">
        <v>4523.8599999999997</v>
      </c>
      <c r="I112" s="55">
        <v>1494</v>
      </c>
      <c r="J112" s="55">
        <v>0</v>
      </c>
      <c r="K112" s="55">
        <v>67.586468400000001</v>
      </c>
      <c r="L112" s="56">
        <v>0</v>
      </c>
      <c r="M112" s="56">
        <v>4.4000000000000003E-3</v>
      </c>
      <c r="N112" s="56">
        <v>6.9999999999999999E-4</v>
      </c>
    </row>
    <row r="113" spans="1:14">
      <c r="A113" s="57" t="s">
        <v>1318</v>
      </c>
      <c r="B113" s="106" t="s">
        <v>3941</v>
      </c>
      <c r="C113" s="106" t="s">
        <v>3941</v>
      </c>
      <c r="D113" s="107" t="s">
        <v>3941</v>
      </c>
      <c r="E113" s="107" t="s">
        <v>3941</v>
      </c>
      <c r="F113" s="107" t="s">
        <v>3941</v>
      </c>
      <c r="G113" s="107" t="s">
        <v>3941</v>
      </c>
      <c r="H113" s="59">
        <v>166713.91</v>
      </c>
      <c r="I113" s="107" t="s">
        <v>3941</v>
      </c>
      <c r="J113" s="59">
        <v>1.0509200000000001</v>
      </c>
      <c r="K113" s="59">
        <v>699.88085490980791</v>
      </c>
      <c r="L113" s="107" t="s">
        <v>3941</v>
      </c>
      <c r="M113" s="58">
        <v>4.5499999999999999E-2</v>
      </c>
      <c r="N113" s="58">
        <v>6.8999999999999999E-3</v>
      </c>
    </row>
    <row r="114" spans="1:14">
      <c r="A114" t="s">
        <v>1319</v>
      </c>
      <c r="B114" t="s">
        <v>1320</v>
      </c>
      <c r="C114" t="s">
        <v>96</v>
      </c>
      <c r="D114" t="s">
        <v>108</v>
      </c>
      <c r="E114" t="s">
        <v>1321</v>
      </c>
      <c r="F114" t="s">
        <v>1141</v>
      </c>
      <c r="G114" t="s">
        <v>98</v>
      </c>
      <c r="H114" s="55">
        <v>339.73</v>
      </c>
      <c r="I114" s="55">
        <v>113.3</v>
      </c>
      <c r="J114" s="55">
        <v>0</v>
      </c>
      <c r="K114" s="55">
        <v>0.38491408999999999</v>
      </c>
      <c r="L114" s="56">
        <v>0</v>
      </c>
      <c r="M114" s="56">
        <v>0</v>
      </c>
      <c r="N114" s="56">
        <v>0</v>
      </c>
    </row>
    <row r="115" spans="1:14">
      <c r="A115" t="s">
        <v>1322</v>
      </c>
      <c r="B115" t="s">
        <v>1323</v>
      </c>
      <c r="C115" t="s">
        <v>96</v>
      </c>
      <c r="D115" t="s">
        <v>108</v>
      </c>
      <c r="E115" t="s">
        <v>1324</v>
      </c>
      <c r="F115" t="s">
        <v>321</v>
      </c>
      <c r="G115" t="s">
        <v>98</v>
      </c>
      <c r="H115" s="55">
        <v>430.43</v>
      </c>
      <c r="I115" s="55">
        <v>2602</v>
      </c>
      <c r="J115" s="55">
        <v>0</v>
      </c>
      <c r="K115" s="55">
        <v>11.1997886</v>
      </c>
      <c r="L115" s="56">
        <v>0</v>
      </c>
      <c r="M115" s="56">
        <v>6.9999999999999999E-4</v>
      </c>
      <c r="N115" s="56">
        <v>1E-4</v>
      </c>
    </row>
    <row r="116" spans="1:14">
      <c r="A116" t="s">
        <v>1325</v>
      </c>
      <c r="B116" t="s">
        <v>1326</v>
      </c>
      <c r="C116" t="s">
        <v>96</v>
      </c>
      <c r="D116" t="s">
        <v>108</v>
      </c>
      <c r="E116" t="s">
        <v>811</v>
      </c>
      <c r="F116" t="s">
        <v>672</v>
      </c>
      <c r="G116" t="s">
        <v>98</v>
      </c>
      <c r="H116" s="55">
        <v>66.739999999999995</v>
      </c>
      <c r="I116" s="55">
        <v>5400</v>
      </c>
      <c r="J116" s="55">
        <v>0</v>
      </c>
      <c r="K116" s="55">
        <v>3.6039599999999998</v>
      </c>
      <c r="L116" s="56">
        <v>0</v>
      </c>
      <c r="M116" s="56">
        <v>2.0000000000000001E-4</v>
      </c>
      <c r="N116" s="56">
        <v>0</v>
      </c>
    </row>
    <row r="117" spans="1:14">
      <c r="A117" t="s">
        <v>1327</v>
      </c>
      <c r="B117" t="s">
        <v>1328</v>
      </c>
      <c r="C117" t="s">
        <v>96</v>
      </c>
      <c r="D117" t="s">
        <v>108</v>
      </c>
      <c r="E117" t="s">
        <v>1329</v>
      </c>
      <c r="F117" t="s">
        <v>672</v>
      </c>
      <c r="G117" t="s">
        <v>98</v>
      </c>
      <c r="H117" s="55">
        <v>688.87</v>
      </c>
      <c r="I117" s="55">
        <v>1600</v>
      </c>
      <c r="J117" s="55">
        <v>0</v>
      </c>
      <c r="K117" s="55">
        <v>11.02192</v>
      </c>
      <c r="L117" s="56">
        <v>0</v>
      </c>
      <c r="M117" s="56">
        <v>6.9999999999999999E-4</v>
      </c>
      <c r="N117" s="56">
        <v>1E-4</v>
      </c>
    </row>
    <row r="118" spans="1:14">
      <c r="A118" t="s">
        <v>1330</v>
      </c>
      <c r="B118" t="s">
        <v>1331</v>
      </c>
      <c r="C118" t="s">
        <v>96</v>
      </c>
      <c r="D118" t="s">
        <v>108</v>
      </c>
      <c r="E118" t="s">
        <v>1332</v>
      </c>
      <c r="F118" t="s">
        <v>672</v>
      </c>
      <c r="G118" t="s">
        <v>98</v>
      </c>
      <c r="H118" s="55">
        <v>788.48</v>
      </c>
      <c r="I118" s="55">
        <v>720.6</v>
      </c>
      <c r="J118" s="55">
        <v>0</v>
      </c>
      <c r="K118" s="55">
        <v>5.6817868799999998</v>
      </c>
      <c r="L118" s="56">
        <v>0</v>
      </c>
      <c r="M118" s="56">
        <v>4.0000000000000002E-4</v>
      </c>
      <c r="N118" s="56">
        <v>1E-4</v>
      </c>
    </row>
    <row r="119" spans="1:14">
      <c r="A119" t="s">
        <v>1333</v>
      </c>
      <c r="B119" t="s">
        <v>1334</v>
      </c>
      <c r="C119" t="s">
        <v>96</v>
      </c>
      <c r="D119" t="s">
        <v>108</v>
      </c>
      <c r="E119" t="s">
        <v>1335</v>
      </c>
      <c r="F119" t="s">
        <v>672</v>
      </c>
      <c r="G119" t="s">
        <v>98</v>
      </c>
      <c r="H119" s="55">
        <v>744.6</v>
      </c>
      <c r="I119" s="55">
        <v>576.70000000000005</v>
      </c>
      <c r="J119" s="55">
        <v>0</v>
      </c>
      <c r="K119" s="55">
        <v>4.2941082000000002</v>
      </c>
      <c r="L119" s="56">
        <v>0</v>
      </c>
      <c r="M119" s="56">
        <v>2.9999999999999997E-4</v>
      </c>
      <c r="N119" s="56">
        <v>0</v>
      </c>
    </row>
    <row r="120" spans="1:14">
      <c r="A120" t="s">
        <v>1336</v>
      </c>
      <c r="B120" t="s">
        <v>1337</v>
      </c>
      <c r="C120" t="s">
        <v>96</v>
      </c>
      <c r="D120" t="s">
        <v>108</v>
      </c>
      <c r="E120" t="s">
        <v>1338</v>
      </c>
      <c r="F120" t="s">
        <v>594</v>
      </c>
      <c r="G120" t="s">
        <v>98</v>
      </c>
      <c r="H120" s="55">
        <v>7702.52</v>
      </c>
      <c r="I120" s="55">
        <v>145.80000000000001</v>
      </c>
      <c r="J120" s="55">
        <v>0</v>
      </c>
      <c r="K120" s="55">
        <v>11.23027416</v>
      </c>
      <c r="L120" s="56">
        <v>0</v>
      </c>
      <c r="M120" s="56">
        <v>6.9999999999999999E-4</v>
      </c>
      <c r="N120" s="56">
        <v>1E-4</v>
      </c>
    </row>
    <row r="121" spans="1:14">
      <c r="A121" t="s">
        <v>1339</v>
      </c>
      <c r="B121" t="s">
        <v>1340</v>
      </c>
      <c r="C121" t="s">
        <v>96</v>
      </c>
      <c r="D121" t="s">
        <v>108</v>
      </c>
      <c r="E121" t="s">
        <v>1341</v>
      </c>
      <c r="F121" t="s">
        <v>1342</v>
      </c>
      <c r="G121" t="s">
        <v>98</v>
      </c>
      <c r="H121" s="55">
        <v>228.59</v>
      </c>
      <c r="I121" s="55">
        <v>2227</v>
      </c>
      <c r="J121" s="55">
        <v>0</v>
      </c>
      <c r="K121" s="55">
        <v>5.0906992999999998</v>
      </c>
      <c r="L121" s="56">
        <v>0</v>
      </c>
      <c r="M121" s="56">
        <v>2.9999999999999997E-4</v>
      </c>
      <c r="N121" s="56">
        <v>0</v>
      </c>
    </row>
    <row r="122" spans="1:14">
      <c r="A122" t="s">
        <v>1343</v>
      </c>
      <c r="B122" t="s">
        <v>1344</v>
      </c>
      <c r="C122" t="s">
        <v>96</v>
      </c>
      <c r="D122" t="s">
        <v>108</v>
      </c>
      <c r="E122" t="s">
        <v>1345</v>
      </c>
      <c r="F122" t="s">
        <v>548</v>
      </c>
      <c r="G122" t="s">
        <v>98</v>
      </c>
      <c r="H122" s="55">
        <v>169.51</v>
      </c>
      <c r="I122" s="55">
        <v>29590</v>
      </c>
      <c r="J122" s="55">
        <v>0</v>
      </c>
      <c r="K122" s="55">
        <v>50.158009</v>
      </c>
      <c r="L122" s="56">
        <v>0</v>
      </c>
      <c r="M122" s="56">
        <v>3.3E-3</v>
      </c>
      <c r="N122" s="56">
        <v>5.0000000000000001E-4</v>
      </c>
    </row>
    <row r="123" spans="1:14">
      <c r="A123" t="s">
        <v>1346</v>
      </c>
      <c r="B123" t="s">
        <v>1347</v>
      </c>
      <c r="C123" t="s">
        <v>96</v>
      </c>
      <c r="D123" t="s">
        <v>108</v>
      </c>
      <c r="E123" t="s">
        <v>1348</v>
      </c>
      <c r="F123" t="s">
        <v>548</v>
      </c>
      <c r="G123" t="s">
        <v>98</v>
      </c>
      <c r="H123" s="55">
        <v>5.27</v>
      </c>
      <c r="I123" s="55">
        <v>164.4</v>
      </c>
      <c r="J123" s="55">
        <v>0</v>
      </c>
      <c r="K123" s="55">
        <v>8.6638800000000005E-3</v>
      </c>
      <c r="L123" s="56">
        <v>0</v>
      </c>
      <c r="M123" s="56">
        <v>0</v>
      </c>
      <c r="N123" s="56">
        <v>0</v>
      </c>
    </row>
    <row r="124" spans="1:14">
      <c r="A124" t="s">
        <v>1349</v>
      </c>
      <c r="B124" t="s">
        <v>1350</v>
      </c>
      <c r="C124" t="s">
        <v>96</v>
      </c>
      <c r="D124" t="s">
        <v>108</v>
      </c>
      <c r="E124" t="s">
        <v>1351</v>
      </c>
      <c r="F124" t="s">
        <v>548</v>
      </c>
      <c r="G124" t="s">
        <v>98</v>
      </c>
      <c r="H124" s="55">
        <v>113.01</v>
      </c>
      <c r="I124" s="55">
        <v>2774.000031</v>
      </c>
      <c r="J124" s="55">
        <v>0</v>
      </c>
      <c r="K124" s="55">
        <v>3.1348974350330998</v>
      </c>
      <c r="L124" s="56">
        <v>0</v>
      </c>
      <c r="M124" s="56">
        <v>2.0000000000000001E-4</v>
      </c>
      <c r="N124" s="56">
        <v>0</v>
      </c>
    </row>
    <row r="125" spans="1:14">
      <c r="A125" t="s">
        <v>1352</v>
      </c>
      <c r="B125" t="s">
        <v>1353</v>
      </c>
      <c r="C125" t="s">
        <v>96</v>
      </c>
      <c r="D125" t="s">
        <v>108</v>
      </c>
      <c r="E125" t="s">
        <v>805</v>
      </c>
      <c r="F125" t="s">
        <v>548</v>
      </c>
      <c r="G125" t="s">
        <v>98</v>
      </c>
      <c r="H125" s="55">
        <v>3477.48</v>
      </c>
      <c r="I125" s="55">
        <v>420.000001</v>
      </c>
      <c r="J125" s="55">
        <v>0</v>
      </c>
      <c r="K125" s="55">
        <v>14.6054160347748</v>
      </c>
      <c r="L125" s="56">
        <v>0</v>
      </c>
      <c r="M125" s="56">
        <v>8.9999999999999998E-4</v>
      </c>
      <c r="N125" s="56">
        <v>1E-4</v>
      </c>
    </row>
    <row r="126" spans="1:14">
      <c r="A126" t="s">
        <v>1354</v>
      </c>
      <c r="B126" t="s">
        <v>1355</v>
      </c>
      <c r="C126" t="s">
        <v>96</v>
      </c>
      <c r="D126" t="s">
        <v>108</v>
      </c>
      <c r="E126" t="s">
        <v>1356</v>
      </c>
      <c r="F126" t="s">
        <v>548</v>
      </c>
      <c r="G126" t="s">
        <v>98</v>
      </c>
      <c r="H126" s="55">
        <v>790.2</v>
      </c>
      <c r="I126" s="55">
        <v>3575</v>
      </c>
      <c r="J126" s="55">
        <v>0</v>
      </c>
      <c r="K126" s="55">
        <v>28.249649999999999</v>
      </c>
      <c r="L126" s="56">
        <v>0</v>
      </c>
      <c r="M126" s="56">
        <v>1.8E-3</v>
      </c>
      <c r="N126" s="56">
        <v>2.9999999999999997E-4</v>
      </c>
    </row>
    <row r="127" spans="1:14">
      <c r="A127" t="s">
        <v>1357</v>
      </c>
      <c r="B127" t="s">
        <v>1358</v>
      </c>
      <c r="C127" t="s">
        <v>96</v>
      </c>
      <c r="D127" t="s">
        <v>108</v>
      </c>
      <c r="E127" t="s">
        <v>1359</v>
      </c>
      <c r="F127" t="s">
        <v>1360</v>
      </c>
      <c r="G127" t="s">
        <v>98</v>
      </c>
      <c r="H127" s="55">
        <v>115.02</v>
      </c>
      <c r="I127" s="55">
        <v>1558</v>
      </c>
      <c r="J127" s="55">
        <v>0</v>
      </c>
      <c r="K127" s="55">
        <v>1.7920115999999999</v>
      </c>
      <c r="L127" s="56">
        <v>0</v>
      </c>
      <c r="M127" s="56">
        <v>1E-4</v>
      </c>
      <c r="N127" s="56">
        <v>0</v>
      </c>
    </row>
    <row r="128" spans="1:14">
      <c r="A128" t="s">
        <v>1361</v>
      </c>
      <c r="B128" t="s">
        <v>1362</v>
      </c>
      <c r="C128" t="s">
        <v>96</v>
      </c>
      <c r="D128" t="s">
        <v>108</v>
      </c>
      <c r="E128" t="s">
        <v>1363</v>
      </c>
      <c r="F128" t="s">
        <v>1360</v>
      </c>
      <c r="G128" t="s">
        <v>98</v>
      </c>
      <c r="H128" s="55">
        <v>452.12</v>
      </c>
      <c r="I128" s="55">
        <v>627.29999999999995</v>
      </c>
      <c r="J128" s="55">
        <v>0</v>
      </c>
      <c r="K128" s="55">
        <v>2.8361487599999999</v>
      </c>
      <c r="L128" s="56">
        <v>0</v>
      </c>
      <c r="M128" s="56">
        <v>2.0000000000000001E-4</v>
      </c>
      <c r="N128" s="56">
        <v>0</v>
      </c>
    </row>
    <row r="129" spans="1:14">
      <c r="A129" t="s">
        <v>1364</v>
      </c>
      <c r="B129" t="s">
        <v>1365</v>
      </c>
      <c r="C129" t="s">
        <v>96</v>
      </c>
      <c r="D129" t="s">
        <v>108</v>
      </c>
      <c r="E129" t="s">
        <v>1366</v>
      </c>
      <c r="F129" t="s">
        <v>103</v>
      </c>
      <c r="G129" t="s">
        <v>98</v>
      </c>
      <c r="H129" s="55">
        <v>473.96</v>
      </c>
      <c r="I129" s="55">
        <v>2300</v>
      </c>
      <c r="J129" s="55">
        <v>0</v>
      </c>
      <c r="K129" s="55">
        <v>10.90108</v>
      </c>
      <c r="L129" s="56">
        <v>0</v>
      </c>
      <c r="M129" s="56">
        <v>6.9999999999999999E-4</v>
      </c>
      <c r="N129" s="56">
        <v>1E-4</v>
      </c>
    </row>
    <row r="130" spans="1:14">
      <c r="A130" t="s">
        <v>1367</v>
      </c>
      <c r="B130" t="s">
        <v>1368</v>
      </c>
      <c r="C130" t="s">
        <v>96</v>
      </c>
      <c r="D130" t="s">
        <v>108</v>
      </c>
      <c r="E130" t="s">
        <v>1369</v>
      </c>
      <c r="F130" t="s">
        <v>103</v>
      </c>
      <c r="G130" t="s">
        <v>98</v>
      </c>
      <c r="H130" s="55">
        <v>110.31</v>
      </c>
      <c r="I130" s="55">
        <v>9550</v>
      </c>
      <c r="J130" s="55">
        <v>0</v>
      </c>
      <c r="K130" s="55">
        <v>10.534605000000001</v>
      </c>
      <c r="L130" s="56">
        <v>0</v>
      </c>
      <c r="M130" s="56">
        <v>6.9999999999999999E-4</v>
      </c>
      <c r="N130" s="56">
        <v>1E-4</v>
      </c>
    </row>
    <row r="131" spans="1:14">
      <c r="A131" t="s">
        <v>1370</v>
      </c>
      <c r="B131" t="s">
        <v>1371</v>
      </c>
      <c r="C131" t="s">
        <v>96</v>
      </c>
      <c r="D131" t="s">
        <v>108</v>
      </c>
      <c r="E131" t="s">
        <v>543</v>
      </c>
      <c r="F131" t="s">
        <v>103</v>
      </c>
      <c r="G131" t="s">
        <v>98</v>
      </c>
      <c r="H131" s="55">
        <v>54075.88</v>
      </c>
      <c r="I131" s="55">
        <v>65.599999999999994</v>
      </c>
      <c r="J131" s="55">
        <v>0</v>
      </c>
      <c r="K131" s="55">
        <v>35.47377728</v>
      </c>
      <c r="L131" s="56">
        <v>0</v>
      </c>
      <c r="M131" s="56">
        <v>2.3E-3</v>
      </c>
      <c r="N131" s="56">
        <v>2.9999999999999997E-4</v>
      </c>
    </row>
    <row r="132" spans="1:14">
      <c r="A132" t="s">
        <v>1372</v>
      </c>
      <c r="B132" t="s">
        <v>1373</v>
      </c>
      <c r="C132" t="s">
        <v>96</v>
      </c>
      <c r="D132" t="s">
        <v>108</v>
      </c>
      <c r="E132" t="s">
        <v>1374</v>
      </c>
      <c r="F132" t="s">
        <v>103</v>
      </c>
      <c r="G132" t="s">
        <v>98</v>
      </c>
      <c r="H132" s="55">
        <v>2604.6</v>
      </c>
      <c r="I132" s="55">
        <v>507.8</v>
      </c>
      <c r="J132" s="55">
        <v>0</v>
      </c>
      <c r="K132" s="55">
        <v>13.2261588</v>
      </c>
      <c r="L132" s="56">
        <v>0</v>
      </c>
      <c r="M132" s="56">
        <v>8.9999999999999998E-4</v>
      </c>
      <c r="N132" s="56">
        <v>1E-4</v>
      </c>
    </row>
    <row r="133" spans="1:14">
      <c r="A133" t="s">
        <v>1375</v>
      </c>
      <c r="B133" t="s">
        <v>1376</v>
      </c>
      <c r="C133" t="s">
        <v>96</v>
      </c>
      <c r="D133" t="s">
        <v>108</v>
      </c>
      <c r="E133" t="s">
        <v>675</v>
      </c>
      <c r="F133" t="s">
        <v>103</v>
      </c>
      <c r="G133" t="s">
        <v>98</v>
      </c>
      <c r="H133" s="55">
        <v>369.19</v>
      </c>
      <c r="I133" s="55">
        <v>4.9000000000000004</v>
      </c>
      <c r="J133" s="55">
        <v>0</v>
      </c>
      <c r="K133" s="55">
        <v>1.8090309999999998E-2</v>
      </c>
      <c r="L133" s="56">
        <v>0</v>
      </c>
      <c r="M133" s="56">
        <v>0</v>
      </c>
      <c r="N133" s="56">
        <v>0</v>
      </c>
    </row>
    <row r="134" spans="1:14">
      <c r="A134" t="s">
        <v>1377</v>
      </c>
      <c r="B134" t="s">
        <v>1378</v>
      </c>
      <c r="C134" t="s">
        <v>96</v>
      </c>
      <c r="D134" t="s">
        <v>108</v>
      </c>
      <c r="E134" t="s">
        <v>1379</v>
      </c>
      <c r="F134" t="s">
        <v>1090</v>
      </c>
      <c r="G134" t="s">
        <v>98</v>
      </c>
      <c r="H134" s="55">
        <v>547.82000000000005</v>
      </c>
      <c r="I134" s="55">
        <v>1336</v>
      </c>
      <c r="J134" s="55">
        <v>0</v>
      </c>
      <c r="K134" s="55">
        <v>7.3188751999999999</v>
      </c>
      <c r="L134" s="56">
        <v>0</v>
      </c>
      <c r="M134" s="56">
        <v>5.0000000000000001E-4</v>
      </c>
      <c r="N134" s="56">
        <v>1E-4</v>
      </c>
    </row>
    <row r="135" spans="1:14">
      <c r="A135" t="s">
        <v>1380</v>
      </c>
      <c r="B135" t="s">
        <v>1381</v>
      </c>
      <c r="C135" t="s">
        <v>96</v>
      </c>
      <c r="D135" t="s">
        <v>108</v>
      </c>
      <c r="E135" t="s">
        <v>1382</v>
      </c>
      <c r="F135" t="s">
        <v>1383</v>
      </c>
      <c r="G135" t="s">
        <v>98</v>
      </c>
      <c r="H135" s="55">
        <v>753.29</v>
      </c>
      <c r="I135" s="55">
        <v>574</v>
      </c>
      <c r="J135" s="55">
        <v>0</v>
      </c>
      <c r="K135" s="55">
        <v>4.3238846000000004</v>
      </c>
      <c r="L135" s="56">
        <v>0</v>
      </c>
      <c r="M135" s="56">
        <v>2.9999999999999997E-4</v>
      </c>
      <c r="N135" s="56">
        <v>0</v>
      </c>
    </row>
    <row r="136" spans="1:14">
      <c r="A136" t="s">
        <v>1384</v>
      </c>
      <c r="B136" t="s">
        <v>1385</v>
      </c>
      <c r="C136" t="s">
        <v>96</v>
      </c>
      <c r="D136" t="s">
        <v>108</v>
      </c>
      <c r="E136" t="s">
        <v>1386</v>
      </c>
      <c r="F136" t="s">
        <v>476</v>
      </c>
      <c r="G136" t="s">
        <v>98</v>
      </c>
      <c r="H136" s="55">
        <v>932.27</v>
      </c>
      <c r="I136" s="55">
        <v>900</v>
      </c>
      <c r="J136" s="55">
        <v>0</v>
      </c>
      <c r="K136" s="55">
        <v>8.3904300000000003</v>
      </c>
      <c r="L136" s="56">
        <v>0</v>
      </c>
      <c r="M136" s="56">
        <v>5.0000000000000001E-4</v>
      </c>
      <c r="N136" s="56">
        <v>1E-4</v>
      </c>
    </row>
    <row r="137" spans="1:14">
      <c r="A137" t="s">
        <v>1387</v>
      </c>
      <c r="B137" t="s">
        <v>1388</v>
      </c>
      <c r="C137" t="s">
        <v>96</v>
      </c>
      <c r="D137" t="s">
        <v>108</v>
      </c>
      <c r="E137" t="s">
        <v>1389</v>
      </c>
      <c r="F137" t="s">
        <v>476</v>
      </c>
      <c r="G137" t="s">
        <v>98</v>
      </c>
      <c r="H137" s="55">
        <v>582.04</v>
      </c>
      <c r="I137" s="55">
        <v>951.2</v>
      </c>
      <c r="J137" s="55">
        <v>0</v>
      </c>
      <c r="K137" s="55">
        <v>5.5363644799999996</v>
      </c>
      <c r="L137" s="56">
        <v>0</v>
      </c>
      <c r="M137" s="56">
        <v>4.0000000000000002E-4</v>
      </c>
      <c r="N137" s="56">
        <v>1E-4</v>
      </c>
    </row>
    <row r="138" spans="1:14">
      <c r="A138" t="s">
        <v>1390</v>
      </c>
      <c r="B138" t="s">
        <v>1391</v>
      </c>
      <c r="C138" t="s">
        <v>96</v>
      </c>
      <c r="D138" t="s">
        <v>108</v>
      </c>
      <c r="E138" t="s">
        <v>1392</v>
      </c>
      <c r="F138" t="s">
        <v>476</v>
      </c>
      <c r="G138" t="s">
        <v>98</v>
      </c>
      <c r="H138" s="55">
        <v>254.3</v>
      </c>
      <c r="I138" s="55">
        <v>417.2</v>
      </c>
      <c r="J138" s="55">
        <v>0</v>
      </c>
      <c r="K138" s="55">
        <v>1.0609396</v>
      </c>
      <c r="L138" s="56">
        <v>0</v>
      </c>
      <c r="M138" s="56">
        <v>1E-4</v>
      </c>
      <c r="N138" s="56">
        <v>0</v>
      </c>
    </row>
    <row r="139" spans="1:14">
      <c r="A139" t="s">
        <v>1393</v>
      </c>
      <c r="B139" t="s">
        <v>1394</v>
      </c>
      <c r="C139" t="s">
        <v>96</v>
      </c>
      <c r="D139" t="s">
        <v>108</v>
      </c>
      <c r="E139" t="s">
        <v>1395</v>
      </c>
      <c r="F139" t="s">
        <v>476</v>
      </c>
      <c r="G139" t="s">
        <v>98</v>
      </c>
      <c r="H139" s="55">
        <v>4439.88</v>
      </c>
      <c r="I139" s="55">
        <v>1100</v>
      </c>
      <c r="J139" s="55">
        <v>0.74785000000000001</v>
      </c>
      <c r="K139" s="55">
        <v>49.586530000000003</v>
      </c>
      <c r="L139" s="56">
        <v>0</v>
      </c>
      <c r="M139" s="56">
        <v>3.2000000000000002E-3</v>
      </c>
      <c r="N139" s="56">
        <v>5.0000000000000001E-4</v>
      </c>
    </row>
    <row r="140" spans="1:14">
      <c r="A140" t="s">
        <v>1396</v>
      </c>
      <c r="B140" t="s">
        <v>1397</v>
      </c>
      <c r="C140" t="s">
        <v>96</v>
      </c>
      <c r="D140" t="s">
        <v>108</v>
      </c>
      <c r="E140" t="s">
        <v>1398</v>
      </c>
      <c r="F140" t="s">
        <v>476</v>
      </c>
      <c r="G140" t="s">
        <v>98</v>
      </c>
      <c r="H140" s="55">
        <v>557.91999999999996</v>
      </c>
      <c r="I140" s="55">
        <v>3813</v>
      </c>
      <c r="J140" s="55">
        <v>0</v>
      </c>
      <c r="K140" s="55">
        <v>21.273489600000001</v>
      </c>
      <c r="L140" s="56">
        <v>0</v>
      </c>
      <c r="M140" s="56">
        <v>1.4E-3</v>
      </c>
      <c r="N140" s="56">
        <v>2.0000000000000001E-4</v>
      </c>
    </row>
    <row r="141" spans="1:14">
      <c r="A141" t="s">
        <v>1399</v>
      </c>
      <c r="B141" t="s">
        <v>1400</v>
      </c>
      <c r="C141" t="s">
        <v>96</v>
      </c>
      <c r="D141" t="s">
        <v>108</v>
      </c>
      <c r="E141" t="s">
        <v>1401</v>
      </c>
      <c r="F141" t="s">
        <v>476</v>
      </c>
      <c r="G141" t="s">
        <v>98</v>
      </c>
      <c r="H141" s="55">
        <v>2851.82</v>
      </c>
      <c r="I141" s="55">
        <v>311.2</v>
      </c>
      <c r="J141" s="55">
        <v>0</v>
      </c>
      <c r="K141" s="55">
        <v>8.8748638399999997</v>
      </c>
      <c r="L141" s="56">
        <v>0</v>
      </c>
      <c r="M141" s="56">
        <v>5.9999999999999995E-4</v>
      </c>
      <c r="N141" s="56">
        <v>1E-4</v>
      </c>
    </row>
    <row r="142" spans="1:14">
      <c r="A142" t="s">
        <v>1402</v>
      </c>
      <c r="B142" t="s">
        <v>1403</v>
      </c>
      <c r="C142" t="s">
        <v>96</v>
      </c>
      <c r="D142" t="s">
        <v>108</v>
      </c>
      <c r="E142" t="s">
        <v>1404</v>
      </c>
      <c r="F142" t="s">
        <v>476</v>
      </c>
      <c r="G142" t="s">
        <v>98</v>
      </c>
      <c r="H142" s="55">
        <v>172.22</v>
      </c>
      <c r="I142" s="55">
        <v>5397</v>
      </c>
      <c r="J142" s="55">
        <v>0</v>
      </c>
      <c r="K142" s="55">
        <v>9.2947133999999991</v>
      </c>
      <c r="L142" s="56">
        <v>0</v>
      </c>
      <c r="M142" s="56">
        <v>5.9999999999999995E-4</v>
      </c>
      <c r="N142" s="56">
        <v>1E-4</v>
      </c>
    </row>
    <row r="143" spans="1:14">
      <c r="A143" t="s">
        <v>1405</v>
      </c>
      <c r="B143" t="s">
        <v>1406</v>
      </c>
      <c r="C143" t="s">
        <v>96</v>
      </c>
      <c r="D143" t="s">
        <v>108</v>
      </c>
      <c r="E143" t="s">
        <v>1407</v>
      </c>
      <c r="F143" t="s">
        <v>476</v>
      </c>
      <c r="G143" t="s">
        <v>98</v>
      </c>
      <c r="H143" s="55">
        <v>675.29</v>
      </c>
      <c r="I143" s="55">
        <v>1035</v>
      </c>
      <c r="J143" s="55">
        <v>0</v>
      </c>
      <c r="K143" s="55">
        <v>6.9892515</v>
      </c>
      <c r="L143" s="56">
        <v>0</v>
      </c>
      <c r="M143" s="56">
        <v>5.0000000000000001E-4</v>
      </c>
      <c r="N143" s="56">
        <v>1E-4</v>
      </c>
    </row>
    <row r="144" spans="1:14">
      <c r="A144" t="s">
        <v>1408</v>
      </c>
      <c r="B144" t="s">
        <v>1409</v>
      </c>
      <c r="C144" t="s">
        <v>96</v>
      </c>
      <c r="D144" t="s">
        <v>108</v>
      </c>
      <c r="E144" t="s">
        <v>1410</v>
      </c>
      <c r="F144" t="s">
        <v>1112</v>
      </c>
      <c r="G144" t="s">
        <v>98</v>
      </c>
      <c r="H144" s="55">
        <v>403.76</v>
      </c>
      <c r="I144" s="55">
        <v>2373</v>
      </c>
      <c r="J144" s="55">
        <v>0</v>
      </c>
      <c r="K144" s="55">
        <v>9.5812247999999993</v>
      </c>
      <c r="L144" s="56">
        <v>0</v>
      </c>
      <c r="M144" s="56">
        <v>5.9999999999999995E-4</v>
      </c>
      <c r="N144" s="56">
        <v>1E-4</v>
      </c>
    </row>
    <row r="145" spans="1:14">
      <c r="A145" t="s">
        <v>1411</v>
      </c>
      <c r="B145" t="s">
        <v>1412</v>
      </c>
      <c r="C145" t="s">
        <v>96</v>
      </c>
      <c r="D145" t="s">
        <v>108</v>
      </c>
      <c r="E145" t="s">
        <v>1413</v>
      </c>
      <c r="F145" t="s">
        <v>1112</v>
      </c>
      <c r="G145" t="s">
        <v>98</v>
      </c>
      <c r="H145" s="55">
        <v>17.03</v>
      </c>
      <c r="I145" s="55">
        <v>14000</v>
      </c>
      <c r="J145" s="55">
        <v>0</v>
      </c>
      <c r="K145" s="55">
        <v>2.3841999999999999</v>
      </c>
      <c r="L145" s="56">
        <v>0</v>
      </c>
      <c r="M145" s="56">
        <v>2.0000000000000001E-4</v>
      </c>
      <c r="N145" s="56">
        <v>0</v>
      </c>
    </row>
    <row r="146" spans="1:14">
      <c r="A146" t="s">
        <v>1414</v>
      </c>
      <c r="B146" t="s">
        <v>1415</v>
      </c>
      <c r="C146" t="s">
        <v>96</v>
      </c>
      <c r="D146" t="s">
        <v>108</v>
      </c>
      <c r="E146" t="s">
        <v>1416</v>
      </c>
      <c r="F146" t="s">
        <v>1112</v>
      </c>
      <c r="G146" t="s">
        <v>98</v>
      </c>
      <c r="H146" s="55">
        <v>293.95</v>
      </c>
      <c r="I146" s="55">
        <v>6480</v>
      </c>
      <c r="J146" s="55">
        <v>0</v>
      </c>
      <c r="K146" s="55">
        <v>19.04796</v>
      </c>
      <c r="L146" s="56">
        <v>0</v>
      </c>
      <c r="M146" s="56">
        <v>1.1999999999999999E-3</v>
      </c>
      <c r="N146" s="56">
        <v>2.0000000000000001E-4</v>
      </c>
    </row>
    <row r="147" spans="1:14">
      <c r="A147" t="s">
        <v>1417</v>
      </c>
      <c r="B147" t="s">
        <v>1418</v>
      </c>
      <c r="C147" t="s">
        <v>96</v>
      </c>
      <c r="D147" t="s">
        <v>108</v>
      </c>
      <c r="E147" t="s">
        <v>1419</v>
      </c>
      <c r="F147" t="s">
        <v>1112</v>
      </c>
      <c r="G147" t="s">
        <v>98</v>
      </c>
      <c r="H147" s="55">
        <v>1866.53</v>
      </c>
      <c r="I147" s="55">
        <v>1411</v>
      </c>
      <c r="J147" s="55">
        <v>0</v>
      </c>
      <c r="K147" s="55">
        <v>26.3367383</v>
      </c>
      <c r="L147" s="56">
        <v>0</v>
      </c>
      <c r="M147" s="56">
        <v>1.6999999999999999E-3</v>
      </c>
      <c r="N147" s="56">
        <v>2.9999999999999997E-4</v>
      </c>
    </row>
    <row r="148" spans="1:14">
      <c r="A148" t="s">
        <v>1420</v>
      </c>
      <c r="B148" t="s">
        <v>1421</v>
      </c>
      <c r="C148" t="s">
        <v>96</v>
      </c>
      <c r="D148" t="s">
        <v>108</v>
      </c>
      <c r="E148" t="s">
        <v>1422</v>
      </c>
      <c r="F148" t="s">
        <v>1423</v>
      </c>
      <c r="G148" t="s">
        <v>98</v>
      </c>
      <c r="H148" s="55">
        <v>559.70000000000005</v>
      </c>
      <c r="I148" s="55">
        <v>710.8</v>
      </c>
      <c r="J148" s="55">
        <v>0</v>
      </c>
      <c r="K148" s="55">
        <v>3.9783476000000002</v>
      </c>
      <c r="L148" s="56">
        <v>0</v>
      </c>
      <c r="M148" s="56">
        <v>2.9999999999999997E-4</v>
      </c>
      <c r="N148" s="56">
        <v>0</v>
      </c>
    </row>
    <row r="149" spans="1:14">
      <c r="A149" t="s">
        <v>1424</v>
      </c>
      <c r="B149" t="s">
        <v>1425</v>
      </c>
      <c r="C149" t="s">
        <v>96</v>
      </c>
      <c r="D149" t="s">
        <v>108</v>
      </c>
      <c r="E149" t="s">
        <v>1426</v>
      </c>
      <c r="F149" t="s">
        <v>612</v>
      </c>
      <c r="G149" t="s">
        <v>98</v>
      </c>
      <c r="H149" s="55">
        <v>277.77</v>
      </c>
      <c r="I149" s="55">
        <v>7000</v>
      </c>
      <c r="J149" s="55">
        <v>0</v>
      </c>
      <c r="K149" s="55">
        <v>19.443899999999999</v>
      </c>
      <c r="L149" s="56">
        <v>0</v>
      </c>
      <c r="M149" s="56">
        <v>1.2999999999999999E-3</v>
      </c>
      <c r="N149" s="56">
        <v>2.0000000000000001E-4</v>
      </c>
    </row>
    <row r="150" spans="1:14">
      <c r="A150" t="s">
        <v>1427</v>
      </c>
      <c r="B150" t="s">
        <v>1428</v>
      </c>
      <c r="C150" t="s">
        <v>96</v>
      </c>
      <c r="D150" t="s">
        <v>108</v>
      </c>
      <c r="E150" t="s">
        <v>1429</v>
      </c>
      <c r="F150" t="s">
        <v>731</v>
      </c>
      <c r="G150" t="s">
        <v>98</v>
      </c>
      <c r="H150" s="55">
        <v>826.64</v>
      </c>
      <c r="I150" s="55">
        <v>468</v>
      </c>
      <c r="J150" s="55">
        <v>0</v>
      </c>
      <c r="K150" s="55">
        <v>3.8686752000000002</v>
      </c>
      <c r="L150" s="56">
        <v>0</v>
      </c>
      <c r="M150" s="56">
        <v>2.9999999999999997E-4</v>
      </c>
      <c r="N150" s="56">
        <v>0</v>
      </c>
    </row>
    <row r="151" spans="1:14">
      <c r="A151" t="s">
        <v>1430</v>
      </c>
      <c r="B151" t="s">
        <v>1431</v>
      </c>
      <c r="C151" t="s">
        <v>96</v>
      </c>
      <c r="D151" t="s">
        <v>108</v>
      </c>
      <c r="E151" t="s">
        <v>1432</v>
      </c>
      <c r="F151" t="s">
        <v>731</v>
      </c>
      <c r="G151" t="s">
        <v>98</v>
      </c>
      <c r="H151" s="55">
        <v>2851.91</v>
      </c>
      <c r="I151" s="55">
        <v>230.2</v>
      </c>
      <c r="J151" s="55">
        <v>0</v>
      </c>
      <c r="K151" s="55">
        <v>6.5650968199999999</v>
      </c>
      <c r="L151" s="56">
        <v>0</v>
      </c>
      <c r="M151" s="56">
        <v>4.0000000000000002E-4</v>
      </c>
      <c r="N151" s="56">
        <v>1E-4</v>
      </c>
    </row>
    <row r="152" spans="1:14">
      <c r="A152" t="s">
        <v>1433</v>
      </c>
      <c r="B152" t="s">
        <v>1434</v>
      </c>
      <c r="C152" t="s">
        <v>96</v>
      </c>
      <c r="D152" t="s">
        <v>108</v>
      </c>
      <c r="E152" t="s">
        <v>1435</v>
      </c>
      <c r="F152" t="s">
        <v>731</v>
      </c>
      <c r="G152" t="s">
        <v>98</v>
      </c>
      <c r="H152" s="55">
        <v>1095.04</v>
      </c>
      <c r="I152" s="55">
        <v>776.5</v>
      </c>
      <c r="J152" s="55">
        <v>0</v>
      </c>
      <c r="K152" s="55">
        <v>8.5029856000000006</v>
      </c>
      <c r="L152" s="56">
        <v>0</v>
      </c>
      <c r="M152" s="56">
        <v>5.9999999999999995E-4</v>
      </c>
      <c r="N152" s="56">
        <v>1E-4</v>
      </c>
    </row>
    <row r="153" spans="1:14">
      <c r="A153" t="s">
        <v>1436</v>
      </c>
      <c r="B153" t="s">
        <v>1437</v>
      </c>
      <c r="C153" t="s">
        <v>96</v>
      </c>
      <c r="D153" t="s">
        <v>108</v>
      </c>
      <c r="E153" t="s">
        <v>1438</v>
      </c>
      <c r="F153" t="s">
        <v>766</v>
      </c>
      <c r="G153" t="s">
        <v>98</v>
      </c>
      <c r="H153" s="55">
        <v>229.78</v>
      </c>
      <c r="I153" s="55">
        <v>11590</v>
      </c>
      <c r="J153" s="55">
        <v>0</v>
      </c>
      <c r="K153" s="55">
        <v>26.631502000000001</v>
      </c>
      <c r="L153" s="56">
        <v>0</v>
      </c>
      <c r="M153" s="56">
        <v>1.6999999999999999E-3</v>
      </c>
      <c r="N153" s="56">
        <v>2.9999999999999997E-4</v>
      </c>
    </row>
    <row r="154" spans="1:14">
      <c r="A154" t="s">
        <v>1439</v>
      </c>
      <c r="B154" t="s">
        <v>1440</v>
      </c>
      <c r="C154" t="s">
        <v>96</v>
      </c>
      <c r="D154" t="s">
        <v>108</v>
      </c>
      <c r="E154" t="s">
        <v>1441</v>
      </c>
      <c r="F154" t="s">
        <v>766</v>
      </c>
      <c r="G154" t="s">
        <v>98</v>
      </c>
      <c r="H154" s="55">
        <v>48.36</v>
      </c>
      <c r="I154" s="55">
        <v>19800</v>
      </c>
      <c r="J154" s="55">
        <v>0</v>
      </c>
      <c r="K154" s="55">
        <v>9.5752799999999993</v>
      </c>
      <c r="L154" s="56">
        <v>0</v>
      </c>
      <c r="M154" s="56">
        <v>5.9999999999999995E-4</v>
      </c>
      <c r="N154" s="56">
        <v>1E-4</v>
      </c>
    </row>
    <row r="155" spans="1:14">
      <c r="A155" t="s">
        <v>1442</v>
      </c>
      <c r="B155" t="s">
        <v>1443</v>
      </c>
      <c r="C155" t="s">
        <v>96</v>
      </c>
      <c r="D155" t="s">
        <v>108</v>
      </c>
      <c r="E155" t="s">
        <v>1444</v>
      </c>
      <c r="F155" t="s">
        <v>766</v>
      </c>
      <c r="G155" t="s">
        <v>98</v>
      </c>
      <c r="H155" s="55">
        <v>349.03</v>
      </c>
      <c r="I155" s="55">
        <v>233.7</v>
      </c>
      <c r="J155" s="55">
        <v>0</v>
      </c>
      <c r="K155" s="55">
        <v>0.81568311000000004</v>
      </c>
      <c r="L155" s="56">
        <v>0</v>
      </c>
      <c r="M155" s="56">
        <v>1E-4</v>
      </c>
      <c r="N155" s="56">
        <v>0</v>
      </c>
    </row>
    <row r="156" spans="1:14">
      <c r="A156" t="s">
        <v>1445</v>
      </c>
      <c r="B156" t="s">
        <v>1446</v>
      </c>
      <c r="C156" t="s">
        <v>96</v>
      </c>
      <c r="D156" t="s">
        <v>108</v>
      </c>
      <c r="E156" t="s">
        <v>1447</v>
      </c>
      <c r="F156" t="s">
        <v>617</v>
      </c>
      <c r="G156" t="s">
        <v>98</v>
      </c>
      <c r="H156" s="55">
        <v>3375.11</v>
      </c>
      <c r="I156" s="55">
        <v>512</v>
      </c>
      <c r="J156" s="55">
        <v>0</v>
      </c>
      <c r="K156" s="55">
        <v>17.2805632</v>
      </c>
      <c r="L156" s="56">
        <v>0</v>
      </c>
      <c r="M156" s="56">
        <v>1.1000000000000001E-3</v>
      </c>
      <c r="N156" s="56">
        <v>2.0000000000000001E-4</v>
      </c>
    </row>
    <row r="157" spans="1:14">
      <c r="A157" t="s">
        <v>1448</v>
      </c>
      <c r="B157" t="s">
        <v>1449</v>
      </c>
      <c r="C157" t="s">
        <v>96</v>
      </c>
      <c r="D157" t="s">
        <v>108</v>
      </c>
      <c r="E157" t="s">
        <v>1450</v>
      </c>
      <c r="F157" t="s">
        <v>617</v>
      </c>
      <c r="G157" t="s">
        <v>98</v>
      </c>
      <c r="H157" s="55">
        <v>61.86</v>
      </c>
      <c r="I157" s="55">
        <v>6898</v>
      </c>
      <c r="J157" s="55">
        <v>0</v>
      </c>
      <c r="K157" s="55">
        <v>4.2671028</v>
      </c>
      <c r="L157" s="56">
        <v>0</v>
      </c>
      <c r="M157" s="56">
        <v>2.9999999999999997E-4</v>
      </c>
      <c r="N157" s="56">
        <v>0</v>
      </c>
    </row>
    <row r="158" spans="1:14">
      <c r="A158" t="s">
        <v>1451</v>
      </c>
      <c r="B158" t="s">
        <v>1452</v>
      </c>
      <c r="C158" t="s">
        <v>96</v>
      </c>
      <c r="D158" t="s">
        <v>108</v>
      </c>
      <c r="E158" t="s">
        <v>818</v>
      </c>
      <c r="F158" t="s">
        <v>341</v>
      </c>
      <c r="G158" t="s">
        <v>98</v>
      </c>
      <c r="H158" s="55">
        <v>5239.21</v>
      </c>
      <c r="I158" s="55">
        <v>394</v>
      </c>
      <c r="J158" s="55">
        <v>0</v>
      </c>
      <c r="K158" s="55">
        <v>20.6424874</v>
      </c>
      <c r="L158" s="56">
        <v>1E-4</v>
      </c>
      <c r="M158" s="56">
        <v>1.2999999999999999E-3</v>
      </c>
      <c r="N158" s="56">
        <v>2.0000000000000001E-4</v>
      </c>
    </row>
    <row r="159" spans="1:14">
      <c r="A159" t="s">
        <v>1453</v>
      </c>
      <c r="B159" t="s">
        <v>1454</v>
      </c>
      <c r="C159" t="s">
        <v>96</v>
      </c>
      <c r="D159" t="s">
        <v>108</v>
      </c>
      <c r="E159" t="s">
        <v>1455</v>
      </c>
      <c r="F159" t="s">
        <v>1456</v>
      </c>
      <c r="G159" t="s">
        <v>98</v>
      </c>
      <c r="H159" s="55">
        <v>8331.56</v>
      </c>
      <c r="I159" s="55">
        <v>160.30000000000001</v>
      </c>
      <c r="J159" s="55">
        <v>0</v>
      </c>
      <c r="K159" s="55">
        <v>13.355490680000001</v>
      </c>
      <c r="L159" s="56">
        <v>0</v>
      </c>
      <c r="M159" s="56">
        <v>8.9999999999999998E-4</v>
      </c>
      <c r="N159" s="56">
        <v>1E-4</v>
      </c>
    </row>
    <row r="160" spans="1:14">
      <c r="A160" t="s">
        <v>1457</v>
      </c>
      <c r="B160" t="s">
        <v>1458</v>
      </c>
      <c r="C160" t="s">
        <v>96</v>
      </c>
      <c r="D160" t="s">
        <v>108</v>
      </c>
      <c r="E160" t="s">
        <v>1459</v>
      </c>
      <c r="F160" t="s">
        <v>1460</v>
      </c>
      <c r="G160" t="s">
        <v>98</v>
      </c>
      <c r="H160" s="55">
        <v>3396.21</v>
      </c>
      <c r="I160" s="55">
        <v>592.4</v>
      </c>
      <c r="J160" s="55">
        <v>0</v>
      </c>
      <c r="K160" s="55">
        <v>20.119148039999999</v>
      </c>
      <c r="L160" s="56">
        <v>0</v>
      </c>
      <c r="M160" s="56">
        <v>1.2999999999999999E-3</v>
      </c>
      <c r="N160" s="56">
        <v>2.0000000000000001E-4</v>
      </c>
    </row>
    <row r="161" spans="1:14">
      <c r="A161" t="s">
        <v>1461</v>
      </c>
      <c r="B161" t="s">
        <v>1462</v>
      </c>
      <c r="C161" t="s">
        <v>96</v>
      </c>
      <c r="D161" t="s">
        <v>108</v>
      </c>
      <c r="E161" t="s">
        <v>1463</v>
      </c>
      <c r="F161" t="s">
        <v>109</v>
      </c>
      <c r="G161" t="s">
        <v>98</v>
      </c>
      <c r="H161" s="55">
        <v>16.100000000000001</v>
      </c>
      <c r="I161" s="55">
        <v>7941</v>
      </c>
      <c r="J161" s="55">
        <v>0</v>
      </c>
      <c r="K161" s="55">
        <v>1.2785010000000001</v>
      </c>
      <c r="L161" s="56">
        <v>0</v>
      </c>
      <c r="M161" s="56">
        <v>1E-4</v>
      </c>
      <c r="N161" s="56">
        <v>0</v>
      </c>
    </row>
    <row r="162" spans="1:14">
      <c r="A162" t="s">
        <v>1464</v>
      </c>
      <c r="B162" t="s">
        <v>1465</v>
      </c>
      <c r="C162" t="s">
        <v>96</v>
      </c>
      <c r="D162" t="s">
        <v>108</v>
      </c>
      <c r="E162" t="s">
        <v>1466</v>
      </c>
      <c r="F162" t="s">
        <v>109</v>
      </c>
      <c r="G162" t="s">
        <v>98</v>
      </c>
      <c r="H162" s="55">
        <v>2779.79</v>
      </c>
      <c r="I162" s="55">
        <v>130.1</v>
      </c>
      <c r="J162" s="55">
        <v>0</v>
      </c>
      <c r="K162" s="55">
        <v>3.6165067899999999</v>
      </c>
      <c r="L162" s="56">
        <v>0</v>
      </c>
      <c r="M162" s="56">
        <v>2.0000000000000001E-4</v>
      </c>
      <c r="N162" s="56">
        <v>0</v>
      </c>
    </row>
    <row r="163" spans="1:14">
      <c r="A163" t="s">
        <v>1467</v>
      </c>
      <c r="B163" t="s">
        <v>1468</v>
      </c>
      <c r="C163" t="s">
        <v>96</v>
      </c>
      <c r="D163" t="s">
        <v>108</v>
      </c>
      <c r="E163" t="s">
        <v>1469</v>
      </c>
      <c r="F163" t="s">
        <v>109</v>
      </c>
      <c r="G163" t="s">
        <v>98</v>
      </c>
      <c r="H163" s="55">
        <v>700.09</v>
      </c>
      <c r="I163" s="55">
        <v>392.7</v>
      </c>
      <c r="J163" s="55">
        <v>0</v>
      </c>
      <c r="K163" s="55">
        <v>2.74925343</v>
      </c>
      <c r="L163" s="56">
        <v>0</v>
      </c>
      <c r="M163" s="56">
        <v>2.0000000000000001E-4</v>
      </c>
      <c r="N163" s="56">
        <v>0</v>
      </c>
    </row>
    <row r="164" spans="1:14">
      <c r="A164" t="s">
        <v>1470</v>
      </c>
      <c r="B164" t="s">
        <v>1471</v>
      </c>
      <c r="C164" t="s">
        <v>96</v>
      </c>
      <c r="D164" t="s">
        <v>108</v>
      </c>
      <c r="E164" t="s">
        <v>1472</v>
      </c>
      <c r="F164" t="s">
        <v>109</v>
      </c>
      <c r="G164" t="s">
        <v>98</v>
      </c>
      <c r="H164" s="55">
        <v>227.33</v>
      </c>
      <c r="I164" s="55">
        <v>243.2</v>
      </c>
      <c r="J164" s="55">
        <v>0</v>
      </c>
      <c r="K164" s="55">
        <v>0.55286656000000001</v>
      </c>
      <c r="L164" s="56">
        <v>0</v>
      </c>
      <c r="M164" s="56">
        <v>0</v>
      </c>
      <c r="N164" s="56">
        <v>0</v>
      </c>
    </row>
    <row r="165" spans="1:14">
      <c r="A165" t="s">
        <v>1473</v>
      </c>
      <c r="B165" t="s">
        <v>1474</v>
      </c>
      <c r="C165" t="s">
        <v>96</v>
      </c>
      <c r="D165" t="s">
        <v>108</v>
      </c>
      <c r="E165" t="s">
        <v>1475</v>
      </c>
      <c r="F165" t="s">
        <v>109</v>
      </c>
      <c r="G165" t="s">
        <v>98</v>
      </c>
      <c r="H165" s="55">
        <v>1853.08</v>
      </c>
      <c r="I165" s="55">
        <v>460.1</v>
      </c>
      <c r="J165" s="55">
        <v>0</v>
      </c>
      <c r="K165" s="55">
        <v>8.5260210799999996</v>
      </c>
      <c r="L165" s="56">
        <v>0</v>
      </c>
      <c r="M165" s="56">
        <v>5.9999999999999995E-4</v>
      </c>
      <c r="N165" s="56">
        <v>1E-4</v>
      </c>
    </row>
    <row r="166" spans="1:14">
      <c r="A166" t="s">
        <v>1476</v>
      </c>
      <c r="B166" t="s">
        <v>1477</v>
      </c>
      <c r="C166" t="s">
        <v>96</v>
      </c>
      <c r="D166" t="s">
        <v>108</v>
      </c>
      <c r="E166" t="s">
        <v>1478</v>
      </c>
      <c r="F166" t="s">
        <v>1268</v>
      </c>
      <c r="G166" t="s">
        <v>98</v>
      </c>
      <c r="H166" s="55">
        <v>698</v>
      </c>
      <c r="I166" s="55">
        <v>160.1</v>
      </c>
      <c r="J166" s="55">
        <v>0</v>
      </c>
      <c r="K166" s="55">
        <v>1.1174980000000001</v>
      </c>
      <c r="L166" s="56">
        <v>0</v>
      </c>
      <c r="M166" s="56">
        <v>1E-4</v>
      </c>
      <c r="N166" s="56">
        <v>0</v>
      </c>
    </row>
    <row r="167" spans="1:14">
      <c r="A167" t="s">
        <v>1479</v>
      </c>
      <c r="B167" t="s">
        <v>1480</v>
      </c>
      <c r="C167" t="s">
        <v>96</v>
      </c>
      <c r="D167" t="s">
        <v>108</v>
      </c>
      <c r="E167" t="s">
        <v>1481</v>
      </c>
      <c r="F167" t="s">
        <v>1268</v>
      </c>
      <c r="G167" t="s">
        <v>98</v>
      </c>
      <c r="H167" s="55">
        <v>289.82</v>
      </c>
      <c r="I167" s="55">
        <v>108.4</v>
      </c>
      <c r="J167" s="55">
        <v>0</v>
      </c>
      <c r="K167" s="55">
        <v>0.31416487999999998</v>
      </c>
      <c r="L167" s="56">
        <v>0</v>
      </c>
      <c r="M167" s="56">
        <v>0</v>
      </c>
      <c r="N167" s="56">
        <v>0</v>
      </c>
    </row>
    <row r="168" spans="1:14">
      <c r="A168" t="s">
        <v>1482</v>
      </c>
      <c r="B168" t="s">
        <v>1483</v>
      </c>
      <c r="C168" t="s">
        <v>96</v>
      </c>
      <c r="D168" t="s">
        <v>108</v>
      </c>
      <c r="E168" t="s">
        <v>1484</v>
      </c>
      <c r="F168" t="s">
        <v>1268</v>
      </c>
      <c r="G168" t="s">
        <v>98</v>
      </c>
      <c r="H168" s="55">
        <v>464.48</v>
      </c>
      <c r="I168" s="55">
        <v>565.20000000000005</v>
      </c>
      <c r="J168" s="55">
        <v>0</v>
      </c>
      <c r="K168" s="55">
        <v>2.6252409600000002</v>
      </c>
      <c r="L168" s="56">
        <v>0</v>
      </c>
      <c r="M168" s="56">
        <v>2.0000000000000001E-4</v>
      </c>
      <c r="N168" s="56">
        <v>0</v>
      </c>
    </row>
    <row r="169" spans="1:14">
      <c r="A169" t="s">
        <v>1485</v>
      </c>
      <c r="B169" t="s">
        <v>1486</v>
      </c>
      <c r="C169" t="s">
        <v>96</v>
      </c>
      <c r="D169" t="s">
        <v>108</v>
      </c>
      <c r="E169" t="s">
        <v>1487</v>
      </c>
      <c r="F169" t="s">
        <v>1272</v>
      </c>
      <c r="G169" t="s">
        <v>98</v>
      </c>
      <c r="H169" s="55">
        <v>1741.18</v>
      </c>
      <c r="I169" s="55">
        <v>101.4</v>
      </c>
      <c r="J169" s="55">
        <v>0</v>
      </c>
      <c r="K169" s="55">
        <v>1.7655565200000001</v>
      </c>
      <c r="L169" s="56">
        <v>0</v>
      </c>
      <c r="M169" s="56">
        <v>1E-4</v>
      </c>
      <c r="N169" s="56">
        <v>0</v>
      </c>
    </row>
    <row r="170" spans="1:14">
      <c r="A170" t="s">
        <v>1488</v>
      </c>
      <c r="B170" t="s">
        <v>1489</v>
      </c>
      <c r="C170" t="s">
        <v>96</v>
      </c>
      <c r="D170" t="s">
        <v>108</v>
      </c>
      <c r="E170" t="s">
        <v>1490</v>
      </c>
      <c r="F170" t="s">
        <v>1272</v>
      </c>
      <c r="G170" t="s">
        <v>98</v>
      </c>
      <c r="H170" s="55">
        <v>1157.8599999999999</v>
      </c>
      <c r="I170" s="55">
        <v>293.60000000000002</v>
      </c>
      <c r="J170" s="55">
        <v>0</v>
      </c>
      <c r="K170" s="55">
        <v>3.3994769599999999</v>
      </c>
      <c r="L170" s="56">
        <v>0</v>
      </c>
      <c r="M170" s="56">
        <v>2.0000000000000001E-4</v>
      </c>
      <c r="N170" s="56">
        <v>0</v>
      </c>
    </row>
    <row r="171" spans="1:14">
      <c r="A171" t="s">
        <v>1491</v>
      </c>
      <c r="B171" t="s">
        <v>1492</v>
      </c>
      <c r="C171" t="s">
        <v>96</v>
      </c>
      <c r="D171" t="s">
        <v>108</v>
      </c>
      <c r="E171" t="s">
        <v>1493</v>
      </c>
      <c r="F171" t="s">
        <v>1272</v>
      </c>
      <c r="G171" t="s">
        <v>98</v>
      </c>
      <c r="H171" s="55">
        <v>1540.16</v>
      </c>
      <c r="I171" s="55">
        <v>705</v>
      </c>
      <c r="J171" s="55">
        <v>0</v>
      </c>
      <c r="K171" s="55">
        <v>10.858128000000001</v>
      </c>
      <c r="L171" s="56">
        <v>0</v>
      </c>
      <c r="M171" s="56">
        <v>6.9999999999999999E-4</v>
      </c>
      <c r="N171" s="56">
        <v>1E-4</v>
      </c>
    </row>
    <row r="172" spans="1:14">
      <c r="A172" t="s">
        <v>1494</v>
      </c>
      <c r="B172" t="s">
        <v>1495</v>
      </c>
      <c r="C172" t="s">
        <v>96</v>
      </c>
      <c r="D172" t="s">
        <v>108</v>
      </c>
      <c r="E172" t="s">
        <v>1496</v>
      </c>
      <c r="F172" t="s">
        <v>110</v>
      </c>
      <c r="G172" t="s">
        <v>98</v>
      </c>
      <c r="H172" s="55">
        <v>1503.48</v>
      </c>
      <c r="I172" s="55">
        <v>433</v>
      </c>
      <c r="J172" s="55">
        <v>0</v>
      </c>
      <c r="K172" s="55">
        <v>6.5100683999999998</v>
      </c>
      <c r="L172" s="56">
        <v>0</v>
      </c>
      <c r="M172" s="56">
        <v>4.0000000000000002E-4</v>
      </c>
      <c r="N172" s="56">
        <v>1E-4</v>
      </c>
    </row>
    <row r="173" spans="1:14">
      <c r="A173" t="s">
        <v>1497</v>
      </c>
      <c r="B173" t="s">
        <v>1498</v>
      </c>
      <c r="C173" t="s">
        <v>96</v>
      </c>
      <c r="D173" t="s">
        <v>108</v>
      </c>
      <c r="E173" t="s">
        <v>1499</v>
      </c>
      <c r="F173" t="s">
        <v>110</v>
      </c>
      <c r="G173" t="s">
        <v>98</v>
      </c>
      <c r="H173" s="55">
        <v>661.13</v>
      </c>
      <c r="I173" s="55">
        <v>1999</v>
      </c>
      <c r="J173" s="55">
        <v>0</v>
      </c>
      <c r="K173" s="55">
        <v>13.2159887</v>
      </c>
      <c r="L173" s="56">
        <v>0</v>
      </c>
      <c r="M173" s="56">
        <v>8.9999999999999998E-4</v>
      </c>
      <c r="N173" s="56">
        <v>1E-4</v>
      </c>
    </row>
    <row r="174" spans="1:14">
      <c r="A174" t="s">
        <v>1500</v>
      </c>
      <c r="B174" t="s">
        <v>1501</v>
      </c>
      <c r="C174" t="s">
        <v>96</v>
      </c>
      <c r="D174" t="s">
        <v>108</v>
      </c>
      <c r="E174" t="s">
        <v>1502</v>
      </c>
      <c r="F174" t="s">
        <v>110</v>
      </c>
      <c r="G174" t="s">
        <v>98</v>
      </c>
      <c r="H174" s="55">
        <v>253.02</v>
      </c>
      <c r="I174" s="55">
        <v>1762</v>
      </c>
      <c r="J174" s="55">
        <v>0</v>
      </c>
      <c r="K174" s="55">
        <v>4.4582123999999999</v>
      </c>
      <c r="L174" s="56">
        <v>0</v>
      </c>
      <c r="M174" s="56">
        <v>2.9999999999999997E-4</v>
      </c>
      <c r="N174" s="56">
        <v>0</v>
      </c>
    </row>
    <row r="175" spans="1:14">
      <c r="A175" t="s">
        <v>1503</v>
      </c>
      <c r="B175" t="s">
        <v>1504</v>
      </c>
      <c r="C175" t="s">
        <v>96</v>
      </c>
      <c r="D175" t="s">
        <v>108</v>
      </c>
      <c r="E175" t="s">
        <v>1505</v>
      </c>
      <c r="F175" t="s">
        <v>110</v>
      </c>
      <c r="G175" t="s">
        <v>98</v>
      </c>
      <c r="H175" s="55">
        <v>2686.58</v>
      </c>
      <c r="I175" s="55">
        <v>397.9</v>
      </c>
      <c r="J175" s="55">
        <v>0</v>
      </c>
      <c r="K175" s="55">
        <v>10.689901819999999</v>
      </c>
      <c r="L175" s="56">
        <v>0</v>
      </c>
      <c r="M175" s="56">
        <v>6.9999999999999999E-4</v>
      </c>
      <c r="N175" s="56">
        <v>1E-4</v>
      </c>
    </row>
    <row r="176" spans="1:14">
      <c r="A176" t="s">
        <v>1506</v>
      </c>
      <c r="B176" t="s">
        <v>1507</v>
      </c>
      <c r="C176" t="s">
        <v>96</v>
      </c>
      <c r="D176" t="s">
        <v>108</v>
      </c>
      <c r="E176" t="s">
        <v>1508</v>
      </c>
      <c r="F176" t="s">
        <v>110</v>
      </c>
      <c r="G176" t="s">
        <v>98</v>
      </c>
      <c r="H176" s="55">
        <v>3930.24</v>
      </c>
      <c r="I176" s="55">
        <v>449.6</v>
      </c>
      <c r="J176" s="55">
        <v>0</v>
      </c>
      <c r="K176" s="55">
        <v>17.670359040000001</v>
      </c>
      <c r="L176" s="56">
        <v>0</v>
      </c>
      <c r="M176" s="56">
        <v>1.1000000000000001E-3</v>
      </c>
      <c r="N176" s="56">
        <v>2.0000000000000001E-4</v>
      </c>
    </row>
    <row r="177" spans="1:14">
      <c r="A177" t="s">
        <v>1509</v>
      </c>
      <c r="B177" t="s">
        <v>1510</v>
      </c>
      <c r="C177" t="s">
        <v>96</v>
      </c>
      <c r="D177" t="s">
        <v>108</v>
      </c>
      <c r="E177" t="s">
        <v>1511</v>
      </c>
      <c r="F177" t="s">
        <v>110</v>
      </c>
      <c r="G177" t="s">
        <v>98</v>
      </c>
      <c r="H177" s="55">
        <v>404.09</v>
      </c>
      <c r="I177" s="55">
        <v>1518</v>
      </c>
      <c r="J177" s="55">
        <v>0.30307000000000001</v>
      </c>
      <c r="K177" s="55">
        <v>6.4371562000000004</v>
      </c>
      <c r="L177" s="56">
        <v>0</v>
      </c>
      <c r="M177" s="56">
        <v>4.0000000000000002E-4</v>
      </c>
      <c r="N177" s="56">
        <v>1E-4</v>
      </c>
    </row>
    <row r="178" spans="1:14">
      <c r="A178" t="s">
        <v>1512</v>
      </c>
      <c r="B178" t="s">
        <v>1513</v>
      </c>
      <c r="C178" t="s">
        <v>96</v>
      </c>
      <c r="D178" t="s">
        <v>108</v>
      </c>
      <c r="E178" t="s">
        <v>1514</v>
      </c>
      <c r="F178" t="s">
        <v>110</v>
      </c>
      <c r="G178" t="s">
        <v>98</v>
      </c>
      <c r="H178" s="55">
        <v>25647.4</v>
      </c>
      <c r="I178" s="55">
        <v>142.1</v>
      </c>
      <c r="J178" s="55">
        <v>0</v>
      </c>
      <c r="K178" s="55">
        <v>36.444955399999998</v>
      </c>
      <c r="L178" s="56">
        <v>1E-4</v>
      </c>
      <c r="M178" s="56">
        <v>2.3999999999999998E-3</v>
      </c>
      <c r="N178" s="56">
        <v>4.0000000000000002E-4</v>
      </c>
    </row>
    <row r="179" spans="1:14">
      <c r="A179" t="s">
        <v>1515</v>
      </c>
      <c r="B179" t="s">
        <v>1516</v>
      </c>
      <c r="C179" t="s">
        <v>96</v>
      </c>
      <c r="D179" t="s">
        <v>108</v>
      </c>
      <c r="E179" t="s">
        <v>1517</v>
      </c>
      <c r="F179" t="s">
        <v>112</v>
      </c>
      <c r="G179" t="s">
        <v>98</v>
      </c>
      <c r="H179" s="55">
        <v>231.28</v>
      </c>
      <c r="I179" s="55">
        <v>2290</v>
      </c>
      <c r="J179" s="55">
        <v>0</v>
      </c>
      <c r="K179" s="55">
        <v>5.2963120000000004</v>
      </c>
      <c r="L179" s="56">
        <v>0</v>
      </c>
      <c r="M179" s="56">
        <v>2.9999999999999997E-4</v>
      </c>
      <c r="N179" s="56">
        <v>1E-4</v>
      </c>
    </row>
    <row r="180" spans="1:14">
      <c r="A180" t="s">
        <v>1518</v>
      </c>
      <c r="B180" t="s">
        <v>1519</v>
      </c>
      <c r="C180" t="s">
        <v>96</v>
      </c>
      <c r="D180" t="s">
        <v>108</v>
      </c>
      <c r="E180" t="s">
        <v>1520</v>
      </c>
      <c r="F180" t="s">
        <v>112</v>
      </c>
      <c r="G180" t="s">
        <v>98</v>
      </c>
      <c r="H180" s="55">
        <v>4544.1099999999997</v>
      </c>
      <c r="I180" s="55">
        <v>61.7</v>
      </c>
      <c r="J180" s="55">
        <v>0</v>
      </c>
      <c r="K180" s="55">
        <v>2.80371587</v>
      </c>
      <c r="L180" s="56">
        <v>0</v>
      </c>
      <c r="M180" s="56">
        <v>2.0000000000000001E-4</v>
      </c>
      <c r="N180" s="56">
        <v>0</v>
      </c>
    </row>
    <row r="181" spans="1:14">
      <c r="A181" t="s">
        <v>1521</v>
      </c>
      <c r="B181" t="s">
        <v>1522</v>
      </c>
      <c r="C181" t="s">
        <v>96</v>
      </c>
      <c r="D181" t="s">
        <v>108</v>
      </c>
      <c r="E181" t="s">
        <v>1523</v>
      </c>
      <c r="F181" t="s">
        <v>112</v>
      </c>
      <c r="G181" t="s">
        <v>98</v>
      </c>
      <c r="H181" s="55">
        <v>647.88</v>
      </c>
      <c r="I181" s="55">
        <v>163.5</v>
      </c>
      <c r="J181" s="55">
        <v>0</v>
      </c>
      <c r="K181" s="55">
        <v>1.0592838</v>
      </c>
      <c r="L181" s="56">
        <v>0</v>
      </c>
      <c r="M181" s="56">
        <v>1E-4</v>
      </c>
      <c r="N181" s="56">
        <v>0</v>
      </c>
    </row>
    <row r="182" spans="1:14">
      <c r="A182" s="57" t="s">
        <v>1524</v>
      </c>
      <c r="B182" s="106" t="s">
        <v>3941</v>
      </c>
      <c r="C182" s="106" t="s">
        <v>3941</v>
      </c>
      <c r="D182" s="107" t="s">
        <v>3941</v>
      </c>
      <c r="E182" s="107" t="s">
        <v>3941</v>
      </c>
      <c r="F182" s="107" t="s">
        <v>3941</v>
      </c>
      <c r="G182" s="107" t="s">
        <v>3941</v>
      </c>
      <c r="H182" s="59">
        <v>0</v>
      </c>
      <c r="I182" s="107" t="s">
        <v>3941</v>
      </c>
      <c r="J182" s="59">
        <v>0</v>
      </c>
      <c r="K182" s="59">
        <v>0</v>
      </c>
      <c r="L182" s="107" t="s">
        <v>3941</v>
      </c>
      <c r="M182" s="58">
        <v>0</v>
      </c>
      <c r="N182" s="58">
        <v>0</v>
      </c>
    </row>
    <row r="183" spans="1:14">
      <c r="A183" t="s">
        <v>178</v>
      </c>
      <c r="B183" t="s">
        <v>178</v>
      </c>
      <c r="C183" s="106" t="s">
        <v>3941</v>
      </c>
      <c r="D183" s="107" t="s">
        <v>3941</v>
      </c>
      <c r="E183" s="107" t="s">
        <v>3941</v>
      </c>
      <c r="F183" t="s">
        <v>178</v>
      </c>
      <c r="G183" t="s">
        <v>178</v>
      </c>
      <c r="H183" s="55">
        <v>0</v>
      </c>
      <c r="I183" s="55">
        <v>0</v>
      </c>
      <c r="J183" s="107" t="s">
        <v>3941</v>
      </c>
      <c r="K183" s="55">
        <v>0</v>
      </c>
      <c r="L183" s="56">
        <v>0</v>
      </c>
      <c r="M183" s="56">
        <v>0</v>
      </c>
      <c r="N183" s="56">
        <v>0</v>
      </c>
    </row>
    <row r="184" spans="1:14">
      <c r="A184" s="57" t="s">
        <v>188</v>
      </c>
      <c r="B184" s="106" t="s">
        <v>3941</v>
      </c>
      <c r="C184" s="106" t="s">
        <v>3941</v>
      </c>
      <c r="D184" s="107" t="s">
        <v>3941</v>
      </c>
      <c r="E184" s="107" t="s">
        <v>3941</v>
      </c>
      <c r="F184" s="107" t="s">
        <v>3941</v>
      </c>
      <c r="G184" s="107" t="s">
        <v>3941</v>
      </c>
      <c r="H184" s="59">
        <v>35913.19</v>
      </c>
      <c r="I184" s="107" t="s">
        <v>3941</v>
      </c>
      <c r="J184" s="59">
        <v>1.1498299999999999</v>
      </c>
      <c r="K184" s="59">
        <v>4025.3804299751059</v>
      </c>
      <c r="L184" s="107" t="s">
        <v>3941</v>
      </c>
      <c r="M184" s="58">
        <v>0.26140000000000002</v>
      </c>
      <c r="N184" s="58">
        <v>3.95E-2</v>
      </c>
    </row>
    <row r="185" spans="1:14">
      <c r="A185" s="57" t="s">
        <v>308</v>
      </c>
      <c r="B185" s="106" t="s">
        <v>3941</v>
      </c>
      <c r="C185" s="106" t="s">
        <v>3941</v>
      </c>
      <c r="D185" s="107" t="s">
        <v>3941</v>
      </c>
      <c r="E185" s="107" t="s">
        <v>3941</v>
      </c>
      <c r="F185" s="107" t="s">
        <v>3941</v>
      </c>
      <c r="G185" s="107" t="s">
        <v>3941</v>
      </c>
      <c r="H185" s="59">
        <v>19749.189999999999</v>
      </c>
      <c r="I185" s="107" t="s">
        <v>3941</v>
      </c>
      <c r="J185" s="59">
        <v>4.3600000000000002E-3</v>
      </c>
      <c r="K185" s="59">
        <v>1578.90560353195</v>
      </c>
      <c r="L185" s="107" t="s">
        <v>3941</v>
      </c>
      <c r="M185" s="58">
        <v>0.10249999999999999</v>
      </c>
      <c r="N185" s="58">
        <v>1.55E-2</v>
      </c>
    </row>
    <row r="186" spans="1:14">
      <c r="A186" t="s">
        <v>1525</v>
      </c>
      <c r="B186" t="s">
        <v>1526</v>
      </c>
      <c r="C186" t="s">
        <v>1527</v>
      </c>
      <c r="D186" t="s">
        <v>825</v>
      </c>
      <c r="E186" t="s">
        <v>1528</v>
      </c>
      <c r="F186" t="s">
        <v>899</v>
      </c>
      <c r="G186" t="s">
        <v>100</v>
      </c>
      <c r="H186" s="55">
        <v>131.63999999999999</v>
      </c>
      <c r="I186" s="55">
        <v>4332</v>
      </c>
      <c r="J186" s="55">
        <v>0</v>
      </c>
      <c r="K186" s="55">
        <v>20.683492689600001</v>
      </c>
      <c r="L186" s="56">
        <v>0</v>
      </c>
      <c r="M186" s="56">
        <v>1.2999999999999999E-3</v>
      </c>
      <c r="N186" s="56">
        <v>2.0000000000000001E-4</v>
      </c>
    </row>
    <row r="187" spans="1:14">
      <c r="A187" t="s">
        <v>1529</v>
      </c>
      <c r="B187" t="s">
        <v>1530</v>
      </c>
      <c r="C187" t="s">
        <v>1531</v>
      </c>
      <c r="D187" t="s">
        <v>825</v>
      </c>
      <c r="E187" t="s">
        <v>1532</v>
      </c>
      <c r="F187" t="s">
        <v>891</v>
      </c>
      <c r="G187" t="s">
        <v>100</v>
      </c>
      <c r="H187" s="55">
        <v>33.299999999999997</v>
      </c>
      <c r="I187" s="55">
        <v>585</v>
      </c>
      <c r="J187" s="55">
        <v>0</v>
      </c>
      <c r="K187" s="55">
        <v>0.70655773499999996</v>
      </c>
      <c r="L187" s="56">
        <v>0</v>
      </c>
      <c r="M187" s="56">
        <v>0</v>
      </c>
      <c r="N187" s="56">
        <v>0</v>
      </c>
    </row>
    <row r="188" spans="1:14">
      <c r="A188" t="s">
        <v>1533</v>
      </c>
      <c r="B188" t="s">
        <v>1534</v>
      </c>
      <c r="C188" t="s">
        <v>1531</v>
      </c>
      <c r="D188" t="s">
        <v>825</v>
      </c>
      <c r="E188" t="s">
        <v>1535</v>
      </c>
      <c r="F188" t="s">
        <v>891</v>
      </c>
      <c r="G188" t="s">
        <v>100</v>
      </c>
      <c r="H188" s="55">
        <v>328.48</v>
      </c>
      <c r="I188" s="55">
        <v>1916</v>
      </c>
      <c r="J188" s="55">
        <v>0</v>
      </c>
      <c r="K188" s="55">
        <v>22.827165753599999</v>
      </c>
      <c r="L188" s="56">
        <v>0</v>
      </c>
      <c r="M188" s="56">
        <v>1.5E-3</v>
      </c>
      <c r="N188" s="56">
        <v>2.0000000000000001E-4</v>
      </c>
    </row>
    <row r="189" spans="1:14">
      <c r="A189" t="s">
        <v>1536</v>
      </c>
      <c r="B189" t="s">
        <v>1537</v>
      </c>
      <c r="C189" t="s">
        <v>1527</v>
      </c>
      <c r="D189" t="s">
        <v>825</v>
      </c>
      <c r="E189" t="s">
        <v>1538</v>
      </c>
      <c r="F189" t="s">
        <v>933</v>
      </c>
      <c r="G189" t="s">
        <v>100</v>
      </c>
      <c r="H189" s="55">
        <v>297.23</v>
      </c>
      <c r="I189" s="55">
        <v>2722</v>
      </c>
      <c r="J189" s="55">
        <v>0</v>
      </c>
      <c r="K189" s="55">
        <v>29.3446083762</v>
      </c>
      <c r="L189" s="56">
        <v>0</v>
      </c>
      <c r="M189" s="56">
        <v>1.9E-3</v>
      </c>
      <c r="N189" s="56">
        <v>2.9999999999999997E-4</v>
      </c>
    </row>
    <row r="190" spans="1:14">
      <c r="A190" t="s">
        <v>1539</v>
      </c>
      <c r="B190" t="s">
        <v>1540</v>
      </c>
      <c r="C190" t="s">
        <v>1531</v>
      </c>
      <c r="D190" t="s">
        <v>825</v>
      </c>
      <c r="E190" t="s">
        <v>1541</v>
      </c>
      <c r="F190" t="s">
        <v>904</v>
      </c>
      <c r="G190" t="s">
        <v>100</v>
      </c>
      <c r="H190" s="55">
        <v>826.64</v>
      </c>
      <c r="I190" s="55">
        <v>521</v>
      </c>
      <c r="J190" s="55">
        <v>0</v>
      </c>
      <c r="K190" s="55">
        <v>15.6207432888</v>
      </c>
      <c r="L190" s="56">
        <v>0</v>
      </c>
      <c r="M190" s="56">
        <v>1E-3</v>
      </c>
      <c r="N190" s="56">
        <v>2.0000000000000001E-4</v>
      </c>
    </row>
    <row r="191" spans="1:14">
      <c r="A191" t="s">
        <v>1542</v>
      </c>
      <c r="B191" t="s">
        <v>1543</v>
      </c>
      <c r="C191" t="s">
        <v>1531</v>
      </c>
      <c r="D191" t="s">
        <v>825</v>
      </c>
      <c r="E191" t="s">
        <v>1544</v>
      </c>
      <c r="F191" t="s">
        <v>973</v>
      </c>
      <c r="G191" t="s">
        <v>100</v>
      </c>
      <c r="H191" s="55">
        <v>309.7</v>
      </c>
      <c r="I191" s="55">
        <v>2224</v>
      </c>
      <c r="J191" s="55">
        <v>0</v>
      </c>
      <c r="K191" s="55">
        <v>24.981789456000001</v>
      </c>
      <c r="L191" s="56">
        <v>0</v>
      </c>
      <c r="M191" s="56">
        <v>1.6000000000000001E-3</v>
      </c>
      <c r="N191" s="56">
        <v>2.0000000000000001E-4</v>
      </c>
    </row>
    <row r="192" spans="1:14">
      <c r="A192" t="s">
        <v>1545</v>
      </c>
      <c r="B192" t="s">
        <v>1546</v>
      </c>
      <c r="C192" t="s">
        <v>1531</v>
      </c>
      <c r="D192" t="s">
        <v>825</v>
      </c>
      <c r="E192" t="s">
        <v>1547</v>
      </c>
      <c r="F192" t="s">
        <v>1014</v>
      </c>
      <c r="G192" t="s">
        <v>100</v>
      </c>
      <c r="H192" s="55">
        <v>422.81</v>
      </c>
      <c r="I192" s="55">
        <v>110.5</v>
      </c>
      <c r="J192" s="55">
        <v>0</v>
      </c>
      <c r="K192" s="55">
        <v>1.69455271635</v>
      </c>
      <c r="L192" s="56">
        <v>0</v>
      </c>
      <c r="M192" s="56">
        <v>1E-4</v>
      </c>
      <c r="N192" s="56">
        <v>0</v>
      </c>
    </row>
    <row r="193" spans="1:14">
      <c r="A193" t="s">
        <v>1548</v>
      </c>
      <c r="B193" t="s">
        <v>1549</v>
      </c>
      <c r="C193" t="s">
        <v>1531</v>
      </c>
      <c r="D193" t="s">
        <v>825</v>
      </c>
      <c r="E193" t="s">
        <v>1550</v>
      </c>
      <c r="F193" t="s">
        <v>1014</v>
      </c>
      <c r="G193" t="s">
        <v>100</v>
      </c>
      <c r="H193" s="55">
        <v>223.3</v>
      </c>
      <c r="I193" s="55">
        <v>1500</v>
      </c>
      <c r="J193" s="55">
        <v>0</v>
      </c>
      <c r="K193" s="55">
        <v>12.1486365</v>
      </c>
      <c r="L193" s="56">
        <v>0</v>
      </c>
      <c r="M193" s="56">
        <v>8.0000000000000004E-4</v>
      </c>
      <c r="N193" s="56">
        <v>1E-4</v>
      </c>
    </row>
    <row r="194" spans="1:14">
      <c r="A194" t="s">
        <v>1551</v>
      </c>
      <c r="B194" t="s">
        <v>1552</v>
      </c>
      <c r="C194" t="s">
        <v>1531</v>
      </c>
      <c r="D194" t="s">
        <v>825</v>
      </c>
      <c r="E194" t="s">
        <v>1553</v>
      </c>
      <c r="F194" t="s">
        <v>1554</v>
      </c>
      <c r="G194" t="s">
        <v>100</v>
      </c>
      <c r="H194" s="55">
        <v>180.48</v>
      </c>
      <c r="I194" s="55">
        <v>3963</v>
      </c>
      <c r="J194" s="55">
        <v>0</v>
      </c>
      <c r="K194" s="55">
        <v>25.941836044799999</v>
      </c>
      <c r="L194" s="56">
        <v>0</v>
      </c>
      <c r="M194" s="56">
        <v>1.6999999999999999E-3</v>
      </c>
      <c r="N194" s="56">
        <v>2.9999999999999997E-4</v>
      </c>
    </row>
    <row r="195" spans="1:14">
      <c r="A195" t="s">
        <v>1555</v>
      </c>
      <c r="B195" t="s">
        <v>1556</v>
      </c>
      <c r="C195" t="s">
        <v>1531</v>
      </c>
      <c r="D195" t="s">
        <v>825</v>
      </c>
      <c r="E195" t="s">
        <v>1557</v>
      </c>
      <c r="F195" t="s">
        <v>1558</v>
      </c>
      <c r="G195" t="s">
        <v>100</v>
      </c>
      <c r="H195" s="55">
        <v>173.79</v>
      </c>
      <c r="I195" s="55">
        <v>9360</v>
      </c>
      <c r="J195" s="55">
        <v>0</v>
      </c>
      <c r="K195" s="55">
        <v>58.999480488000003</v>
      </c>
      <c r="L195" s="56">
        <v>0</v>
      </c>
      <c r="M195" s="56">
        <v>3.8E-3</v>
      </c>
      <c r="N195" s="56">
        <v>5.9999999999999995E-4</v>
      </c>
    </row>
    <row r="196" spans="1:14">
      <c r="A196" t="s">
        <v>1559</v>
      </c>
      <c r="B196" t="s">
        <v>1560</v>
      </c>
      <c r="C196" t="s">
        <v>1531</v>
      </c>
      <c r="D196" t="s">
        <v>825</v>
      </c>
      <c r="E196" t="s">
        <v>1561</v>
      </c>
      <c r="F196" t="s">
        <v>936</v>
      </c>
      <c r="G196" t="s">
        <v>100</v>
      </c>
      <c r="H196" s="55">
        <v>156.38999999999999</v>
      </c>
      <c r="I196" s="55">
        <v>3461</v>
      </c>
      <c r="J196" s="55">
        <v>0</v>
      </c>
      <c r="K196" s="55">
        <v>19.631710203299999</v>
      </c>
      <c r="L196" s="56">
        <v>0</v>
      </c>
      <c r="M196" s="56">
        <v>1.2999999999999999E-3</v>
      </c>
      <c r="N196" s="56">
        <v>2.0000000000000001E-4</v>
      </c>
    </row>
    <row r="197" spans="1:14">
      <c r="A197" t="s">
        <v>1562</v>
      </c>
      <c r="B197" t="s">
        <v>1563</v>
      </c>
      <c r="C197" t="s">
        <v>1531</v>
      </c>
      <c r="D197" t="s">
        <v>825</v>
      </c>
      <c r="E197" t="s">
        <v>1564</v>
      </c>
      <c r="F197" t="s">
        <v>936</v>
      </c>
      <c r="G197" t="s">
        <v>100</v>
      </c>
      <c r="H197" s="55">
        <v>53.94</v>
      </c>
      <c r="I197" s="55">
        <v>18781</v>
      </c>
      <c r="J197" s="55">
        <v>0</v>
      </c>
      <c r="K197" s="55">
        <v>36.743219767799999</v>
      </c>
      <c r="L197" s="56">
        <v>0</v>
      </c>
      <c r="M197" s="56">
        <v>2.3999999999999998E-3</v>
      </c>
      <c r="N197" s="56">
        <v>4.0000000000000002E-4</v>
      </c>
    </row>
    <row r="198" spans="1:14">
      <c r="A198" t="s">
        <v>1565</v>
      </c>
      <c r="B198" t="s">
        <v>1566</v>
      </c>
      <c r="C198" t="s">
        <v>1527</v>
      </c>
      <c r="D198" t="s">
        <v>825</v>
      </c>
      <c r="E198" t="s">
        <v>1567</v>
      </c>
      <c r="F198" t="s">
        <v>936</v>
      </c>
      <c r="G198" t="s">
        <v>100</v>
      </c>
      <c r="H198" s="55">
        <v>254.38</v>
      </c>
      <c r="I198" s="55">
        <v>468</v>
      </c>
      <c r="J198" s="55">
        <v>0</v>
      </c>
      <c r="K198" s="55">
        <v>4.3179376967999996</v>
      </c>
      <c r="L198" s="56">
        <v>0</v>
      </c>
      <c r="M198" s="56">
        <v>2.9999999999999997E-4</v>
      </c>
      <c r="N198" s="56">
        <v>0</v>
      </c>
    </row>
    <row r="199" spans="1:14">
      <c r="A199" t="s">
        <v>1568</v>
      </c>
      <c r="B199" t="s">
        <v>1569</v>
      </c>
      <c r="C199" t="s">
        <v>1527</v>
      </c>
      <c r="D199" t="s">
        <v>825</v>
      </c>
      <c r="E199" t="s">
        <v>1570</v>
      </c>
      <c r="F199" t="s">
        <v>936</v>
      </c>
      <c r="G199" t="s">
        <v>100</v>
      </c>
      <c r="H199" s="55">
        <v>546.6</v>
      </c>
      <c r="I199" s="55">
        <v>533</v>
      </c>
      <c r="J199" s="55">
        <v>0</v>
      </c>
      <c r="K199" s="55">
        <v>10.566822006000001</v>
      </c>
      <c r="L199" s="56">
        <v>0</v>
      </c>
      <c r="M199" s="56">
        <v>6.9999999999999999E-4</v>
      </c>
      <c r="N199" s="56">
        <v>1E-4</v>
      </c>
    </row>
    <row r="200" spans="1:14">
      <c r="A200" t="s">
        <v>1571</v>
      </c>
      <c r="B200" t="s">
        <v>1572</v>
      </c>
      <c r="C200" t="s">
        <v>1531</v>
      </c>
      <c r="D200" t="s">
        <v>825</v>
      </c>
      <c r="E200" t="s">
        <v>1573</v>
      </c>
      <c r="F200" t="s">
        <v>936</v>
      </c>
      <c r="G200" t="s">
        <v>100</v>
      </c>
      <c r="H200" s="55">
        <v>91.98</v>
      </c>
      <c r="I200" s="55">
        <v>12302</v>
      </c>
      <c r="J200" s="55">
        <v>0</v>
      </c>
      <c r="K200" s="55">
        <v>41.040881809200002</v>
      </c>
      <c r="L200" s="56">
        <v>0</v>
      </c>
      <c r="M200" s="56">
        <v>2.7000000000000001E-3</v>
      </c>
      <c r="N200" s="56">
        <v>4.0000000000000002E-4</v>
      </c>
    </row>
    <row r="201" spans="1:14">
      <c r="A201" t="s">
        <v>1574</v>
      </c>
      <c r="B201" t="s">
        <v>1575</v>
      </c>
      <c r="C201" t="s">
        <v>1531</v>
      </c>
      <c r="D201" t="s">
        <v>825</v>
      </c>
      <c r="E201" t="s">
        <v>1576</v>
      </c>
      <c r="F201" t="s">
        <v>936</v>
      </c>
      <c r="G201" t="s">
        <v>100</v>
      </c>
      <c r="H201" s="55">
        <v>30.31</v>
      </c>
      <c r="I201" s="55">
        <v>21905</v>
      </c>
      <c r="J201" s="55">
        <v>0</v>
      </c>
      <c r="K201" s="55">
        <v>24.081123748500001</v>
      </c>
      <c r="L201" s="56">
        <v>0</v>
      </c>
      <c r="M201" s="56">
        <v>1.6000000000000001E-3</v>
      </c>
      <c r="N201" s="56">
        <v>2.0000000000000001E-4</v>
      </c>
    </row>
    <row r="202" spans="1:14">
      <c r="A202" t="s">
        <v>1577</v>
      </c>
      <c r="B202" t="s">
        <v>1578</v>
      </c>
      <c r="C202" t="s">
        <v>1531</v>
      </c>
      <c r="D202" t="s">
        <v>825</v>
      </c>
      <c r="E202" t="s">
        <v>1579</v>
      </c>
      <c r="F202" t="s">
        <v>1580</v>
      </c>
      <c r="G202" t="s">
        <v>100</v>
      </c>
      <c r="H202" s="55">
        <v>482.21</v>
      </c>
      <c r="I202" s="55">
        <v>218</v>
      </c>
      <c r="J202" s="55">
        <v>0</v>
      </c>
      <c r="K202" s="55">
        <v>3.8127669605999999</v>
      </c>
      <c r="L202" s="56">
        <v>0</v>
      </c>
      <c r="M202" s="56">
        <v>2.0000000000000001E-4</v>
      </c>
      <c r="N202" s="56">
        <v>0</v>
      </c>
    </row>
    <row r="203" spans="1:14">
      <c r="A203" t="s">
        <v>1581</v>
      </c>
      <c r="B203" t="s">
        <v>1582</v>
      </c>
      <c r="C203" t="s">
        <v>1531</v>
      </c>
      <c r="D203" t="s">
        <v>825</v>
      </c>
      <c r="E203" t="s">
        <v>1583</v>
      </c>
      <c r="F203" t="s">
        <v>1580</v>
      </c>
      <c r="G203" t="s">
        <v>100</v>
      </c>
      <c r="H203" s="55">
        <v>1995.99</v>
      </c>
      <c r="I203" s="55">
        <v>253</v>
      </c>
      <c r="J203" s="55">
        <v>0</v>
      </c>
      <c r="K203" s="55">
        <v>18.3158229969</v>
      </c>
      <c r="L203" s="56">
        <v>0</v>
      </c>
      <c r="M203" s="56">
        <v>1.1999999999999999E-3</v>
      </c>
      <c r="N203" s="56">
        <v>2.0000000000000001E-4</v>
      </c>
    </row>
    <row r="204" spans="1:14">
      <c r="A204" t="s">
        <v>1584</v>
      </c>
      <c r="B204" t="s">
        <v>1585</v>
      </c>
      <c r="C204" t="s">
        <v>1531</v>
      </c>
      <c r="D204" t="s">
        <v>825</v>
      </c>
      <c r="E204" t="s">
        <v>1586</v>
      </c>
      <c r="F204" t="s">
        <v>1580</v>
      </c>
      <c r="G204" t="s">
        <v>100</v>
      </c>
      <c r="H204" s="55">
        <v>354.28</v>
      </c>
      <c r="I204" s="55">
        <v>1428</v>
      </c>
      <c r="J204" s="55">
        <v>0</v>
      </c>
      <c r="K204" s="55">
        <v>18.349422436800001</v>
      </c>
      <c r="L204" s="56">
        <v>0</v>
      </c>
      <c r="M204" s="56">
        <v>1.1999999999999999E-3</v>
      </c>
      <c r="N204" s="56">
        <v>2.0000000000000001E-4</v>
      </c>
    </row>
    <row r="205" spans="1:14">
      <c r="A205" t="s">
        <v>1587</v>
      </c>
      <c r="B205" t="s">
        <v>1588</v>
      </c>
      <c r="C205" t="s">
        <v>1527</v>
      </c>
      <c r="D205" t="s">
        <v>825</v>
      </c>
      <c r="E205" t="s">
        <v>1589</v>
      </c>
      <c r="F205" t="s">
        <v>1590</v>
      </c>
      <c r="G205" t="s">
        <v>100</v>
      </c>
      <c r="H205" s="55">
        <v>58.55</v>
      </c>
      <c r="I205" s="55">
        <v>987</v>
      </c>
      <c r="J205" s="55">
        <v>0</v>
      </c>
      <c r="K205" s="55">
        <v>2.0960015895000002</v>
      </c>
      <c r="L205" s="56">
        <v>0</v>
      </c>
      <c r="M205" s="56">
        <v>1E-4</v>
      </c>
      <c r="N205" s="56">
        <v>0</v>
      </c>
    </row>
    <row r="206" spans="1:14">
      <c r="A206" t="s">
        <v>1591</v>
      </c>
      <c r="B206" t="s">
        <v>1592</v>
      </c>
      <c r="C206" t="s">
        <v>1527</v>
      </c>
      <c r="D206" t="s">
        <v>825</v>
      </c>
      <c r="E206" t="s">
        <v>1053</v>
      </c>
      <c r="F206" t="s">
        <v>672</v>
      </c>
      <c r="G206" t="s">
        <v>100</v>
      </c>
      <c r="H206" s="55">
        <v>360.11</v>
      </c>
      <c r="I206" s="55">
        <v>7579</v>
      </c>
      <c r="J206" s="55">
        <v>0</v>
      </c>
      <c r="K206" s="55">
        <v>98.9907567363</v>
      </c>
      <c r="L206" s="56">
        <v>0</v>
      </c>
      <c r="M206" s="56">
        <v>6.4000000000000003E-3</v>
      </c>
      <c r="N206" s="56">
        <v>1E-3</v>
      </c>
    </row>
    <row r="207" spans="1:14">
      <c r="A207" t="s">
        <v>1593</v>
      </c>
      <c r="B207" t="s">
        <v>1594</v>
      </c>
      <c r="C207" t="s">
        <v>1531</v>
      </c>
      <c r="D207" t="s">
        <v>825</v>
      </c>
      <c r="E207" t="s">
        <v>821</v>
      </c>
      <c r="F207" t="s">
        <v>685</v>
      </c>
      <c r="G207" t="s">
        <v>100</v>
      </c>
      <c r="H207" s="55">
        <v>2.41</v>
      </c>
      <c r="I207" s="55">
        <v>21325</v>
      </c>
      <c r="J207" s="55">
        <v>4.3600000000000002E-3</v>
      </c>
      <c r="K207" s="55">
        <v>1.8683931775</v>
      </c>
      <c r="L207" s="56">
        <v>0</v>
      </c>
      <c r="M207" s="56">
        <v>1E-4</v>
      </c>
      <c r="N207" s="56">
        <v>0</v>
      </c>
    </row>
    <row r="208" spans="1:14">
      <c r="A208" t="s">
        <v>1595</v>
      </c>
      <c r="B208" t="s">
        <v>1596</v>
      </c>
      <c r="C208" t="s">
        <v>1531</v>
      </c>
      <c r="D208" t="s">
        <v>825</v>
      </c>
      <c r="E208" t="s">
        <v>1101</v>
      </c>
      <c r="F208" t="s">
        <v>1102</v>
      </c>
      <c r="G208" t="s">
        <v>100</v>
      </c>
      <c r="H208" s="55">
        <v>600.62</v>
      </c>
      <c r="I208" s="55">
        <v>3052</v>
      </c>
      <c r="J208" s="55">
        <v>0</v>
      </c>
      <c r="K208" s="55">
        <v>66.486255544800002</v>
      </c>
      <c r="L208" s="56">
        <v>0</v>
      </c>
      <c r="M208" s="56">
        <v>4.3E-3</v>
      </c>
      <c r="N208" s="56">
        <v>6.9999999999999999E-4</v>
      </c>
    </row>
    <row r="209" spans="1:14">
      <c r="A209" t="s">
        <v>1597</v>
      </c>
      <c r="B209" t="s">
        <v>1598</v>
      </c>
      <c r="C209" t="s">
        <v>1531</v>
      </c>
      <c r="D209" t="s">
        <v>825</v>
      </c>
      <c r="E209" t="s">
        <v>1105</v>
      </c>
      <c r="F209" t="s">
        <v>1102</v>
      </c>
      <c r="G209" t="s">
        <v>100</v>
      </c>
      <c r="H209" s="55">
        <v>368.71</v>
      </c>
      <c r="I209" s="55">
        <v>13739</v>
      </c>
      <c r="J209" s="55">
        <v>0</v>
      </c>
      <c r="K209" s="55">
        <v>183.73318164630001</v>
      </c>
      <c r="L209" s="56">
        <v>0</v>
      </c>
      <c r="M209" s="56">
        <v>1.1900000000000001E-2</v>
      </c>
      <c r="N209" s="56">
        <v>1.8E-3</v>
      </c>
    </row>
    <row r="210" spans="1:14">
      <c r="A210" t="s">
        <v>1599</v>
      </c>
      <c r="B210" t="s">
        <v>1600</v>
      </c>
      <c r="C210" t="s">
        <v>1531</v>
      </c>
      <c r="D210" t="s">
        <v>825</v>
      </c>
      <c r="E210" t="s">
        <v>1108</v>
      </c>
      <c r="F210" t="s">
        <v>1102</v>
      </c>
      <c r="G210" t="s">
        <v>100</v>
      </c>
      <c r="H210" s="55">
        <v>326.86</v>
      </c>
      <c r="I210" s="55">
        <v>6938</v>
      </c>
      <c r="J210" s="55">
        <v>0</v>
      </c>
      <c r="K210" s="55">
        <v>82.251462243600002</v>
      </c>
      <c r="L210" s="56">
        <v>0</v>
      </c>
      <c r="M210" s="56">
        <v>5.3E-3</v>
      </c>
      <c r="N210" s="56">
        <v>8.0000000000000004E-4</v>
      </c>
    </row>
    <row r="211" spans="1:14">
      <c r="A211" t="s">
        <v>1601</v>
      </c>
      <c r="B211" t="s">
        <v>1602</v>
      </c>
      <c r="C211" t="s">
        <v>1527</v>
      </c>
      <c r="D211" t="s">
        <v>825</v>
      </c>
      <c r="E211" t="s">
        <v>849</v>
      </c>
      <c r="F211" t="s">
        <v>850</v>
      </c>
      <c r="G211" t="s">
        <v>100</v>
      </c>
      <c r="H211" s="55">
        <v>9948.19</v>
      </c>
      <c r="I211" s="55">
        <v>1044</v>
      </c>
      <c r="J211" s="55">
        <v>0</v>
      </c>
      <c r="K211" s="55">
        <v>376.69696875720001</v>
      </c>
      <c r="L211" s="56">
        <v>0</v>
      </c>
      <c r="M211" s="56">
        <v>2.4500000000000001E-2</v>
      </c>
      <c r="N211" s="56">
        <v>3.7000000000000002E-3</v>
      </c>
    </row>
    <row r="212" spans="1:14">
      <c r="A212" t="s">
        <v>1603</v>
      </c>
      <c r="B212" t="s">
        <v>1604</v>
      </c>
      <c r="C212" t="s">
        <v>1531</v>
      </c>
      <c r="D212" t="s">
        <v>825</v>
      </c>
      <c r="E212" t="s">
        <v>1131</v>
      </c>
      <c r="F212" t="s">
        <v>112</v>
      </c>
      <c r="G212" t="s">
        <v>100</v>
      </c>
      <c r="H212" s="55">
        <v>398.43</v>
      </c>
      <c r="I212" s="55">
        <v>19951</v>
      </c>
      <c r="J212" s="55">
        <v>0</v>
      </c>
      <c r="K212" s="55">
        <v>288.3130202511</v>
      </c>
      <c r="L212" s="56">
        <v>0</v>
      </c>
      <c r="M212" s="56">
        <v>1.8700000000000001E-2</v>
      </c>
      <c r="N212" s="56">
        <v>2.8E-3</v>
      </c>
    </row>
    <row r="213" spans="1:14">
      <c r="A213" t="s">
        <v>1605</v>
      </c>
      <c r="B213" t="s">
        <v>1606</v>
      </c>
      <c r="C213" t="s">
        <v>1531</v>
      </c>
      <c r="D213" t="s">
        <v>825</v>
      </c>
      <c r="E213" t="s">
        <v>1312</v>
      </c>
      <c r="F213" t="s">
        <v>112</v>
      </c>
      <c r="G213" t="s">
        <v>100</v>
      </c>
      <c r="H213" s="55">
        <v>791.86</v>
      </c>
      <c r="I213" s="55">
        <v>3087</v>
      </c>
      <c r="J213" s="55">
        <v>0</v>
      </c>
      <c r="K213" s="55">
        <v>88.660992911400001</v>
      </c>
      <c r="L213" s="56">
        <v>0</v>
      </c>
      <c r="M213" s="56">
        <v>5.7999999999999996E-3</v>
      </c>
      <c r="N213" s="56">
        <v>8.9999999999999998E-4</v>
      </c>
    </row>
    <row r="214" spans="1:14">
      <c r="A214" s="57" t="s">
        <v>309</v>
      </c>
      <c r="B214" s="106" t="s">
        <v>3941</v>
      </c>
      <c r="C214" s="106" t="s">
        <v>3941</v>
      </c>
      <c r="D214" s="107" t="s">
        <v>3941</v>
      </c>
      <c r="E214" s="107" t="s">
        <v>3941</v>
      </c>
      <c r="F214" s="107" t="s">
        <v>3941</v>
      </c>
      <c r="G214" s="107" t="s">
        <v>3941</v>
      </c>
      <c r="H214" s="59">
        <v>16164</v>
      </c>
      <c r="I214" s="107" t="s">
        <v>3941</v>
      </c>
      <c r="J214" s="59">
        <v>1.14547</v>
      </c>
      <c r="K214" s="59">
        <v>2446.474826443156</v>
      </c>
      <c r="L214" s="107" t="s">
        <v>3941</v>
      </c>
      <c r="M214" s="58">
        <v>0.15890000000000001</v>
      </c>
      <c r="N214" s="58">
        <v>2.4E-2</v>
      </c>
    </row>
    <row r="215" spans="1:14">
      <c r="A215" t="s">
        <v>1607</v>
      </c>
      <c r="B215" t="s">
        <v>1608</v>
      </c>
      <c r="C215" t="s">
        <v>1527</v>
      </c>
      <c r="D215" t="s">
        <v>825</v>
      </c>
      <c r="E215" s="105" t="s">
        <v>3941</v>
      </c>
      <c r="F215" t="s">
        <v>879</v>
      </c>
      <c r="G215" t="s">
        <v>100</v>
      </c>
      <c r="H215" s="55">
        <v>400.05</v>
      </c>
      <c r="I215" s="55">
        <v>3367</v>
      </c>
      <c r="J215" s="55">
        <v>0</v>
      </c>
      <c r="K215" s="55">
        <v>48.854542054500001</v>
      </c>
      <c r="L215" s="56">
        <v>0</v>
      </c>
      <c r="M215" s="56">
        <v>3.2000000000000002E-3</v>
      </c>
      <c r="N215" s="56">
        <v>5.0000000000000001E-4</v>
      </c>
    </row>
    <row r="216" spans="1:14">
      <c r="A216" t="s">
        <v>1609</v>
      </c>
      <c r="B216" t="s">
        <v>1610</v>
      </c>
      <c r="C216" t="s">
        <v>1527</v>
      </c>
      <c r="D216" t="s">
        <v>825</v>
      </c>
      <c r="E216" s="105" t="s">
        <v>3941</v>
      </c>
      <c r="F216" t="s">
        <v>879</v>
      </c>
      <c r="G216" t="s">
        <v>100</v>
      </c>
      <c r="H216" s="55">
        <v>96.58</v>
      </c>
      <c r="I216" s="55">
        <v>17010</v>
      </c>
      <c r="J216" s="55">
        <v>0</v>
      </c>
      <c r="K216" s="55">
        <v>59.585291765999997</v>
      </c>
      <c r="L216" s="56">
        <v>0</v>
      </c>
      <c r="M216" s="56">
        <v>3.8999999999999998E-3</v>
      </c>
      <c r="N216" s="56">
        <v>5.9999999999999995E-4</v>
      </c>
    </row>
    <row r="217" spans="1:14">
      <c r="A217" t="s">
        <v>1611</v>
      </c>
      <c r="B217" t="s">
        <v>1612</v>
      </c>
      <c r="C217" t="s">
        <v>1527</v>
      </c>
      <c r="D217" t="s">
        <v>825</v>
      </c>
      <c r="E217" s="105" t="s">
        <v>3941</v>
      </c>
      <c r="F217" t="s">
        <v>891</v>
      </c>
      <c r="G217" t="s">
        <v>100</v>
      </c>
      <c r="H217" s="55">
        <v>128.5</v>
      </c>
      <c r="I217" s="55">
        <v>12141</v>
      </c>
      <c r="J217" s="55">
        <v>0</v>
      </c>
      <c r="K217" s="55">
        <v>56.585497994999997</v>
      </c>
      <c r="L217" s="56">
        <v>0</v>
      </c>
      <c r="M217" s="56">
        <v>3.7000000000000002E-3</v>
      </c>
      <c r="N217" s="56">
        <v>5.9999999999999995E-4</v>
      </c>
    </row>
    <row r="218" spans="1:14">
      <c r="A218" t="s">
        <v>1613</v>
      </c>
      <c r="B218" t="s">
        <v>1614</v>
      </c>
      <c r="C218" t="s">
        <v>108</v>
      </c>
      <c r="D218" t="s">
        <v>825</v>
      </c>
      <c r="E218" s="105" t="s">
        <v>3941</v>
      </c>
      <c r="F218" t="s">
        <v>891</v>
      </c>
      <c r="G218" t="s">
        <v>102</v>
      </c>
      <c r="H218" s="55">
        <v>123.25</v>
      </c>
      <c r="I218" s="55">
        <v>9702</v>
      </c>
      <c r="J218" s="55">
        <v>0</v>
      </c>
      <c r="K218" s="55">
        <v>47.969569493999998</v>
      </c>
      <c r="L218" s="56">
        <v>0</v>
      </c>
      <c r="M218" s="56">
        <v>3.0999999999999999E-3</v>
      </c>
      <c r="N218" s="56">
        <v>5.0000000000000001E-4</v>
      </c>
    </row>
    <row r="219" spans="1:14">
      <c r="A219" t="s">
        <v>1615</v>
      </c>
      <c r="B219" t="s">
        <v>1616</v>
      </c>
      <c r="C219" t="s">
        <v>108</v>
      </c>
      <c r="D219" t="s">
        <v>825</v>
      </c>
      <c r="E219" s="105" t="s">
        <v>3941</v>
      </c>
      <c r="F219" t="s">
        <v>911</v>
      </c>
      <c r="G219" t="s">
        <v>102</v>
      </c>
      <c r="H219" s="55">
        <v>16.57</v>
      </c>
      <c r="I219" s="55">
        <v>73360</v>
      </c>
      <c r="J219" s="55">
        <v>0</v>
      </c>
      <c r="K219" s="55">
        <v>48.764014723199999</v>
      </c>
      <c r="L219" s="56">
        <v>0</v>
      </c>
      <c r="M219" s="56">
        <v>3.2000000000000002E-3</v>
      </c>
      <c r="N219" s="56">
        <v>5.0000000000000001E-4</v>
      </c>
    </row>
    <row r="220" spans="1:14">
      <c r="A220" t="s">
        <v>1617</v>
      </c>
      <c r="B220" t="s">
        <v>1618</v>
      </c>
      <c r="C220" t="s">
        <v>108</v>
      </c>
      <c r="D220" t="s">
        <v>825</v>
      </c>
      <c r="E220" s="105" t="s">
        <v>3941</v>
      </c>
      <c r="F220" t="s">
        <v>911</v>
      </c>
      <c r="G220" t="s">
        <v>102</v>
      </c>
      <c r="H220" s="55">
        <v>133.35</v>
      </c>
      <c r="I220" s="55">
        <v>5052</v>
      </c>
      <c r="J220" s="55">
        <v>0</v>
      </c>
      <c r="K220" s="55">
        <v>27.025515367200001</v>
      </c>
      <c r="L220" s="56">
        <v>0</v>
      </c>
      <c r="M220" s="56">
        <v>1.8E-3</v>
      </c>
      <c r="N220" s="56">
        <v>2.9999999999999997E-4</v>
      </c>
    </row>
    <row r="221" spans="1:14">
      <c r="A221" t="s">
        <v>1619</v>
      </c>
      <c r="B221" t="s">
        <v>1620</v>
      </c>
      <c r="C221" t="s">
        <v>1531</v>
      </c>
      <c r="D221" t="s">
        <v>825</v>
      </c>
      <c r="E221" s="105" t="s">
        <v>3941</v>
      </c>
      <c r="F221" t="s">
        <v>911</v>
      </c>
      <c r="G221" t="s">
        <v>100</v>
      </c>
      <c r="H221" s="55">
        <v>3</v>
      </c>
      <c r="I221" s="55">
        <v>1473</v>
      </c>
      <c r="J221" s="55">
        <v>0</v>
      </c>
      <c r="K221" s="55">
        <v>0.16027712999999999</v>
      </c>
      <c r="L221" s="56">
        <v>0</v>
      </c>
      <c r="M221" s="56">
        <v>0</v>
      </c>
      <c r="N221" s="56">
        <v>0</v>
      </c>
    </row>
    <row r="222" spans="1:14">
      <c r="A222" t="s">
        <v>1621</v>
      </c>
      <c r="B222" t="s">
        <v>1622</v>
      </c>
      <c r="C222" t="s">
        <v>1527</v>
      </c>
      <c r="D222" t="s">
        <v>825</v>
      </c>
      <c r="E222" s="105" t="s">
        <v>3941</v>
      </c>
      <c r="F222" t="s">
        <v>904</v>
      </c>
      <c r="G222" t="s">
        <v>100</v>
      </c>
      <c r="H222" s="55">
        <v>0.03</v>
      </c>
      <c r="I222" s="55">
        <v>54262500</v>
      </c>
      <c r="J222" s="55">
        <v>0</v>
      </c>
      <c r="K222" s="55">
        <v>59.043026249999997</v>
      </c>
      <c r="L222" s="56">
        <v>0</v>
      </c>
      <c r="M222" s="56">
        <v>3.8E-3</v>
      </c>
      <c r="N222" s="56">
        <v>5.9999999999999995E-4</v>
      </c>
    </row>
    <row r="223" spans="1:14">
      <c r="A223" t="s">
        <v>1623</v>
      </c>
      <c r="B223" t="s">
        <v>1624</v>
      </c>
      <c r="C223" t="s">
        <v>1531</v>
      </c>
      <c r="D223" t="s">
        <v>825</v>
      </c>
      <c r="E223" s="105" t="s">
        <v>3941</v>
      </c>
      <c r="F223" t="s">
        <v>904</v>
      </c>
      <c r="G223" t="s">
        <v>100</v>
      </c>
      <c r="H223" s="55">
        <v>31.92</v>
      </c>
      <c r="I223" s="55">
        <v>170</v>
      </c>
      <c r="J223" s="55">
        <v>0</v>
      </c>
      <c r="K223" s="55">
        <v>0.19681552799999999</v>
      </c>
      <c r="L223" s="56">
        <v>0</v>
      </c>
      <c r="M223" s="56">
        <v>0</v>
      </c>
      <c r="N223" s="56">
        <v>0</v>
      </c>
    </row>
    <row r="224" spans="1:14">
      <c r="A224" t="s">
        <v>1625</v>
      </c>
      <c r="B224" t="s">
        <v>1626</v>
      </c>
      <c r="C224" t="s">
        <v>1527</v>
      </c>
      <c r="D224" t="s">
        <v>825</v>
      </c>
      <c r="E224" s="105" t="s">
        <v>3941</v>
      </c>
      <c r="F224" t="s">
        <v>904</v>
      </c>
      <c r="G224" t="s">
        <v>100</v>
      </c>
      <c r="H224" s="55">
        <v>67.28</v>
      </c>
      <c r="I224" s="55">
        <v>38577</v>
      </c>
      <c r="J224" s="55">
        <v>0</v>
      </c>
      <c r="K224" s="55">
        <v>94.137354511200002</v>
      </c>
      <c r="L224" s="56">
        <v>0</v>
      </c>
      <c r="M224" s="56">
        <v>6.1000000000000004E-3</v>
      </c>
      <c r="N224" s="56">
        <v>8.9999999999999998E-4</v>
      </c>
    </row>
    <row r="225" spans="1:14">
      <c r="A225" t="s">
        <v>1627</v>
      </c>
      <c r="B225" t="s">
        <v>1628</v>
      </c>
      <c r="C225" t="s">
        <v>1527</v>
      </c>
      <c r="D225" t="s">
        <v>825</v>
      </c>
      <c r="E225" s="105" t="s">
        <v>3941</v>
      </c>
      <c r="F225" t="s">
        <v>904</v>
      </c>
      <c r="G225" t="s">
        <v>100</v>
      </c>
      <c r="H225" s="55">
        <v>178.27</v>
      </c>
      <c r="I225" s="55">
        <v>9325</v>
      </c>
      <c r="J225" s="55">
        <v>0</v>
      </c>
      <c r="K225" s="55">
        <v>60.294078292499997</v>
      </c>
      <c r="L225" s="56">
        <v>0</v>
      </c>
      <c r="M225" s="56">
        <v>3.8999999999999998E-3</v>
      </c>
      <c r="N225" s="56">
        <v>5.9999999999999995E-4</v>
      </c>
    </row>
    <row r="226" spans="1:14">
      <c r="A226" t="s">
        <v>1629</v>
      </c>
      <c r="B226" t="s">
        <v>1630</v>
      </c>
      <c r="C226" t="s">
        <v>1527</v>
      </c>
      <c r="D226" t="s">
        <v>825</v>
      </c>
      <c r="E226" s="105" t="s">
        <v>3941</v>
      </c>
      <c r="F226" t="s">
        <v>1631</v>
      </c>
      <c r="G226" t="s">
        <v>100</v>
      </c>
      <c r="H226" s="55">
        <v>18.18</v>
      </c>
      <c r="I226" s="55">
        <v>41223</v>
      </c>
      <c r="J226" s="55">
        <v>0</v>
      </c>
      <c r="K226" s="55">
        <v>27.181976257799999</v>
      </c>
      <c r="L226" s="56">
        <v>0</v>
      </c>
      <c r="M226" s="56">
        <v>1.8E-3</v>
      </c>
      <c r="N226" s="56">
        <v>2.9999999999999997E-4</v>
      </c>
    </row>
    <row r="227" spans="1:14">
      <c r="A227" t="s">
        <v>1632</v>
      </c>
      <c r="B227" t="s">
        <v>1633</v>
      </c>
      <c r="C227" t="s">
        <v>1531</v>
      </c>
      <c r="D227" t="s">
        <v>825</v>
      </c>
      <c r="E227" s="105" t="s">
        <v>3941</v>
      </c>
      <c r="F227" t="s">
        <v>973</v>
      </c>
      <c r="G227" t="s">
        <v>100</v>
      </c>
      <c r="H227" s="55">
        <v>430.54</v>
      </c>
      <c r="I227" s="55">
        <v>254</v>
      </c>
      <c r="J227" s="55">
        <v>0</v>
      </c>
      <c r="K227" s="55">
        <v>3.9663841932000001</v>
      </c>
      <c r="L227" s="56">
        <v>0</v>
      </c>
      <c r="M227" s="56">
        <v>2.9999999999999997E-4</v>
      </c>
      <c r="N227" s="56">
        <v>0</v>
      </c>
    </row>
    <row r="228" spans="1:14">
      <c r="A228" t="s">
        <v>1634</v>
      </c>
      <c r="B228" t="s">
        <v>1635</v>
      </c>
      <c r="C228" t="s">
        <v>1531</v>
      </c>
      <c r="D228" t="s">
        <v>825</v>
      </c>
      <c r="E228" s="105" t="s">
        <v>3941</v>
      </c>
      <c r="F228" t="s">
        <v>965</v>
      </c>
      <c r="G228" t="s">
        <v>100</v>
      </c>
      <c r="H228" s="55">
        <v>366.66</v>
      </c>
      <c r="I228" s="55">
        <v>14093</v>
      </c>
      <c r="J228" s="55">
        <v>0</v>
      </c>
      <c r="K228" s="55">
        <v>187.41939931260001</v>
      </c>
      <c r="L228" s="56">
        <v>0</v>
      </c>
      <c r="M228" s="56">
        <v>1.2200000000000001E-2</v>
      </c>
      <c r="N228" s="56">
        <v>1.8E-3</v>
      </c>
    </row>
    <row r="229" spans="1:14">
      <c r="A229" t="s">
        <v>1636</v>
      </c>
      <c r="B229" t="s">
        <v>1637</v>
      </c>
      <c r="C229" t="s">
        <v>1531</v>
      </c>
      <c r="D229" t="s">
        <v>825</v>
      </c>
      <c r="E229" s="105" t="s">
        <v>3941</v>
      </c>
      <c r="F229" t="s">
        <v>965</v>
      </c>
      <c r="G229" t="s">
        <v>100</v>
      </c>
      <c r="H229" s="55">
        <v>113.19</v>
      </c>
      <c r="I229" s="55">
        <v>35396</v>
      </c>
      <c r="J229" s="55">
        <v>0</v>
      </c>
      <c r="K229" s="55">
        <v>145.31478441479999</v>
      </c>
      <c r="L229" s="56">
        <v>0</v>
      </c>
      <c r="M229" s="56">
        <v>9.4000000000000004E-3</v>
      </c>
      <c r="N229" s="56">
        <v>1.4E-3</v>
      </c>
    </row>
    <row r="230" spans="1:14">
      <c r="A230" t="s">
        <v>1638</v>
      </c>
      <c r="B230" t="s">
        <v>1639</v>
      </c>
      <c r="C230" t="s">
        <v>1531</v>
      </c>
      <c r="D230" t="s">
        <v>825</v>
      </c>
      <c r="E230" s="105" t="s">
        <v>3941</v>
      </c>
      <c r="F230" t="s">
        <v>965</v>
      </c>
      <c r="G230" t="s">
        <v>100</v>
      </c>
      <c r="H230" s="55">
        <v>23.44</v>
      </c>
      <c r="I230" s="55">
        <v>48688</v>
      </c>
      <c r="J230" s="55">
        <v>0</v>
      </c>
      <c r="K230" s="55">
        <v>41.393018534399999</v>
      </c>
      <c r="L230" s="56">
        <v>0</v>
      </c>
      <c r="M230" s="56">
        <v>2.7000000000000001E-3</v>
      </c>
      <c r="N230" s="56">
        <v>4.0000000000000002E-4</v>
      </c>
    </row>
    <row r="231" spans="1:14">
      <c r="A231" t="s">
        <v>1640</v>
      </c>
      <c r="B231" t="s">
        <v>1641</v>
      </c>
      <c r="C231" t="s">
        <v>1531</v>
      </c>
      <c r="D231" t="s">
        <v>825</v>
      </c>
      <c r="E231" s="105" t="s">
        <v>3941</v>
      </c>
      <c r="F231" t="s">
        <v>965</v>
      </c>
      <c r="G231" t="s">
        <v>100</v>
      </c>
      <c r="H231" s="55">
        <v>1392.62</v>
      </c>
      <c r="I231" s="55">
        <v>433</v>
      </c>
      <c r="J231" s="55">
        <v>0</v>
      </c>
      <c r="K231" s="55">
        <v>21.8709717642</v>
      </c>
      <c r="L231" s="56">
        <v>0</v>
      </c>
      <c r="M231" s="56">
        <v>1.4E-3</v>
      </c>
      <c r="N231" s="56">
        <v>2.0000000000000001E-4</v>
      </c>
    </row>
    <row r="232" spans="1:14">
      <c r="A232" t="s">
        <v>1642</v>
      </c>
      <c r="B232" t="s">
        <v>1643</v>
      </c>
      <c r="C232" t="s">
        <v>1527</v>
      </c>
      <c r="D232" t="s">
        <v>825</v>
      </c>
      <c r="E232" s="105" t="s">
        <v>3941</v>
      </c>
      <c r="F232" t="s">
        <v>886</v>
      </c>
      <c r="G232" t="s">
        <v>100</v>
      </c>
      <c r="H232" s="55">
        <v>52.53</v>
      </c>
      <c r="I232" s="55">
        <v>21588</v>
      </c>
      <c r="J232" s="55">
        <v>0.3231</v>
      </c>
      <c r="K232" s="55">
        <v>41.453919802800002</v>
      </c>
      <c r="L232" s="56">
        <v>0</v>
      </c>
      <c r="M232" s="56">
        <v>2.7000000000000001E-3</v>
      </c>
      <c r="N232" s="56">
        <v>4.0000000000000002E-4</v>
      </c>
    </row>
    <row r="233" spans="1:14">
      <c r="A233" t="s">
        <v>1644</v>
      </c>
      <c r="B233" t="s">
        <v>1645</v>
      </c>
      <c r="C233" t="s">
        <v>108</v>
      </c>
      <c r="D233" t="s">
        <v>825</v>
      </c>
      <c r="E233" s="105" t="s">
        <v>3941</v>
      </c>
      <c r="F233" t="s">
        <v>886</v>
      </c>
      <c r="G233" t="s">
        <v>102</v>
      </c>
      <c r="H233" s="55">
        <v>7842.02</v>
      </c>
      <c r="I233" s="55">
        <v>247.5</v>
      </c>
      <c r="J233" s="55">
        <v>0</v>
      </c>
      <c r="K233" s="55">
        <v>77.861142394200002</v>
      </c>
      <c r="L233" s="56">
        <v>0</v>
      </c>
      <c r="M233" s="56">
        <v>5.1000000000000004E-3</v>
      </c>
      <c r="N233" s="56">
        <v>8.0000000000000004E-4</v>
      </c>
    </row>
    <row r="234" spans="1:14">
      <c r="A234" t="s">
        <v>1646</v>
      </c>
      <c r="B234" t="s">
        <v>1647</v>
      </c>
      <c r="C234" t="s">
        <v>1527</v>
      </c>
      <c r="D234" t="s">
        <v>825</v>
      </c>
      <c r="E234" s="105" t="s">
        <v>3941</v>
      </c>
      <c r="F234" t="s">
        <v>886</v>
      </c>
      <c r="G234" t="s">
        <v>100</v>
      </c>
      <c r="H234" s="55">
        <v>50.51</v>
      </c>
      <c r="I234" s="55">
        <v>13458</v>
      </c>
      <c r="J234" s="55">
        <v>0.22295000000000001</v>
      </c>
      <c r="K234" s="55">
        <v>24.8779750466</v>
      </c>
      <c r="L234" s="56">
        <v>0</v>
      </c>
      <c r="M234" s="56">
        <v>1.6000000000000001E-3</v>
      </c>
      <c r="N234" s="56">
        <v>2.0000000000000001E-4</v>
      </c>
    </row>
    <row r="235" spans="1:14">
      <c r="A235" t="s">
        <v>1648</v>
      </c>
      <c r="B235" t="s">
        <v>1649</v>
      </c>
      <c r="C235" t="s">
        <v>1531</v>
      </c>
      <c r="D235" t="s">
        <v>825</v>
      </c>
      <c r="E235" s="105" t="s">
        <v>3941</v>
      </c>
      <c r="F235" t="s">
        <v>886</v>
      </c>
      <c r="G235" t="s">
        <v>100</v>
      </c>
      <c r="H235" s="55">
        <v>8.69</v>
      </c>
      <c r="I235" s="55">
        <v>80539</v>
      </c>
      <c r="J235" s="55">
        <v>0</v>
      </c>
      <c r="K235" s="55">
        <v>25.384789415699998</v>
      </c>
      <c r="L235" s="56">
        <v>0</v>
      </c>
      <c r="M235" s="56">
        <v>1.6000000000000001E-3</v>
      </c>
      <c r="N235" s="56">
        <v>2.0000000000000001E-4</v>
      </c>
    </row>
    <row r="236" spans="1:14">
      <c r="A236" t="s">
        <v>1650</v>
      </c>
      <c r="B236" t="s">
        <v>1651</v>
      </c>
      <c r="C236" t="s">
        <v>1527</v>
      </c>
      <c r="D236" t="s">
        <v>825</v>
      </c>
      <c r="E236" s="105" t="s">
        <v>3941</v>
      </c>
      <c r="F236" t="s">
        <v>886</v>
      </c>
      <c r="G236" t="s">
        <v>100</v>
      </c>
      <c r="H236" s="55">
        <v>124.46</v>
      </c>
      <c r="I236" s="55">
        <v>13330</v>
      </c>
      <c r="J236" s="55">
        <v>0</v>
      </c>
      <c r="K236" s="55">
        <v>60.173808786000002</v>
      </c>
      <c r="L236" s="56">
        <v>0</v>
      </c>
      <c r="M236" s="56">
        <v>3.8999999999999998E-3</v>
      </c>
      <c r="N236" s="56">
        <v>5.9999999999999995E-4</v>
      </c>
    </row>
    <row r="237" spans="1:14">
      <c r="A237" t="s">
        <v>1652</v>
      </c>
      <c r="B237" t="s">
        <v>1653</v>
      </c>
      <c r="C237" t="s">
        <v>1527</v>
      </c>
      <c r="D237" t="s">
        <v>825</v>
      </c>
      <c r="E237" s="105" t="s">
        <v>3941</v>
      </c>
      <c r="F237" t="s">
        <v>1554</v>
      </c>
      <c r="G237" t="s">
        <v>100</v>
      </c>
      <c r="H237" s="55">
        <v>165.68</v>
      </c>
      <c r="I237" s="55">
        <v>7751</v>
      </c>
      <c r="J237" s="55">
        <v>0.59941999999999995</v>
      </c>
      <c r="K237" s="55">
        <v>47.176834613600001</v>
      </c>
      <c r="L237" s="56">
        <v>0</v>
      </c>
      <c r="M237" s="56">
        <v>3.0999999999999999E-3</v>
      </c>
      <c r="N237" s="56">
        <v>5.0000000000000001E-4</v>
      </c>
    </row>
    <row r="238" spans="1:14">
      <c r="A238" t="s">
        <v>1654</v>
      </c>
      <c r="B238" t="s">
        <v>1655</v>
      </c>
      <c r="C238" t="s">
        <v>1531</v>
      </c>
      <c r="D238" t="s">
        <v>825</v>
      </c>
      <c r="E238" s="105" t="s">
        <v>3941</v>
      </c>
      <c r="F238" t="s">
        <v>1554</v>
      </c>
      <c r="G238" t="s">
        <v>100</v>
      </c>
      <c r="H238" s="55">
        <v>481.67</v>
      </c>
      <c r="I238" s="55">
        <v>15194</v>
      </c>
      <c r="J238" s="55">
        <v>0</v>
      </c>
      <c r="K238" s="55">
        <v>265.44177665460001</v>
      </c>
      <c r="L238" s="56">
        <v>0</v>
      </c>
      <c r="M238" s="56">
        <v>1.72E-2</v>
      </c>
      <c r="N238" s="56">
        <v>2.5999999999999999E-3</v>
      </c>
    </row>
    <row r="239" spans="1:14">
      <c r="A239" t="s">
        <v>1656</v>
      </c>
      <c r="B239" t="s">
        <v>1657</v>
      </c>
      <c r="C239" t="s">
        <v>1527</v>
      </c>
      <c r="D239" t="s">
        <v>825</v>
      </c>
      <c r="E239" s="105" t="s">
        <v>3941</v>
      </c>
      <c r="F239" t="s">
        <v>1554</v>
      </c>
      <c r="G239" t="s">
        <v>100</v>
      </c>
      <c r="H239" s="55">
        <v>32.93</v>
      </c>
      <c r="I239" s="55">
        <v>34655</v>
      </c>
      <c r="J239" s="55">
        <v>0</v>
      </c>
      <c r="K239" s="55">
        <v>41.390930470500003</v>
      </c>
      <c r="L239" s="56">
        <v>0</v>
      </c>
      <c r="M239" s="56">
        <v>2.7000000000000001E-3</v>
      </c>
      <c r="N239" s="56">
        <v>4.0000000000000002E-4</v>
      </c>
    </row>
    <row r="240" spans="1:14">
      <c r="A240" t="s">
        <v>1658</v>
      </c>
      <c r="B240" t="s">
        <v>1659</v>
      </c>
      <c r="C240" t="s">
        <v>1531</v>
      </c>
      <c r="D240" t="s">
        <v>825</v>
      </c>
      <c r="E240" s="105" t="s">
        <v>3941</v>
      </c>
      <c r="F240" t="s">
        <v>1558</v>
      </c>
      <c r="G240" t="s">
        <v>100</v>
      </c>
      <c r="H240" s="55">
        <v>49.7</v>
      </c>
      <c r="I240" s="55">
        <v>16207</v>
      </c>
      <c r="J240" s="55">
        <v>0</v>
      </c>
      <c r="K240" s="55">
        <v>29.215046133000001</v>
      </c>
      <c r="L240" s="56">
        <v>0</v>
      </c>
      <c r="M240" s="56">
        <v>1.9E-3</v>
      </c>
      <c r="N240" s="56">
        <v>2.9999999999999997E-4</v>
      </c>
    </row>
    <row r="241" spans="1:14">
      <c r="A241" t="s">
        <v>1660</v>
      </c>
      <c r="B241" t="s">
        <v>1661</v>
      </c>
      <c r="C241" t="s">
        <v>108</v>
      </c>
      <c r="D241" t="s">
        <v>825</v>
      </c>
      <c r="E241" s="105" t="s">
        <v>3941</v>
      </c>
      <c r="F241" t="s">
        <v>1558</v>
      </c>
      <c r="G241" t="s">
        <v>102</v>
      </c>
      <c r="H241" s="55">
        <v>30.71</v>
      </c>
      <c r="I241" s="55">
        <v>68170</v>
      </c>
      <c r="J241" s="55">
        <v>0</v>
      </c>
      <c r="K241" s="55">
        <v>83.982874081199995</v>
      </c>
      <c r="L241" s="56">
        <v>0</v>
      </c>
      <c r="M241" s="56">
        <v>5.4999999999999997E-3</v>
      </c>
      <c r="N241" s="56">
        <v>8.0000000000000004E-4</v>
      </c>
    </row>
    <row r="242" spans="1:14">
      <c r="A242" t="s">
        <v>1662</v>
      </c>
      <c r="B242" t="s">
        <v>1663</v>
      </c>
      <c r="C242" t="s">
        <v>1531</v>
      </c>
      <c r="D242" t="s">
        <v>825</v>
      </c>
      <c r="E242" s="105" t="s">
        <v>3941</v>
      </c>
      <c r="F242" t="s">
        <v>1558</v>
      </c>
      <c r="G242" t="s">
        <v>100</v>
      </c>
      <c r="H242" s="55">
        <v>61.93</v>
      </c>
      <c r="I242" s="55">
        <v>2271</v>
      </c>
      <c r="J242" s="55">
        <v>0</v>
      </c>
      <c r="K242" s="55">
        <v>5.1011226981000002</v>
      </c>
      <c r="L242" s="56">
        <v>0</v>
      </c>
      <c r="M242" s="56">
        <v>2.9999999999999997E-4</v>
      </c>
      <c r="N242" s="56">
        <v>1E-4</v>
      </c>
    </row>
    <row r="243" spans="1:14">
      <c r="A243" t="s">
        <v>1664</v>
      </c>
      <c r="B243" t="s">
        <v>1665</v>
      </c>
      <c r="C243" t="s">
        <v>1531</v>
      </c>
      <c r="D243" t="s">
        <v>825</v>
      </c>
      <c r="E243" s="105" t="s">
        <v>3941</v>
      </c>
      <c r="F243" t="s">
        <v>1558</v>
      </c>
      <c r="G243" t="s">
        <v>100</v>
      </c>
      <c r="H243" s="55">
        <v>21.42</v>
      </c>
      <c r="I243" s="55">
        <v>49522</v>
      </c>
      <c r="J243" s="55">
        <v>0</v>
      </c>
      <c r="K243" s="55">
        <v>38.473810174800001</v>
      </c>
      <c r="L243" s="56">
        <v>0</v>
      </c>
      <c r="M243" s="56">
        <v>2.5000000000000001E-3</v>
      </c>
      <c r="N243" s="56">
        <v>4.0000000000000002E-4</v>
      </c>
    </row>
    <row r="244" spans="1:14">
      <c r="A244" t="s">
        <v>1666</v>
      </c>
      <c r="B244" t="s">
        <v>1667</v>
      </c>
      <c r="C244" t="s">
        <v>1527</v>
      </c>
      <c r="D244" t="s">
        <v>825</v>
      </c>
      <c r="E244" s="105" t="s">
        <v>3941</v>
      </c>
      <c r="F244" t="s">
        <v>1558</v>
      </c>
      <c r="G244" t="s">
        <v>100</v>
      </c>
      <c r="H244" s="55">
        <v>288.92</v>
      </c>
      <c r="I244" s="55">
        <v>10437.815700000012</v>
      </c>
      <c r="J244" s="55">
        <v>0</v>
      </c>
      <c r="K244" s="55">
        <v>109.379210935836</v>
      </c>
      <c r="L244" s="56">
        <v>0</v>
      </c>
      <c r="M244" s="56">
        <v>7.1000000000000004E-3</v>
      </c>
      <c r="N244" s="56">
        <v>1.1000000000000001E-3</v>
      </c>
    </row>
    <row r="245" spans="1:14">
      <c r="A245" t="s">
        <v>1668</v>
      </c>
      <c r="B245" t="s">
        <v>1669</v>
      </c>
      <c r="C245" t="s">
        <v>1531</v>
      </c>
      <c r="D245" t="s">
        <v>825</v>
      </c>
      <c r="E245" s="105" t="s">
        <v>3941</v>
      </c>
      <c r="F245" t="s">
        <v>936</v>
      </c>
      <c r="G245" t="s">
        <v>100</v>
      </c>
      <c r="H245" s="55">
        <v>26.67</v>
      </c>
      <c r="I245" s="55">
        <v>59660</v>
      </c>
      <c r="J245" s="55">
        <v>0</v>
      </c>
      <c r="K245" s="55">
        <v>57.710364894000001</v>
      </c>
      <c r="L245" s="56">
        <v>0</v>
      </c>
      <c r="M245" s="56">
        <v>3.7000000000000002E-3</v>
      </c>
      <c r="N245" s="56">
        <v>5.9999999999999995E-4</v>
      </c>
    </row>
    <row r="246" spans="1:14">
      <c r="A246" t="s">
        <v>1670</v>
      </c>
      <c r="B246" t="s">
        <v>1671</v>
      </c>
      <c r="C246" t="s">
        <v>1531</v>
      </c>
      <c r="D246" t="s">
        <v>825</v>
      </c>
      <c r="E246" s="105" t="s">
        <v>3941</v>
      </c>
      <c r="F246" t="s">
        <v>936</v>
      </c>
      <c r="G246" t="s">
        <v>100</v>
      </c>
      <c r="H246" s="55">
        <v>75.16</v>
      </c>
      <c r="I246" s="55">
        <v>12138</v>
      </c>
      <c r="J246" s="55">
        <v>0</v>
      </c>
      <c r="K246" s="55">
        <v>33.088833741599998</v>
      </c>
      <c r="L246" s="56">
        <v>0</v>
      </c>
      <c r="M246" s="56">
        <v>2.0999999999999999E-3</v>
      </c>
      <c r="N246" s="56">
        <v>2.9999999999999997E-4</v>
      </c>
    </row>
    <row r="247" spans="1:14">
      <c r="A247" t="s">
        <v>1672</v>
      </c>
      <c r="B247" t="s">
        <v>1673</v>
      </c>
      <c r="C247" t="s">
        <v>1527</v>
      </c>
      <c r="D247" t="s">
        <v>825</v>
      </c>
      <c r="E247" s="105" t="s">
        <v>3941</v>
      </c>
      <c r="F247" t="s">
        <v>936</v>
      </c>
      <c r="G247" t="s">
        <v>100</v>
      </c>
      <c r="H247" s="55">
        <v>135.37</v>
      </c>
      <c r="I247" s="55">
        <v>5469</v>
      </c>
      <c r="J247" s="55">
        <v>0</v>
      </c>
      <c r="K247" s="55">
        <v>26.852078483100001</v>
      </c>
      <c r="L247" s="56">
        <v>0</v>
      </c>
      <c r="M247" s="56">
        <v>1.6999999999999999E-3</v>
      </c>
      <c r="N247" s="56">
        <v>2.9999999999999997E-4</v>
      </c>
    </row>
    <row r="248" spans="1:14">
      <c r="A248" t="s">
        <v>1674</v>
      </c>
      <c r="B248" t="s">
        <v>1675</v>
      </c>
      <c r="C248" t="s">
        <v>1527</v>
      </c>
      <c r="D248" t="s">
        <v>825</v>
      </c>
      <c r="E248" s="105" t="s">
        <v>3941</v>
      </c>
      <c r="F248" t="s">
        <v>936</v>
      </c>
      <c r="G248" t="s">
        <v>100</v>
      </c>
      <c r="H248" s="55">
        <v>38.39</v>
      </c>
      <c r="I248" s="55">
        <v>42651</v>
      </c>
      <c r="J248" s="55">
        <v>0</v>
      </c>
      <c r="K248" s="55">
        <v>59.387478450300001</v>
      </c>
      <c r="L248" s="56">
        <v>0</v>
      </c>
      <c r="M248" s="56">
        <v>3.8999999999999998E-3</v>
      </c>
      <c r="N248" s="56">
        <v>5.9999999999999995E-4</v>
      </c>
    </row>
    <row r="249" spans="1:14">
      <c r="A249" t="s">
        <v>1676</v>
      </c>
      <c r="B249" t="s">
        <v>1677</v>
      </c>
      <c r="C249" t="s">
        <v>1531</v>
      </c>
      <c r="D249" t="s">
        <v>825</v>
      </c>
      <c r="E249" s="105" t="s">
        <v>3941</v>
      </c>
      <c r="F249" t="s">
        <v>936</v>
      </c>
      <c r="G249" t="s">
        <v>100</v>
      </c>
      <c r="H249" s="55">
        <v>60.61</v>
      </c>
      <c r="I249" s="55">
        <v>37604</v>
      </c>
      <c r="J249" s="55">
        <v>0</v>
      </c>
      <c r="K249" s="55">
        <v>82.665802018799994</v>
      </c>
      <c r="L249" s="56">
        <v>0</v>
      </c>
      <c r="M249" s="56">
        <v>5.4000000000000003E-3</v>
      </c>
      <c r="N249" s="56">
        <v>8.0000000000000004E-4</v>
      </c>
    </row>
    <row r="250" spans="1:14">
      <c r="A250" t="s">
        <v>1678</v>
      </c>
      <c r="B250" t="s">
        <v>1679</v>
      </c>
      <c r="C250" t="s">
        <v>1531</v>
      </c>
      <c r="D250" t="s">
        <v>825</v>
      </c>
      <c r="E250" s="105" t="s">
        <v>3941</v>
      </c>
      <c r="F250" t="s">
        <v>936</v>
      </c>
      <c r="G250" t="s">
        <v>100</v>
      </c>
      <c r="H250" s="55">
        <v>74.400000000000006</v>
      </c>
      <c r="I250" s="55">
        <v>29488</v>
      </c>
      <c r="J250" s="55">
        <v>0</v>
      </c>
      <c r="K250" s="55">
        <v>79.573014143999998</v>
      </c>
      <c r="L250" s="56">
        <v>0</v>
      </c>
      <c r="M250" s="56">
        <v>5.1999999999999998E-3</v>
      </c>
      <c r="N250" s="56">
        <v>8.0000000000000004E-4</v>
      </c>
    </row>
    <row r="251" spans="1:14">
      <c r="A251" t="s">
        <v>1680</v>
      </c>
      <c r="B251" t="s">
        <v>1681</v>
      </c>
      <c r="C251" t="s">
        <v>1527</v>
      </c>
      <c r="D251" t="s">
        <v>825</v>
      </c>
      <c r="E251" s="105" t="s">
        <v>3941</v>
      </c>
      <c r="F251" t="s">
        <v>936</v>
      </c>
      <c r="G251" t="s">
        <v>100</v>
      </c>
      <c r="H251" s="55">
        <v>172.22</v>
      </c>
      <c r="I251" s="55">
        <v>2744</v>
      </c>
      <c r="J251" s="55">
        <v>0</v>
      </c>
      <c r="K251" s="55">
        <v>17.1401748336</v>
      </c>
      <c r="L251" s="56">
        <v>0</v>
      </c>
      <c r="M251" s="56">
        <v>1.1000000000000001E-3</v>
      </c>
      <c r="N251" s="56">
        <v>2.0000000000000001E-4</v>
      </c>
    </row>
    <row r="252" spans="1:14">
      <c r="A252" t="s">
        <v>1682</v>
      </c>
      <c r="B252" t="s">
        <v>1683</v>
      </c>
      <c r="C252" t="s">
        <v>1527</v>
      </c>
      <c r="D252" t="s">
        <v>825</v>
      </c>
      <c r="E252" s="105" t="s">
        <v>3941</v>
      </c>
      <c r="F252" t="s">
        <v>936</v>
      </c>
      <c r="G252" t="s">
        <v>100</v>
      </c>
      <c r="H252" s="55">
        <v>62.63</v>
      </c>
      <c r="I252" s="55">
        <v>26035</v>
      </c>
      <c r="J252" s="55">
        <v>0</v>
      </c>
      <c r="K252" s="55">
        <v>59.140848253500003</v>
      </c>
      <c r="L252" s="56">
        <v>0</v>
      </c>
      <c r="M252" s="56">
        <v>3.8E-3</v>
      </c>
      <c r="N252" s="56">
        <v>5.9999999999999995E-4</v>
      </c>
    </row>
    <row r="253" spans="1:14">
      <c r="A253" t="s">
        <v>1684</v>
      </c>
      <c r="B253" t="s">
        <v>1685</v>
      </c>
      <c r="C253" t="s">
        <v>1527</v>
      </c>
      <c r="D253" t="s">
        <v>825</v>
      </c>
      <c r="E253" s="105" t="s">
        <v>3941</v>
      </c>
      <c r="F253" t="s">
        <v>1580</v>
      </c>
      <c r="G253" t="s">
        <v>100</v>
      </c>
      <c r="H253" s="55">
        <v>313.17</v>
      </c>
      <c r="I253" s="55">
        <v>3566</v>
      </c>
      <c r="J253" s="55">
        <v>0</v>
      </c>
      <c r="K253" s="55">
        <v>40.505038259400003</v>
      </c>
      <c r="L253" s="56">
        <v>0</v>
      </c>
      <c r="M253" s="56">
        <v>2.5999999999999999E-3</v>
      </c>
      <c r="N253" s="56">
        <v>4.0000000000000002E-4</v>
      </c>
    </row>
    <row r="254" spans="1:14">
      <c r="A254" t="s">
        <v>1686</v>
      </c>
      <c r="B254" t="s">
        <v>1687</v>
      </c>
      <c r="C254" t="s">
        <v>108</v>
      </c>
      <c r="D254" t="s">
        <v>825</v>
      </c>
      <c r="E254" s="105" t="s">
        <v>3941</v>
      </c>
      <c r="F254" t="s">
        <v>1580</v>
      </c>
      <c r="G254" t="s">
        <v>100</v>
      </c>
      <c r="H254" s="55">
        <v>14.79</v>
      </c>
      <c r="I254" s="55">
        <v>149800</v>
      </c>
      <c r="J254" s="55">
        <v>0</v>
      </c>
      <c r="K254" s="55">
        <v>80.357708340000002</v>
      </c>
      <c r="L254" s="56">
        <v>0</v>
      </c>
      <c r="M254" s="56">
        <v>5.1999999999999998E-3</v>
      </c>
      <c r="N254" s="56">
        <v>8.0000000000000004E-4</v>
      </c>
    </row>
    <row r="255" spans="1:14">
      <c r="A255" t="s">
        <v>1688</v>
      </c>
      <c r="B255" t="s">
        <v>1689</v>
      </c>
      <c r="C255" t="s">
        <v>1531</v>
      </c>
      <c r="D255" t="s">
        <v>825</v>
      </c>
      <c r="E255" s="105" t="s">
        <v>3941</v>
      </c>
      <c r="F255" t="s">
        <v>672</v>
      </c>
      <c r="G255" t="s">
        <v>100</v>
      </c>
      <c r="H255" s="55">
        <v>561.66999999999996</v>
      </c>
      <c r="I255" s="55">
        <v>1914</v>
      </c>
      <c r="J255" s="55">
        <v>0</v>
      </c>
      <c r="K255" s="55">
        <v>38.991569502600001</v>
      </c>
      <c r="L255" s="56">
        <v>0</v>
      </c>
      <c r="M255" s="56">
        <v>2.5000000000000001E-3</v>
      </c>
      <c r="N255" s="56">
        <v>4.0000000000000002E-4</v>
      </c>
    </row>
    <row r="256" spans="1:14">
      <c r="A256" t="s">
        <v>1690</v>
      </c>
      <c r="B256" t="s">
        <v>1691</v>
      </c>
      <c r="C256" t="s">
        <v>1692</v>
      </c>
      <c r="D256" t="s">
        <v>825</v>
      </c>
      <c r="E256" s="105" t="s">
        <v>3941</v>
      </c>
      <c r="F256" t="s">
        <v>1090</v>
      </c>
      <c r="G256" t="s">
        <v>104</v>
      </c>
      <c r="H256" s="55">
        <v>1894.32</v>
      </c>
      <c r="I256" s="55">
        <v>1044</v>
      </c>
      <c r="J256" s="55">
        <v>0</v>
      </c>
      <c r="K256" s="55">
        <v>91.386156726720003</v>
      </c>
      <c r="L256" s="56">
        <v>0</v>
      </c>
      <c r="M256" s="56">
        <v>5.8999999999999999E-3</v>
      </c>
      <c r="N256" s="56">
        <v>8.9999999999999998E-4</v>
      </c>
    </row>
    <row r="257" spans="1:14">
      <c r="A257" t="s">
        <v>190</v>
      </c>
      <c r="B257" s="106" t="s">
        <v>3941</v>
      </c>
      <c r="C257" s="106" t="s">
        <v>3941</v>
      </c>
      <c r="D257" s="107" t="s">
        <v>3941</v>
      </c>
      <c r="E257" s="107" t="s">
        <v>3941</v>
      </c>
      <c r="F257" s="107" t="s">
        <v>3941</v>
      </c>
      <c r="G257" s="107" t="s">
        <v>3941</v>
      </c>
      <c r="H257" s="107" t="s">
        <v>3941</v>
      </c>
      <c r="I257" s="107" t="s">
        <v>3941</v>
      </c>
      <c r="J257" s="107" t="s">
        <v>3941</v>
      </c>
      <c r="K257" s="107" t="s">
        <v>3941</v>
      </c>
      <c r="L257" s="107" t="s">
        <v>3941</v>
      </c>
      <c r="M257" s="107" t="s">
        <v>3941</v>
      </c>
      <c r="N257" s="107" t="s">
        <v>3941</v>
      </c>
    </row>
    <row r="258" spans="1:14">
      <c r="A258" t="s">
        <v>302</v>
      </c>
      <c r="B258" s="106" t="s">
        <v>3941</v>
      </c>
      <c r="C258" s="106" t="s">
        <v>3941</v>
      </c>
      <c r="D258" s="107" t="s">
        <v>3941</v>
      </c>
      <c r="E258" s="107" t="s">
        <v>3941</v>
      </c>
      <c r="F258" s="107" t="s">
        <v>3941</v>
      </c>
      <c r="G258" s="107" t="s">
        <v>3941</v>
      </c>
      <c r="H258" s="107" t="s">
        <v>3941</v>
      </c>
      <c r="I258" s="107" t="s">
        <v>3941</v>
      </c>
      <c r="J258" s="107" t="s">
        <v>3941</v>
      </c>
      <c r="K258" s="107" t="s">
        <v>3941</v>
      </c>
      <c r="L258" s="107" t="s">
        <v>3941</v>
      </c>
      <c r="M258" s="107" t="s">
        <v>3941</v>
      </c>
      <c r="N258" s="107" t="s">
        <v>3941</v>
      </c>
    </row>
    <row r="259" spans="1:14">
      <c r="A259" t="s">
        <v>303</v>
      </c>
      <c r="B259" s="106" t="s">
        <v>3941</v>
      </c>
      <c r="C259" s="106" t="s">
        <v>3941</v>
      </c>
      <c r="D259" s="107" t="s">
        <v>3941</v>
      </c>
      <c r="E259" s="107" t="s">
        <v>3941</v>
      </c>
      <c r="F259" s="107" t="s">
        <v>3941</v>
      </c>
      <c r="G259" s="107" t="s">
        <v>3941</v>
      </c>
      <c r="H259" s="107" t="s">
        <v>3941</v>
      </c>
      <c r="I259" s="107" t="s">
        <v>3941</v>
      </c>
      <c r="J259" s="107" t="s">
        <v>3941</v>
      </c>
      <c r="K259" s="107" t="s">
        <v>3941</v>
      </c>
      <c r="L259" s="107" t="s">
        <v>3941</v>
      </c>
      <c r="M259" s="107" t="s">
        <v>3941</v>
      </c>
      <c r="N259" s="107" t="s">
        <v>3941</v>
      </c>
    </row>
    <row r="260" spans="1:14">
      <c r="A260" t="s">
        <v>304</v>
      </c>
      <c r="B260" s="106" t="s">
        <v>3941</v>
      </c>
      <c r="C260" s="106" t="s">
        <v>3941</v>
      </c>
      <c r="D260" s="107" t="s">
        <v>3941</v>
      </c>
      <c r="E260" s="107" t="s">
        <v>3941</v>
      </c>
      <c r="F260" s="107" t="s">
        <v>3941</v>
      </c>
      <c r="G260" s="107" t="s">
        <v>3941</v>
      </c>
      <c r="H260" s="107" t="s">
        <v>3941</v>
      </c>
      <c r="I260" s="107" t="s">
        <v>3941</v>
      </c>
      <c r="J260" s="107" t="s">
        <v>3941</v>
      </c>
      <c r="K260" s="107" t="s">
        <v>3941</v>
      </c>
      <c r="L260" s="107" t="s">
        <v>3941</v>
      </c>
      <c r="M260" s="107" t="s">
        <v>3941</v>
      </c>
      <c r="N260" s="107" t="s">
        <v>3941</v>
      </c>
    </row>
    <row r="261" spans="1:14">
      <c r="A261" t="s">
        <v>305</v>
      </c>
      <c r="B261" s="106" t="s">
        <v>3941</v>
      </c>
      <c r="C261" s="106" t="s">
        <v>3941</v>
      </c>
      <c r="D261" s="107" t="s">
        <v>3941</v>
      </c>
      <c r="E261" s="107" t="s">
        <v>3941</v>
      </c>
      <c r="F261" s="107" t="s">
        <v>3941</v>
      </c>
      <c r="G261" s="107" t="s">
        <v>3941</v>
      </c>
      <c r="H261" s="107" t="s">
        <v>3941</v>
      </c>
      <c r="I261" s="107" t="s">
        <v>3941</v>
      </c>
      <c r="J261" s="107" t="s">
        <v>3941</v>
      </c>
      <c r="K261" s="107" t="s">
        <v>3941</v>
      </c>
      <c r="L261" s="107" t="s">
        <v>3941</v>
      </c>
      <c r="M261" s="107" t="s">
        <v>3941</v>
      </c>
      <c r="N261" s="107" t="s">
        <v>3941</v>
      </c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3940</v>
      </c>
    </row>
    <row r="2" spans="1:15" s="1" customFormat="1">
      <c r="A2" s="2" t="s">
        <v>1</v>
      </c>
      <c r="B2" s="9" t="s">
        <v>3069</v>
      </c>
    </row>
    <row r="3" spans="1:15" s="1" customFormat="1">
      <c r="A3" s="2" t="s">
        <v>2</v>
      </c>
      <c r="B3" s="20" t="s">
        <v>3070</v>
      </c>
    </row>
    <row r="4" spans="1:15" s="1" customFormat="1">
      <c r="A4" s="2" t="s">
        <v>3</v>
      </c>
      <c r="B4" s="62" t="s">
        <v>165</v>
      </c>
    </row>
    <row r="5" spans="1:15" ht="18.75">
      <c r="A5" s="82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8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21" t="s">
        <v>152</v>
      </c>
      <c r="H7" s="100" t="s">
        <v>3941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53">
        <v>213531.87</v>
      </c>
      <c r="H9" s="102" t="s">
        <v>3941</v>
      </c>
      <c r="I9" s="53">
        <v>1.881E-2</v>
      </c>
      <c r="J9" s="53">
        <v>13847.434552351629</v>
      </c>
      <c r="K9" s="102" t="s">
        <v>3941</v>
      </c>
      <c r="L9" s="54">
        <v>1</v>
      </c>
      <c r="M9" s="54">
        <v>0.13600000000000001</v>
      </c>
      <c r="N9" s="25"/>
    </row>
    <row r="10" spans="1:15">
      <c r="A10" s="57" t="s">
        <v>172</v>
      </c>
      <c r="B10" s="106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59">
        <v>118200.46</v>
      </c>
      <c r="H10" s="107" t="s">
        <v>3941</v>
      </c>
      <c r="I10" s="59">
        <v>0</v>
      </c>
      <c r="J10" s="59">
        <v>3395.3799136920002</v>
      </c>
      <c r="K10" s="107" t="s">
        <v>3941</v>
      </c>
      <c r="L10" s="58">
        <v>0.2452</v>
      </c>
      <c r="M10" s="58">
        <v>3.3300000000000003E-2</v>
      </c>
    </row>
    <row r="11" spans="1:15">
      <c r="A11" s="57" t="s">
        <v>1693</v>
      </c>
      <c r="B11" s="106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59">
        <v>97339.03</v>
      </c>
      <c r="H11" s="107" t="s">
        <v>3941</v>
      </c>
      <c r="I11" s="59">
        <v>0</v>
      </c>
      <c r="J11" s="59">
        <v>3172.3969799000001</v>
      </c>
      <c r="K11" s="107" t="s">
        <v>3941</v>
      </c>
      <c r="L11" s="58">
        <v>0.2291</v>
      </c>
      <c r="M11" s="58">
        <v>3.1199999999999999E-2</v>
      </c>
    </row>
    <row r="12" spans="1:15">
      <c r="A12" t="s">
        <v>1694</v>
      </c>
      <c r="B12" t="s">
        <v>1695</v>
      </c>
      <c r="C12" t="s">
        <v>96</v>
      </c>
      <c r="D12" t="s">
        <v>1696</v>
      </c>
      <c r="E12" t="s">
        <v>1697</v>
      </c>
      <c r="F12" t="s">
        <v>98</v>
      </c>
      <c r="G12" s="55">
        <v>20994</v>
      </c>
      <c r="H12" s="55">
        <v>1850</v>
      </c>
      <c r="I12" s="55">
        <v>0</v>
      </c>
      <c r="J12" s="55">
        <v>388.38900000000001</v>
      </c>
      <c r="K12" s="56">
        <v>4.0000000000000002E-4</v>
      </c>
      <c r="L12" s="56">
        <v>2.8000000000000001E-2</v>
      </c>
      <c r="M12" s="56">
        <v>3.8E-3</v>
      </c>
    </row>
    <row r="13" spans="1:15">
      <c r="A13" t="s">
        <v>1698</v>
      </c>
      <c r="B13" t="s">
        <v>1699</v>
      </c>
      <c r="C13" t="s">
        <v>96</v>
      </c>
      <c r="D13" t="s">
        <v>1696</v>
      </c>
      <c r="E13" t="s">
        <v>1697</v>
      </c>
      <c r="F13" t="s">
        <v>98</v>
      </c>
      <c r="G13" s="55">
        <v>6300.98</v>
      </c>
      <c r="H13" s="55">
        <v>3429</v>
      </c>
      <c r="I13" s="55">
        <v>0</v>
      </c>
      <c r="J13" s="55">
        <v>216.0606042</v>
      </c>
      <c r="K13" s="56">
        <v>1E-4</v>
      </c>
      <c r="L13" s="56">
        <v>1.5599999999999999E-2</v>
      </c>
      <c r="M13" s="56">
        <v>2.0999999999999999E-3</v>
      </c>
    </row>
    <row r="14" spans="1:15">
      <c r="A14" t="s">
        <v>1700</v>
      </c>
      <c r="B14" t="s">
        <v>1701</v>
      </c>
      <c r="C14" t="s">
        <v>96</v>
      </c>
      <c r="D14" t="s">
        <v>1696</v>
      </c>
      <c r="E14" t="s">
        <v>1697</v>
      </c>
      <c r="F14" t="s">
        <v>98</v>
      </c>
      <c r="G14" s="55">
        <v>13988.8</v>
      </c>
      <c r="H14" s="55">
        <v>1855</v>
      </c>
      <c r="I14" s="55">
        <v>0</v>
      </c>
      <c r="J14" s="55">
        <v>259.49223999999998</v>
      </c>
      <c r="K14" s="56">
        <v>2.0000000000000001E-4</v>
      </c>
      <c r="L14" s="56">
        <v>1.8700000000000001E-2</v>
      </c>
      <c r="M14" s="56">
        <v>2.5000000000000001E-3</v>
      </c>
    </row>
    <row r="15" spans="1:15">
      <c r="A15" t="s">
        <v>1702</v>
      </c>
      <c r="B15" t="s">
        <v>1703</v>
      </c>
      <c r="C15" t="s">
        <v>96</v>
      </c>
      <c r="D15" t="s">
        <v>1704</v>
      </c>
      <c r="E15" t="s">
        <v>1697</v>
      </c>
      <c r="F15" t="s">
        <v>98</v>
      </c>
      <c r="G15" s="55">
        <v>1383.07</v>
      </c>
      <c r="H15" s="55">
        <v>2759</v>
      </c>
      <c r="I15" s="55">
        <v>0</v>
      </c>
      <c r="J15" s="55">
        <v>38.158901299999997</v>
      </c>
      <c r="K15" s="56">
        <v>2.0000000000000001E-4</v>
      </c>
      <c r="L15" s="56">
        <v>2.8E-3</v>
      </c>
      <c r="M15" s="56">
        <v>4.0000000000000002E-4</v>
      </c>
    </row>
    <row r="16" spans="1:15">
      <c r="A16" t="s">
        <v>1705</v>
      </c>
      <c r="B16" t="s">
        <v>1706</v>
      </c>
      <c r="C16" t="s">
        <v>96</v>
      </c>
      <c r="D16" t="s">
        <v>1704</v>
      </c>
      <c r="E16" t="s">
        <v>1697</v>
      </c>
      <c r="F16" t="s">
        <v>98</v>
      </c>
      <c r="G16" s="55">
        <v>11841</v>
      </c>
      <c r="H16" s="55">
        <v>1833</v>
      </c>
      <c r="I16" s="55">
        <v>0</v>
      </c>
      <c r="J16" s="55">
        <v>217.04553000000001</v>
      </c>
      <c r="K16" s="56">
        <v>2.0000000000000001E-4</v>
      </c>
      <c r="L16" s="56">
        <v>1.5699999999999999E-2</v>
      </c>
      <c r="M16" s="56">
        <v>2.0999999999999999E-3</v>
      </c>
    </row>
    <row r="17" spans="1:13">
      <c r="A17" t="s">
        <v>1707</v>
      </c>
      <c r="B17" t="s">
        <v>1708</v>
      </c>
      <c r="C17" t="s">
        <v>96</v>
      </c>
      <c r="D17" t="s">
        <v>1704</v>
      </c>
      <c r="E17" t="s">
        <v>1697</v>
      </c>
      <c r="F17" t="s">
        <v>98</v>
      </c>
      <c r="G17" s="55">
        <v>11369.39</v>
      </c>
      <c r="H17" s="55">
        <v>3381</v>
      </c>
      <c r="I17" s="55">
        <v>0</v>
      </c>
      <c r="J17" s="55">
        <v>384.39907590000001</v>
      </c>
      <c r="K17" s="56">
        <v>1E-4</v>
      </c>
      <c r="L17" s="56">
        <v>2.7799999999999998E-2</v>
      </c>
      <c r="M17" s="56">
        <v>3.8E-3</v>
      </c>
    </row>
    <row r="18" spans="1:13">
      <c r="A18" t="s">
        <v>1709</v>
      </c>
      <c r="B18" t="s">
        <v>1710</v>
      </c>
      <c r="C18" t="s">
        <v>96</v>
      </c>
      <c r="D18" t="s">
        <v>1704</v>
      </c>
      <c r="E18" t="s">
        <v>1697</v>
      </c>
      <c r="F18" t="s">
        <v>98</v>
      </c>
      <c r="G18" s="55">
        <v>13518.65</v>
      </c>
      <c r="H18" s="55">
        <v>1860</v>
      </c>
      <c r="I18" s="55">
        <v>0</v>
      </c>
      <c r="J18" s="55">
        <v>251.44689</v>
      </c>
      <c r="K18" s="56">
        <v>1E-4</v>
      </c>
      <c r="L18" s="56">
        <v>1.8200000000000001E-2</v>
      </c>
      <c r="M18" s="56">
        <v>2.5000000000000001E-3</v>
      </c>
    </row>
    <row r="19" spans="1:13">
      <c r="A19" t="s">
        <v>1711</v>
      </c>
      <c r="B19" t="s">
        <v>1712</v>
      </c>
      <c r="C19" t="s">
        <v>96</v>
      </c>
      <c r="D19" t="s">
        <v>1704</v>
      </c>
      <c r="E19" t="s">
        <v>1697</v>
      </c>
      <c r="F19" t="s">
        <v>98</v>
      </c>
      <c r="G19" s="55">
        <v>2847.6</v>
      </c>
      <c r="H19" s="55">
        <v>1841</v>
      </c>
      <c r="I19" s="55">
        <v>0</v>
      </c>
      <c r="J19" s="55">
        <v>52.424315999999997</v>
      </c>
      <c r="K19" s="56">
        <v>0</v>
      </c>
      <c r="L19" s="56">
        <v>3.8E-3</v>
      </c>
      <c r="M19" s="56">
        <v>5.0000000000000001E-4</v>
      </c>
    </row>
    <row r="20" spans="1:13">
      <c r="A20" t="s">
        <v>1713</v>
      </c>
      <c r="B20" t="s">
        <v>1714</v>
      </c>
      <c r="C20" t="s">
        <v>96</v>
      </c>
      <c r="D20" t="s">
        <v>1715</v>
      </c>
      <c r="E20" t="s">
        <v>1697</v>
      </c>
      <c r="F20" t="s">
        <v>98</v>
      </c>
      <c r="G20" s="55">
        <v>3217</v>
      </c>
      <c r="H20" s="55">
        <v>1848</v>
      </c>
      <c r="I20" s="55">
        <v>0</v>
      </c>
      <c r="J20" s="55">
        <v>59.450159999999997</v>
      </c>
      <c r="K20" s="56">
        <v>1E-4</v>
      </c>
      <c r="L20" s="56">
        <v>4.3E-3</v>
      </c>
      <c r="M20" s="56">
        <v>5.9999999999999995E-4</v>
      </c>
    </row>
    <row r="21" spans="1:13">
      <c r="A21" t="s">
        <v>1716</v>
      </c>
      <c r="B21" t="s">
        <v>1717</v>
      </c>
      <c r="C21" t="s">
        <v>96</v>
      </c>
      <c r="D21" t="s">
        <v>1715</v>
      </c>
      <c r="E21" t="s">
        <v>1697</v>
      </c>
      <c r="F21" t="s">
        <v>98</v>
      </c>
      <c r="G21" s="55">
        <v>6145.25</v>
      </c>
      <c r="H21" s="55">
        <v>3393</v>
      </c>
      <c r="I21" s="55">
        <v>0</v>
      </c>
      <c r="J21" s="55">
        <v>208.50833249999999</v>
      </c>
      <c r="K21" s="56">
        <v>1E-4</v>
      </c>
      <c r="L21" s="56">
        <v>1.5100000000000001E-2</v>
      </c>
      <c r="M21" s="56">
        <v>2E-3</v>
      </c>
    </row>
    <row r="22" spans="1:13">
      <c r="A22" t="s">
        <v>1718</v>
      </c>
      <c r="B22" t="s">
        <v>1719</v>
      </c>
      <c r="C22" t="s">
        <v>96</v>
      </c>
      <c r="D22" t="s">
        <v>1720</v>
      </c>
      <c r="E22" t="s">
        <v>1697</v>
      </c>
      <c r="F22" t="s">
        <v>98</v>
      </c>
      <c r="G22" s="55">
        <v>437.72</v>
      </c>
      <c r="H22" s="55">
        <v>33260</v>
      </c>
      <c r="I22" s="55">
        <v>0</v>
      </c>
      <c r="J22" s="55">
        <v>145.58567199999999</v>
      </c>
      <c r="K22" s="56">
        <v>1E-4</v>
      </c>
      <c r="L22" s="56">
        <v>1.0500000000000001E-2</v>
      </c>
      <c r="M22" s="56">
        <v>1.4E-3</v>
      </c>
    </row>
    <row r="23" spans="1:13">
      <c r="A23" t="s">
        <v>1721</v>
      </c>
      <c r="B23" t="s">
        <v>1722</v>
      </c>
      <c r="C23" t="s">
        <v>96</v>
      </c>
      <c r="D23" t="s">
        <v>1720</v>
      </c>
      <c r="E23" t="s">
        <v>1697</v>
      </c>
      <c r="F23" t="s">
        <v>98</v>
      </c>
      <c r="G23" s="55">
        <v>1337.95</v>
      </c>
      <c r="H23" s="55">
        <v>18500</v>
      </c>
      <c r="I23" s="55">
        <v>0</v>
      </c>
      <c r="J23" s="55">
        <v>247.52074999999999</v>
      </c>
      <c r="K23" s="56">
        <v>0</v>
      </c>
      <c r="L23" s="56">
        <v>1.7899999999999999E-2</v>
      </c>
      <c r="M23" s="56">
        <v>2.3999999999999998E-3</v>
      </c>
    </row>
    <row r="24" spans="1:13">
      <c r="A24" t="s">
        <v>1723</v>
      </c>
      <c r="B24" t="s">
        <v>1724</v>
      </c>
      <c r="C24" t="s">
        <v>96</v>
      </c>
      <c r="D24" t="s">
        <v>1720</v>
      </c>
      <c r="E24" t="s">
        <v>1697</v>
      </c>
      <c r="F24" t="s">
        <v>98</v>
      </c>
      <c r="G24" s="55">
        <v>305.62</v>
      </c>
      <c r="H24" s="55">
        <v>18340</v>
      </c>
      <c r="I24" s="55">
        <v>0</v>
      </c>
      <c r="J24" s="55">
        <v>56.050708</v>
      </c>
      <c r="K24" s="56">
        <v>0</v>
      </c>
      <c r="L24" s="56">
        <v>4.0000000000000001E-3</v>
      </c>
      <c r="M24" s="56">
        <v>5.9999999999999995E-4</v>
      </c>
    </row>
    <row r="25" spans="1:13">
      <c r="A25" t="s">
        <v>1725</v>
      </c>
      <c r="B25" t="s">
        <v>1726</v>
      </c>
      <c r="C25" t="s">
        <v>96</v>
      </c>
      <c r="D25" t="s">
        <v>1720</v>
      </c>
      <c r="E25" t="s">
        <v>1697</v>
      </c>
      <c r="F25" t="s">
        <v>98</v>
      </c>
      <c r="G25" s="55">
        <v>3652</v>
      </c>
      <c r="H25" s="55">
        <v>17740</v>
      </c>
      <c r="I25" s="55">
        <v>0</v>
      </c>
      <c r="J25" s="55">
        <v>647.86479999999995</v>
      </c>
      <c r="K25" s="56">
        <v>2.9999999999999997E-4</v>
      </c>
      <c r="L25" s="56">
        <v>4.6800000000000001E-2</v>
      </c>
      <c r="M25" s="56">
        <v>6.4000000000000003E-3</v>
      </c>
    </row>
    <row r="26" spans="1:13">
      <c r="A26" s="57" t="s">
        <v>1727</v>
      </c>
      <c r="B26" s="106" t="s">
        <v>3941</v>
      </c>
      <c r="C26" s="107" t="s">
        <v>3941</v>
      </c>
      <c r="D26" s="107" t="s">
        <v>3941</v>
      </c>
      <c r="E26" s="107" t="s">
        <v>3941</v>
      </c>
      <c r="F26" s="107" t="s">
        <v>3941</v>
      </c>
      <c r="G26" s="59">
        <v>0</v>
      </c>
      <c r="H26" s="107" t="s">
        <v>3941</v>
      </c>
      <c r="I26" s="59">
        <v>0</v>
      </c>
      <c r="J26" s="59">
        <v>0</v>
      </c>
      <c r="K26" s="107" t="s">
        <v>3941</v>
      </c>
      <c r="L26" s="58">
        <v>0</v>
      </c>
      <c r="M26" s="58">
        <v>0</v>
      </c>
    </row>
    <row r="27" spans="1:13">
      <c r="A27" t="s">
        <v>178</v>
      </c>
      <c r="B27" t="s">
        <v>178</v>
      </c>
      <c r="C27" s="107" t="s">
        <v>3941</v>
      </c>
      <c r="D27" s="107" t="s">
        <v>3941</v>
      </c>
      <c r="E27" t="s">
        <v>178</v>
      </c>
      <c r="F27" t="s">
        <v>178</v>
      </c>
      <c r="G27" s="55">
        <v>0</v>
      </c>
      <c r="H27" s="55">
        <v>0</v>
      </c>
      <c r="I27" s="107" t="s">
        <v>3941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1728</v>
      </c>
      <c r="B28" s="106" t="s">
        <v>3941</v>
      </c>
      <c r="C28" s="107" t="s">
        <v>3941</v>
      </c>
      <c r="D28" s="107" t="s">
        <v>3941</v>
      </c>
      <c r="E28" s="107" t="s">
        <v>3941</v>
      </c>
      <c r="F28" s="107" t="s">
        <v>3941</v>
      </c>
      <c r="G28" s="59">
        <v>20861.43</v>
      </c>
      <c r="H28" s="107" t="s">
        <v>3941</v>
      </c>
      <c r="I28" s="59">
        <v>0</v>
      </c>
      <c r="J28" s="59">
        <v>222.98293379200001</v>
      </c>
      <c r="K28" s="107" t="s">
        <v>3941</v>
      </c>
      <c r="L28" s="58">
        <v>1.61E-2</v>
      </c>
      <c r="M28" s="58">
        <v>2.2000000000000001E-3</v>
      </c>
    </row>
    <row r="29" spans="1:13">
      <c r="A29" t="s">
        <v>1729</v>
      </c>
      <c r="B29" t="s">
        <v>1730</v>
      </c>
      <c r="C29" t="s">
        <v>96</v>
      </c>
      <c r="D29" t="s">
        <v>1696</v>
      </c>
      <c r="E29" t="s">
        <v>1731</v>
      </c>
      <c r="F29" t="s">
        <v>98</v>
      </c>
      <c r="G29" s="55">
        <v>16665.22</v>
      </c>
      <c r="H29" s="55">
        <v>381.09</v>
      </c>
      <c r="I29" s="55">
        <v>0</v>
      </c>
      <c r="J29" s="55">
        <v>63.509486897999999</v>
      </c>
      <c r="K29" s="56">
        <v>2.0000000000000001E-4</v>
      </c>
      <c r="L29" s="56">
        <v>4.5999999999999999E-3</v>
      </c>
      <c r="M29" s="56">
        <v>5.9999999999999995E-4</v>
      </c>
    </row>
    <row r="30" spans="1:13">
      <c r="A30" t="s">
        <v>1732</v>
      </c>
      <c r="B30" t="s">
        <v>1733</v>
      </c>
      <c r="C30" t="s">
        <v>96</v>
      </c>
      <c r="D30" t="s">
        <v>1696</v>
      </c>
      <c r="E30" t="s">
        <v>1731</v>
      </c>
      <c r="F30" t="s">
        <v>98</v>
      </c>
      <c r="G30" s="55">
        <v>28.93</v>
      </c>
      <c r="H30" s="55">
        <v>352.49</v>
      </c>
      <c r="I30" s="55">
        <v>0</v>
      </c>
      <c r="J30" s="55">
        <v>0.101975357</v>
      </c>
      <c r="K30" s="56">
        <v>0</v>
      </c>
      <c r="L30" s="56">
        <v>0</v>
      </c>
      <c r="M30" s="56">
        <v>0</v>
      </c>
    </row>
    <row r="31" spans="1:13">
      <c r="A31" t="s">
        <v>1734</v>
      </c>
      <c r="B31" t="s">
        <v>1735</v>
      </c>
      <c r="C31" t="s">
        <v>96</v>
      </c>
      <c r="D31" t="s">
        <v>1704</v>
      </c>
      <c r="E31" t="s">
        <v>1731</v>
      </c>
      <c r="F31" t="s">
        <v>98</v>
      </c>
      <c r="G31" s="55">
        <v>2254.71</v>
      </c>
      <c r="H31" s="55">
        <v>3826</v>
      </c>
      <c r="I31" s="55">
        <v>0</v>
      </c>
      <c r="J31" s="55">
        <v>86.265204600000004</v>
      </c>
      <c r="K31" s="56">
        <v>1E-4</v>
      </c>
      <c r="L31" s="56">
        <v>6.1999999999999998E-3</v>
      </c>
      <c r="M31" s="56">
        <v>8.0000000000000004E-4</v>
      </c>
    </row>
    <row r="32" spans="1:13">
      <c r="A32" t="s">
        <v>1736</v>
      </c>
      <c r="B32" t="s">
        <v>1737</v>
      </c>
      <c r="C32" t="s">
        <v>96</v>
      </c>
      <c r="D32" t="s">
        <v>1720</v>
      </c>
      <c r="E32" t="s">
        <v>1731</v>
      </c>
      <c r="F32" t="s">
        <v>98</v>
      </c>
      <c r="G32" s="55">
        <v>1912.57</v>
      </c>
      <c r="H32" s="55">
        <v>3822.41</v>
      </c>
      <c r="I32" s="55">
        <v>0</v>
      </c>
      <c r="J32" s="55">
        <v>73.106266937000001</v>
      </c>
      <c r="K32" s="56">
        <v>2.0000000000000001E-4</v>
      </c>
      <c r="L32" s="56">
        <v>5.3E-3</v>
      </c>
      <c r="M32" s="56">
        <v>6.9999999999999999E-4</v>
      </c>
    </row>
    <row r="33" spans="1:13">
      <c r="A33" s="57" t="s">
        <v>1738</v>
      </c>
      <c r="B33" s="106" t="s">
        <v>3941</v>
      </c>
      <c r="C33" s="107" t="s">
        <v>3941</v>
      </c>
      <c r="D33" s="107" t="s">
        <v>3941</v>
      </c>
      <c r="E33" s="107" t="s">
        <v>3941</v>
      </c>
      <c r="F33" s="107" t="s">
        <v>3941</v>
      </c>
      <c r="G33" s="59">
        <v>0</v>
      </c>
      <c r="H33" s="107" t="s">
        <v>3941</v>
      </c>
      <c r="I33" s="59">
        <v>0</v>
      </c>
      <c r="J33" s="59">
        <v>0</v>
      </c>
      <c r="K33" s="107" t="s">
        <v>3941</v>
      </c>
      <c r="L33" s="58">
        <v>0</v>
      </c>
      <c r="M33" s="58">
        <v>0</v>
      </c>
    </row>
    <row r="34" spans="1:13">
      <c r="A34" t="s">
        <v>178</v>
      </c>
      <c r="B34" t="s">
        <v>178</v>
      </c>
      <c r="C34" s="107" t="s">
        <v>3941</v>
      </c>
      <c r="D34" s="107" t="s">
        <v>3941</v>
      </c>
      <c r="E34" t="s">
        <v>178</v>
      </c>
      <c r="F34" t="s">
        <v>178</v>
      </c>
      <c r="G34" s="55">
        <v>0</v>
      </c>
      <c r="H34" s="55">
        <v>0</v>
      </c>
      <c r="I34" s="107" t="s">
        <v>3941</v>
      </c>
      <c r="J34" s="55">
        <v>0</v>
      </c>
      <c r="K34" s="56">
        <v>0</v>
      </c>
      <c r="L34" s="56">
        <v>0</v>
      </c>
      <c r="M34" s="56">
        <v>0</v>
      </c>
    </row>
    <row r="35" spans="1:13">
      <c r="A35" s="57" t="s">
        <v>822</v>
      </c>
      <c r="B35" s="106" t="s">
        <v>3941</v>
      </c>
      <c r="C35" s="107" t="s">
        <v>3941</v>
      </c>
      <c r="D35" s="107" t="s">
        <v>3941</v>
      </c>
      <c r="E35" s="107" t="s">
        <v>3941</v>
      </c>
      <c r="F35" s="107" t="s">
        <v>3941</v>
      </c>
      <c r="G35" s="59">
        <v>0</v>
      </c>
      <c r="H35" s="107" t="s">
        <v>3941</v>
      </c>
      <c r="I35" s="59">
        <v>0</v>
      </c>
      <c r="J35" s="59">
        <v>0</v>
      </c>
      <c r="K35" s="107" t="s">
        <v>3941</v>
      </c>
      <c r="L35" s="58">
        <v>0</v>
      </c>
      <c r="M35" s="58">
        <v>0</v>
      </c>
    </row>
    <row r="36" spans="1:13">
      <c r="A36" t="s">
        <v>178</v>
      </c>
      <c r="B36" t="s">
        <v>178</v>
      </c>
      <c r="C36" s="107" t="s">
        <v>3941</v>
      </c>
      <c r="D36" s="107" t="s">
        <v>3941</v>
      </c>
      <c r="E36" t="s">
        <v>178</v>
      </c>
      <c r="F36" t="s">
        <v>178</v>
      </c>
      <c r="G36" s="55">
        <v>0</v>
      </c>
      <c r="H36" s="55">
        <v>0</v>
      </c>
      <c r="I36" s="107" t="s">
        <v>3941</v>
      </c>
      <c r="J36" s="55">
        <v>0</v>
      </c>
      <c r="K36" s="56">
        <v>0</v>
      </c>
      <c r="L36" s="56">
        <v>0</v>
      </c>
      <c r="M36" s="56">
        <v>0</v>
      </c>
    </row>
    <row r="37" spans="1:13">
      <c r="A37" s="57" t="s">
        <v>1739</v>
      </c>
      <c r="B37" s="106" t="s">
        <v>3941</v>
      </c>
      <c r="C37" s="107" t="s">
        <v>3941</v>
      </c>
      <c r="D37" s="107" t="s">
        <v>3941</v>
      </c>
      <c r="E37" s="107" t="s">
        <v>3941</v>
      </c>
      <c r="F37" s="107" t="s">
        <v>3941</v>
      </c>
      <c r="G37" s="59">
        <v>0</v>
      </c>
      <c r="H37" s="107" t="s">
        <v>3941</v>
      </c>
      <c r="I37" s="59">
        <v>0</v>
      </c>
      <c r="J37" s="59">
        <v>0</v>
      </c>
      <c r="K37" s="107" t="s">
        <v>3941</v>
      </c>
      <c r="L37" s="58">
        <v>0</v>
      </c>
      <c r="M37" s="58">
        <v>0</v>
      </c>
    </row>
    <row r="38" spans="1:13">
      <c r="A38" t="s">
        <v>178</v>
      </c>
      <c r="B38" t="s">
        <v>178</v>
      </c>
      <c r="C38" s="107" t="s">
        <v>3941</v>
      </c>
      <c r="D38" s="107" t="s">
        <v>3941</v>
      </c>
      <c r="E38" t="s">
        <v>178</v>
      </c>
      <c r="F38" t="s">
        <v>178</v>
      </c>
      <c r="G38" s="55">
        <v>0</v>
      </c>
      <c r="H38" s="55">
        <v>0</v>
      </c>
      <c r="I38" s="107" t="s">
        <v>3941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188</v>
      </c>
      <c r="B39" s="106" t="s">
        <v>3941</v>
      </c>
      <c r="C39" s="107" t="s">
        <v>3941</v>
      </c>
      <c r="D39" s="107" t="s">
        <v>3941</v>
      </c>
      <c r="E39" s="107" t="s">
        <v>3941</v>
      </c>
      <c r="F39" s="107" t="s">
        <v>3941</v>
      </c>
      <c r="G39" s="59">
        <v>95331.41</v>
      </c>
      <c r="H39" s="107" t="s">
        <v>3941</v>
      </c>
      <c r="I39" s="59">
        <v>1.881E-2</v>
      </c>
      <c r="J39" s="59">
        <v>10452.054638659631</v>
      </c>
      <c r="K39" s="107" t="s">
        <v>3941</v>
      </c>
      <c r="L39" s="58">
        <v>0.75480000000000003</v>
      </c>
      <c r="M39" s="58">
        <v>0.1027</v>
      </c>
    </row>
    <row r="40" spans="1:13">
      <c r="A40" s="57" t="s">
        <v>1740</v>
      </c>
      <c r="B40" s="106" t="s">
        <v>3941</v>
      </c>
      <c r="C40" s="107" t="s">
        <v>3941</v>
      </c>
      <c r="D40" s="107" t="s">
        <v>3941</v>
      </c>
      <c r="E40" s="107" t="s">
        <v>3941</v>
      </c>
      <c r="F40" s="107" t="s">
        <v>3941</v>
      </c>
      <c r="G40" s="59">
        <v>95331.41</v>
      </c>
      <c r="H40" s="107" t="s">
        <v>3941</v>
      </c>
      <c r="I40" s="59">
        <v>1.881E-2</v>
      </c>
      <c r="J40" s="59">
        <v>10452.054638659631</v>
      </c>
      <c r="K40" s="107" t="s">
        <v>3941</v>
      </c>
      <c r="L40" s="58">
        <v>0.75480000000000003</v>
      </c>
      <c r="M40" s="58">
        <v>0.1027</v>
      </c>
    </row>
    <row r="41" spans="1:13">
      <c r="A41" t="s">
        <v>1741</v>
      </c>
      <c r="B41" t="s">
        <v>1742</v>
      </c>
      <c r="C41" t="s">
        <v>1527</v>
      </c>
      <c r="D41" s="105" t="s">
        <v>3941</v>
      </c>
      <c r="E41" t="s">
        <v>1697</v>
      </c>
      <c r="F41" t="s">
        <v>100</v>
      </c>
      <c r="G41" s="55">
        <v>445.91</v>
      </c>
      <c r="H41" s="55">
        <v>5335</v>
      </c>
      <c r="I41" s="55">
        <v>0</v>
      </c>
      <c r="J41" s="55">
        <v>86.283785659499998</v>
      </c>
      <c r="K41" s="56">
        <v>0</v>
      </c>
      <c r="L41" s="56">
        <v>6.1999999999999998E-3</v>
      </c>
      <c r="M41" s="56">
        <v>8.0000000000000004E-4</v>
      </c>
    </row>
    <row r="42" spans="1:13">
      <c r="A42" t="s">
        <v>1743</v>
      </c>
      <c r="B42" t="s">
        <v>1744</v>
      </c>
      <c r="C42" t="s">
        <v>1527</v>
      </c>
      <c r="D42" s="105" t="s">
        <v>3941</v>
      </c>
      <c r="E42" t="s">
        <v>1697</v>
      </c>
      <c r="F42" t="s">
        <v>100</v>
      </c>
      <c r="G42" s="55">
        <v>1078.92</v>
      </c>
      <c r="H42" s="55">
        <v>6333</v>
      </c>
      <c r="I42" s="55">
        <v>0</v>
      </c>
      <c r="J42" s="55">
        <v>247.8256690572</v>
      </c>
      <c r="K42" s="56">
        <v>0</v>
      </c>
      <c r="L42" s="56">
        <v>1.7899999999999999E-2</v>
      </c>
      <c r="M42" s="56">
        <v>2.3999999999999998E-3</v>
      </c>
    </row>
    <row r="43" spans="1:13">
      <c r="A43" t="s">
        <v>1745</v>
      </c>
      <c r="B43" t="s">
        <v>1746</v>
      </c>
      <c r="C43" t="s">
        <v>108</v>
      </c>
      <c r="D43" s="105" t="s">
        <v>3941</v>
      </c>
      <c r="E43" t="s">
        <v>1697</v>
      </c>
      <c r="F43" t="s">
        <v>100</v>
      </c>
      <c r="G43" s="55">
        <v>3211.83</v>
      </c>
      <c r="H43" s="55">
        <v>6579.6</v>
      </c>
      <c r="I43" s="55">
        <v>0</v>
      </c>
      <c r="J43" s="55">
        <v>766.47783034836004</v>
      </c>
      <c r="K43" s="56">
        <v>1E-4</v>
      </c>
      <c r="L43" s="56">
        <v>5.5399999999999998E-2</v>
      </c>
      <c r="M43" s="56">
        <v>7.4999999999999997E-3</v>
      </c>
    </row>
    <row r="44" spans="1:13">
      <c r="A44" t="s">
        <v>1747</v>
      </c>
      <c r="B44" t="s">
        <v>1748</v>
      </c>
      <c r="C44" t="s">
        <v>108</v>
      </c>
      <c r="D44" s="105" t="s">
        <v>3941</v>
      </c>
      <c r="E44" t="s">
        <v>1697</v>
      </c>
      <c r="F44" t="s">
        <v>100</v>
      </c>
      <c r="G44" s="55">
        <v>2444.7399999999998</v>
      </c>
      <c r="H44" s="55">
        <v>1866.48</v>
      </c>
      <c r="I44" s="55">
        <v>0</v>
      </c>
      <c r="J44" s="55">
        <v>165.502125092304</v>
      </c>
      <c r="K44" s="56">
        <v>0</v>
      </c>
      <c r="L44" s="56">
        <v>1.2E-2</v>
      </c>
      <c r="M44" s="56">
        <v>1.6000000000000001E-3</v>
      </c>
    </row>
    <row r="45" spans="1:13">
      <c r="A45" t="s">
        <v>1749</v>
      </c>
      <c r="B45" t="s">
        <v>1750</v>
      </c>
      <c r="C45" t="s">
        <v>108</v>
      </c>
      <c r="D45" s="105" t="s">
        <v>3941</v>
      </c>
      <c r="E45" t="s">
        <v>1697</v>
      </c>
      <c r="F45" t="s">
        <v>100</v>
      </c>
      <c r="G45" s="55">
        <v>347.52</v>
      </c>
      <c r="H45" s="55">
        <v>4831.8</v>
      </c>
      <c r="I45" s="55">
        <v>0</v>
      </c>
      <c r="J45" s="55">
        <v>60.902666622719998</v>
      </c>
      <c r="K45" s="56">
        <v>0</v>
      </c>
      <c r="L45" s="56">
        <v>4.4000000000000003E-3</v>
      </c>
      <c r="M45" s="56">
        <v>5.9999999999999995E-4</v>
      </c>
    </row>
    <row r="46" spans="1:13">
      <c r="A46" t="s">
        <v>1751</v>
      </c>
      <c r="B46" t="s">
        <v>1752</v>
      </c>
      <c r="C46" t="s">
        <v>1527</v>
      </c>
      <c r="D46" s="105" t="s">
        <v>3941</v>
      </c>
      <c r="E46" t="s">
        <v>1697</v>
      </c>
      <c r="F46" t="s">
        <v>100</v>
      </c>
      <c r="G46" s="55">
        <v>277.32</v>
      </c>
      <c r="H46" s="55">
        <v>40564</v>
      </c>
      <c r="I46" s="55">
        <v>0</v>
      </c>
      <c r="J46" s="55">
        <v>408.00879156960002</v>
      </c>
      <c r="K46" s="56">
        <v>0</v>
      </c>
      <c r="L46" s="56">
        <v>2.9499999999999998E-2</v>
      </c>
      <c r="M46" s="56">
        <v>4.0000000000000001E-3</v>
      </c>
    </row>
    <row r="47" spans="1:13">
      <c r="A47" t="s">
        <v>1753</v>
      </c>
      <c r="B47" t="s">
        <v>1754</v>
      </c>
      <c r="C47" t="s">
        <v>1692</v>
      </c>
      <c r="D47" s="105" t="s">
        <v>3941</v>
      </c>
      <c r="E47" t="s">
        <v>1697</v>
      </c>
      <c r="F47" t="s">
        <v>100</v>
      </c>
      <c r="G47" s="55">
        <v>20703.84</v>
      </c>
      <c r="H47" s="55">
        <v>855.35</v>
      </c>
      <c r="I47" s="55">
        <v>0</v>
      </c>
      <c r="J47" s="55">
        <v>642.30650156087995</v>
      </c>
      <c r="K47" s="56">
        <v>0</v>
      </c>
      <c r="L47" s="56">
        <v>4.6399999999999997E-2</v>
      </c>
      <c r="M47" s="56">
        <v>6.3E-3</v>
      </c>
    </row>
    <row r="48" spans="1:13">
      <c r="A48" t="s">
        <v>1755</v>
      </c>
      <c r="B48" t="s">
        <v>1756</v>
      </c>
      <c r="C48" t="s">
        <v>1692</v>
      </c>
      <c r="D48" s="105" t="s">
        <v>3941</v>
      </c>
      <c r="E48" t="s">
        <v>1697</v>
      </c>
      <c r="F48" t="s">
        <v>100</v>
      </c>
      <c r="G48" s="55">
        <v>5980.52</v>
      </c>
      <c r="H48" s="55">
        <v>1064</v>
      </c>
      <c r="I48" s="55">
        <v>0</v>
      </c>
      <c r="J48" s="55">
        <v>230.79592186560001</v>
      </c>
      <c r="K48" s="56">
        <v>0</v>
      </c>
      <c r="L48" s="56">
        <v>1.67E-2</v>
      </c>
      <c r="M48" s="56">
        <v>2.3E-3</v>
      </c>
    </row>
    <row r="49" spans="1:13">
      <c r="A49" t="s">
        <v>1757</v>
      </c>
      <c r="B49" t="s">
        <v>1758</v>
      </c>
      <c r="C49" t="s">
        <v>108</v>
      </c>
      <c r="D49" s="105" t="s">
        <v>3941</v>
      </c>
      <c r="E49" t="s">
        <v>1697</v>
      </c>
      <c r="F49" t="s">
        <v>100</v>
      </c>
      <c r="G49" s="55">
        <v>1056.2</v>
      </c>
      <c r="H49" s="55">
        <v>4281.5</v>
      </c>
      <c r="I49" s="55">
        <v>0</v>
      </c>
      <c r="J49" s="55">
        <v>164.01730328100001</v>
      </c>
      <c r="K49" s="56">
        <v>0</v>
      </c>
      <c r="L49" s="56">
        <v>1.18E-2</v>
      </c>
      <c r="M49" s="56">
        <v>1.6000000000000001E-3</v>
      </c>
    </row>
    <row r="50" spans="1:13">
      <c r="A50" t="s">
        <v>1759</v>
      </c>
      <c r="B50" t="s">
        <v>1760</v>
      </c>
      <c r="C50" t="s">
        <v>1692</v>
      </c>
      <c r="D50" s="105" t="s">
        <v>3941</v>
      </c>
      <c r="E50" t="s">
        <v>1697</v>
      </c>
      <c r="F50" t="s">
        <v>100</v>
      </c>
      <c r="G50" s="55">
        <v>6592.83</v>
      </c>
      <c r="H50" s="55">
        <v>491.97</v>
      </c>
      <c r="I50" s="55">
        <v>0</v>
      </c>
      <c r="J50" s="55">
        <v>117.640822838877</v>
      </c>
      <c r="K50" s="56">
        <v>1E-4</v>
      </c>
      <c r="L50" s="56">
        <v>8.5000000000000006E-3</v>
      </c>
      <c r="M50" s="56">
        <v>1.1999999999999999E-3</v>
      </c>
    </row>
    <row r="51" spans="1:13">
      <c r="A51" t="s">
        <v>1761</v>
      </c>
      <c r="B51" t="s">
        <v>1762</v>
      </c>
      <c r="C51" t="s">
        <v>1692</v>
      </c>
      <c r="D51" s="105" t="s">
        <v>3941</v>
      </c>
      <c r="E51" t="s">
        <v>1697</v>
      </c>
      <c r="F51" t="s">
        <v>100</v>
      </c>
      <c r="G51" s="55">
        <v>770.19</v>
      </c>
      <c r="H51" s="55">
        <v>3962.75</v>
      </c>
      <c r="I51" s="55">
        <v>0</v>
      </c>
      <c r="J51" s="55">
        <v>110.69859422407499</v>
      </c>
      <c r="K51" s="56">
        <v>0</v>
      </c>
      <c r="L51" s="56">
        <v>8.0000000000000002E-3</v>
      </c>
      <c r="M51" s="56">
        <v>1.1000000000000001E-3</v>
      </c>
    </row>
    <row r="52" spans="1:13">
      <c r="A52" t="s">
        <v>1763</v>
      </c>
      <c r="B52" t="s">
        <v>1764</v>
      </c>
      <c r="C52" t="s">
        <v>108</v>
      </c>
      <c r="D52" s="105" t="s">
        <v>3941</v>
      </c>
      <c r="E52" t="s">
        <v>1697</v>
      </c>
      <c r="F52" t="s">
        <v>102</v>
      </c>
      <c r="G52" s="55">
        <v>5859.29</v>
      </c>
      <c r="H52" s="55">
        <v>690</v>
      </c>
      <c r="I52" s="55">
        <v>0</v>
      </c>
      <c r="J52" s="55">
        <v>162.1853815716</v>
      </c>
      <c r="K52" s="56">
        <v>0</v>
      </c>
      <c r="L52" s="56">
        <v>1.17E-2</v>
      </c>
      <c r="M52" s="56">
        <v>1.6000000000000001E-3</v>
      </c>
    </row>
    <row r="53" spans="1:13">
      <c r="A53" t="s">
        <v>1765</v>
      </c>
      <c r="B53" t="s">
        <v>1766</v>
      </c>
      <c r="C53" t="s">
        <v>108</v>
      </c>
      <c r="D53" s="105" t="s">
        <v>3941</v>
      </c>
      <c r="E53" t="s">
        <v>1697</v>
      </c>
      <c r="F53" t="s">
        <v>100</v>
      </c>
      <c r="G53" s="55">
        <v>3798.44</v>
      </c>
      <c r="H53" s="55">
        <v>772.45</v>
      </c>
      <c r="I53" s="55">
        <v>0</v>
      </c>
      <c r="J53" s="55">
        <v>106.41998755205999</v>
      </c>
      <c r="K53" s="56">
        <v>0</v>
      </c>
      <c r="L53" s="56">
        <v>7.7000000000000002E-3</v>
      </c>
      <c r="M53" s="56">
        <v>1E-3</v>
      </c>
    </row>
    <row r="54" spans="1:13">
      <c r="A54" t="s">
        <v>1767</v>
      </c>
      <c r="B54" t="s">
        <v>1768</v>
      </c>
      <c r="C54" t="s">
        <v>1527</v>
      </c>
      <c r="D54" s="105" t="s">
        <v>3941</v>
      </c>
      <c r="E54" t="s">
        <v>1697</v>
      </c>
      <c r="F54" t="s">
        <v>100</v>
      </c>
      <c r="G54" s="55">
        <v>141.43</v>
      </c>
      <c r="H54" s="55">
        <v>5397</v>
      </c>
      <c r="I54" s="55">
        <v>0</v>
      </c>
      <c r="J54" s="55">
        <v>27.684807941700001</v>
      </c>
      <c r="K54" s="56">
        <v>0</v>
      </c>
      <c r="L54" s="56">
        <v>2E-3</v>
      </c>
      <c r="M54" s="56">
        <v>2.9999999999999997E-4</v>
      </c>
    </row>
    <row r="55" spans="1:13">
      <c r="A55" t="s">
        <v>1769</v>
      </c>
      <c r="B55" t="s">
        <v>1770</v>
      </c>
      <c r="C55" t="s">
        <v>108</v>
      </c>
      <c r="D55" s="105" t="s">
        <v>3941</v>
      </c>
      <c r="E55" t="s">
        <v>1697</v>
      </c>
      <c r="F55" t="s">
        <v>100</v>
      </c>
      <c r="G55" s="55">
        <v>3919.66</v>
      </c>
      <c r="H55" s="55">
        <v>567.15</v>
      </c>
      <c r="I55" s="55">
        <v>0</v>
      </c>
      <c r="J55" s="55">
        <v>80.62948557963</v>
      </c>
      <c r="K55" s="56">
        <v>1E-4</v>
      </c>
      <c r="L55" s="56">
        <v>5.7999999999999996E-3</v>
      </c>
      <c r="M55" s="56">
        <v>8.0000000000000004E-4</v>
      </c>
    </row>
    <row r="56" spans="1:13">
      <c r="A56" t="s">
        <v>1771</v>
      </c>
      <c r="B56" t="s">
        <v>1772</v>
      </c>
      <c r="C56" t="s">
        <v>108</v>
      </c>
      <c r="D56" s="105" t="s">
        <v>3941</v>
      </c>
      <c r="E56" t="s">
        <v>1697</v>
      </c>
      <c r="F56" t="s">
        <v>102</v>
      </c>
      <c r="G56" s="55">
        <v>6919.39</v>
      </c>
      <c r="H56" s="55">
        <v>2972.5</v>
      </c>
      <c r="I56" s="55">
        <v>0</v>
      </c>
      <c r="J56" s="55">
        <v>825.10134586590004</v>
      </c>
      <c r="K56" s="56">
        <v>0</v>
      </c>
      <c r="L56" s="56">
        <v>5.96E-2</v>
      </c>
      <c r="M56" s="56">
        <v>8.0999999999999996E-3</v>
      </c>
    </row>
    <row r="57" spans="1:13">
      <c r="A57" t="s">
        <v>1773</v>
      </c>
      <c r="B57" t="s">
        <v>1774</v>
      </c>
      <c r="C57" t="s">
        <v>1527</v>
      </c>
      <c r="D57" s="105" t="s">
        <v>3941</v>
      </c>
      <c r="E57" t="s">
        <v>1697</v>
      </c>
      <c r="F57" t="s">
        <v>100</v>
      </c>
      <c r="G57" s="55">
        <v>863.57</v>
      </c>
      <c r="H57" s="55">
        <v>7266</v>
      </c>
      <c r="I57" s="55">
        <v>0</v>
      </c>
      <c r="J57" s="55">
        <v>227.5833552174</v>
      </c>
      <c r="K57" s="56">
        <v>0</v>
      </c>
      <c r="L57" s="56">
        <v>1.6400000000000001E-2</v>
      </c>
      <c r="M57" s="56">
        <v>2.2000000000000001E-3</v>
      </c>
    </row>
    <row r="58" spans="1:13">
      <c r="A58" t="s">
        <v>1775</v>
      </c>
      <c r="B58" t="s">
        <v>1776</v>
      </c>
      <c r="C58" t="s">
        <v>1527</v>
      </c>
      <c r="D58" s="105" t="s">
        <v>3941</v>
      </c>
      <c r="E58" t="s">
        <v>1697</v>
      </c>
      <c r="F58" t="s">
        <v>100</v>
      </c>
      <c r="G58" s="55">
        <v>1117.31</v>
      </c>
      <c r="H58" s="55">
        <v>3487.98</v>
      </c>
      <c r="I58" s="55">
        <v>1.881E-2</v>
      </c>
      <c r="J58" s="55">
        <v>141.36861944892601</v>
      </c>
      <c r="K58" s="56">
        <v>0</v>
      </c>
      <c r="L58" s="56">
        <v>1.0200000000000001E-2</v>
      </c>
      <c r="M58" s="56">
        <v>1.4E-3</v>
      </c>
    </row>
    <row r="59" spans="1:13">
      <c r="A59" t="s">
        <v>1777</v>
      </c>
      <c r="B59" t="s">
        <v>1778</v>
      </c>
      <c r="C59" t="s">
        <v>108</v>
      </c>
      <c r="D59" s="105" t="s">
        <v>3941</v>
      </c>
      <c r="E59" t="s">
        <v>1697</v>
      </c>
      <c r="F59" t="s">
        <v>105</v>
      </c>
      <c r="G59" s="55">
        <v>1561.2</v>
      </c>
      <c r="H59" s="55">
        <v>5340</v>
      </c>
      <c r="I59" s="55">
        <v>0</v>
      </c>
      <c r="J59" s="55">
        <v>228.353507928</v>
      </c>
      <c r="K59" s="56">
        <v>0</v>
      </c>
      <c r="L59" s="56">
        <v>1.6500000000000001E-2</v>
      </c>
      <c r="M59" s="56">
        <v>2.2000000000000001E-3</v>
      </c>
    </row>
    <row r="60" spans="1:13">
      <c r="A60" t="s">
        <v>1779</v>
      </c>
      <c r="B60" t="s">
        <v>1780</v>
      </c>
      <c r="C60" t="s">
        <v>1692</v>
      </c>
      <c r="D60" s="105" t="s">
        <v>3941</v>
      </c>
      <c r="E60" t="s">
        <v>1697</v>
      </c>
      <c r="F60" t="s">
        <v>100</v>
      </c>
      <c r="G60" s="55">
        <v>3778.23</v>
      </c>
      <c r="H60" s="55">
        <v>1022.25</v>
      </c>
      <c r="I60" s="55">
        <v>0</v>
      </c>
      <c r="J60" s="55">
        <v>140.08546204672501</v>
      </c>
      <c r="K60" s="56">
        <v>0</v>
      </c>
      <c r="L60" s="56">
        <v>1.01E-2</v>
      </c>
      <c r="M60" s="56">
        <v>1.4E-3</v>
      </c>
    </row>
    <row r="61" spans="1:13">
      <c r="A61" t="s">
        <v>1781</v>
      </c>
      <c r="B61" t="s">
        <v>1782</v>
      </c>
      <c r="C61" t="s">
        <v>108</v>
      </c>
      <c r="D61" s="105" t="s">
        <v>3941</v>
      </c>
      <c r="E61" t="s">
        <v>1697</v>
      </c>
      <c r="F61" t="s">
        <v>100</v>
      </c>
      <c r="G61" s="55">
        <v>535.41999999999996</v>
      </c>
      <c r="H61" s="55">
        <v>4819</v>
      </c>
      <c r="I61" s="55">
        <v>0</v>
      </c>
      <c r="J61" s="55">
        <v>93.583454304599996</v>
      </c>
      <c r="K61" s="56">
        <v>1E-4</v>
      </c>
      <c r="L61" s="56">
        <v>6.7999999999999996E-3</v>
      </c>
      <c r="M61" s="56">
        <v>8.9999999999999998E-4</v>
      </c>
    </row>
    <row r="62" spans="1:13">
      <c r="A62" t="s">
        <v>1783</v>
      </c>
      <c r="B62" t="s">
        <v>1784</v>
      </c>
      <c r="C62" t="s">
        <v>1527</v>
      </c>
      <c r="D62" s="105" t="s">
        <v>3941</v>
      </c>
      <c r="E62" t="s">
        <v>1697</v>
      </c>
      <c r="F62" t="s">
        <v>100</v>
      </c>
      <c r="G62" s="55">
        <v>1512.91</v>
      </c>
      <c r="H62" s="55">
        <v>6526.5</v>
      </c>
      <c r="I62" s="55">
        <v>0</v>
      </c>
      <c r="J62" s="55">
        <v>358.13023806105002</v>
      </c>
      <c r="K62" s="56">
        <v>0</v>
      </c>
      <c r="L62" s="56">
        <v>2.5899999999999999E-2</v>
      </c>
      <c r="M62" s="56">
        <v>3.5000000000000001E-3</v>
      </c>
    </row>
    <row r="63" spans="1:13">
      <c r="A63" t="s">
        <v>1785</v>
      </c>
      <c r="B63" t="s">
        <v>1786</v>
      </c>
      <c r="C63" t="s">
        <v>1692</v>
      </c>
      <c r="D63" s="105" t="s">
        <v>3941</v>
      </c>
      <c r="E63" t="s">
        <v>1697</v>
      </c>
      <c r="F63" t="s">
        <v>100</v>
      </c>
      <c r="G63" s="55">
        <v>91.08</v>
      </c>
      <c r="H63" s="55">
        <v>93137</v>
      </c>
      <c r="I63" s="55">
        <v>0</v>
      </c>
      <c r="J63" s="55">
        <v>307.67543440920002</v>
      </c>
      <c r="K63" s="56">
        <v>0</v>
      </c>
      <c r="L63" s="56">
        <v>2.2200000000000001E-2</v>
      </c>
      <c r="M63" s="56">
        <v>3.0000000000000001E-3</v>
      </c>
    </row>
    <row r="64" spans="1:13">
      <c r="A64" t="s">
        <v>1787</v>
      </c>
      <c r="B64" t="s">
        <v>1788</v>
      </c>
      <c r="C64" t="s">
        <v>108</v>
      </c>
      <c r="D64" s="105" t="s">
        <v>3941</v>
      </c>
      <c r="E64" t="s">
        <v>1697</v>
      </c>
      <c r="F64" t="s">
        <v>102</v>
      </c>
      <c r="G64" s="55">
        <v>1309.42</v>
      </c>
      <c r="H64" s="55">
        <v>21775</v>
      </c>
      <c r="I64" s="55">
        <v>0</v>
      </c>
      <c r="J64" s="55">
        <v>1143.8122839780001</v>
      </c>
      <c r="K64" s="56">
        <v>0</v>
      </c>
      <c r="L64" s="56">
        <v>8.2600000000000007E-2</v>
      </c>
      <c r="M64" s="56">
        <v>1.12E-2</v>
      </c>
    </row>
    <row r="65" spans="1:13">
      <c r="A65" t="s">
        <v>1789</v>
      </c>
      <c r="B65" t="s">
        <v>1790</v>
      </c>
      <c r="C65" t="s">
        <v>108</v>
      </c>
      <c r="D65" s="105" t="s">
        <v>3941</v>
      </c>
      <c r="E65" t="s">
        <v>1697</v>
      </c>
      <c r="F65" t="s">
        <v>102</v>
      </c>
      <c r="G65" s="55">
        <v>806.16</v>
      </c>
      <c r="H65" s="55">
        <v>9116.7000000000007</v>
      </c>
      <c r="I65" s="55">
        <v>0</v>
      </c>
      <c r="J65" s="55">
        <v>294.83329906915202</v>
      </c>
      <c r="K65" s="56">
        <v>1E-4</v>
      </c>
      <c r="L65" s="56">
        <v>2.1299999999999999E-2</v>
      </c>
      <c r="M65" s="56">
        <v>2.8999999999999998E-3</v>
      </c>
    </row>
    <row r="66" spans="1:13">
      <c r="A66" t="s">
        <v>1791</v>
      </c>
      <c r="B66" t="s">
        <v>1792</v>
      </c>
      <c r="C66" t="s">
        <v>108</v>
      </c>
      <c r="D66" s="105" t="s">
        <v>3941</v>
      </c>
      <c r="E66" t="s">
        <v>1697</v>
      </c>
      <c r="F66" t="s">
        <v>102</v>
      </c>
      <c r="G66" s="55">
        <v>1259.3800000000001</v>
      </c>
      <c r="H66" s="55">
        <v>2553.8000000000002</v>
      </c>
      <c r="I66" s="55">
        <v>0</v>
      </c>
      <c r="J66" s="55">
        <v>129.021265498704</v>
      </c>
      <c r="K66" s="56">
        <v>0</v>
      </c>
      <c r="L66" s="56">
        <v>9.2999999999999992E-3</v>
      </c>
      <c r="M66" s="56">
        <v>1.2999999999999999E-3</v>
      </c>
    </row>
    <row r="67" spans="1:13">
      <c r="A67" t="s">
        <v>1793</v>
      </c>
      <c r="B67" t="s">
        <v>1794</v>
      </c>
      <c r="C67" t="s">
        <v>1795</v>
      </c>
      <c r="D67" s="105" t="s">
        <v>3941</v>
      </c>
      <c r="E67" t="s">
        <v>1697</v>
      </c>
      <c r="F67" t="s">
        <v>168</v>
      </c>
      <c r="G67" s="55">
        <v>8999.01</v>
      </c>
      <c r="H67" s="55">
        <v>247450</v>
      </c>
      <c r="I67" s="55">
        <v>0</v>
      </c>
      <c r="J67" s="55">
        <v>570.88600413106496</v>
      </c>
      <c r="K67" s="56">
        <v>0</v>
      </c>
      <c r="L67" s="56">
        <v>4.1200000000000001E-2</v>
      </c>
      <c r="M67" s="56">
        <v>5.5999999999999999E-3</v>
      </c>
    </row>
    <row r="68" spans="1:13">
      <c r="A68" t="s">
        <v>1796</v>
      </c>
      <c r="B68" t="s">
        <v>1797</v>
      </c>
      <c r="C68" t="s">
        <v>108</v>
      </c>
      <c r="D68" s="105" t="s">
        <v>3941</v>
      </c>
      <c r="E68" t="s">
        <v>1697</v>
      </c>
      <c r="F68" t="s">
        <v>102</v>
      </c>
      <c r="G68" s="55">
        <v>154.6</v>
      </c>
      <c r="H68" s="55">
        <v>19498</v>
      </c>
      <c r="I68" s="55">
        <v>0</v>
      </c>
      <c r="J68" s="55">
        <v>120.9253013328</v>
      </c>
      <c r="K68" s="56">
        <v>0</v>
      </c>
      <c r="L68" s="56">
        <v>8.6999999999999994E-3</v>
      </c>
      <c r="M68" s="56">
        <v>1.1999999999999999E-3</v>
      </c>
    </row>
    <row r="69" spans="1:13">
      <c r="A69" t="s">
        <v>1798</v>
      </c>
      <c r="B69" t="s">
        <v>1799</v>
      </c>
      <c r="C69" t="s">
        <v>1527</v>
      </c>
      <c r="D69" s="105" t="s">
        <v>3941</v>
      </c>
      <c r="E69" t="s">
        <v>1697</v>
      </c>
      <c r="F69" t="s">
        <v>100</v>
      </c>
      <c r="G69" s="55">
        <v>271.51</v>
      </c>
      <c r="H69" s="55">
        <v>17881</v>
      </c>
      <c r="I69" s="55">
        <v>0</v>
      </c>
      <c r="J69" s="55">
        <v>176.08614614370001</v>
      </c>
      <c r="K69" s="56">
        <v>0</v>
      </c>
      <c r="L69" s="56">
        <v>1.2699999999999999E-2</v>
      </c>
      <c r="M69" s="56">
        <v>1.6999999999999999E-3</v>
      </c>
    </row>
    <row r="70" spans="1:13">
      <c r="A70" t="s">
        <v>1800</v>
      </c>
      <c r="B70" t="s">
        <v>1801</v>
      </c>
      <c r="C70" t="s">
        <v>1527</v>
      </c>
      <c r="D70" s="105" t="s">
        <v>3941</v>
      </c>
      <c r="E70" t="s">
        <v>1697</v>
      </c>
      <c r="F70" t="s">
        <v>100</v>
      </c>
      <c r="G70" s="55">
        <v>1025.4000000000001</v>
      </c>
      <c r="H70" s="55">
        <v>3760</v>
      </c>
      <c r="I70" s="55">
        <v>0</v>
      </c>
      <c r="J70" s="55">
        <v>139.83913007999999</v>
      </c>
      <c r="K70" s="56">
        <v>0</v>
      </c>
      <c r="L70" s="56">
        <v>1.01E-2</v>
      </c>
      <c r="M70" s="56">
        <v>1.4E-3</v>
      </c>
    </row>
    <row r="71" spans="1:13">
      <c r="A71" t="s">
        <v>1802</v>
      </c>
      <c r="B71" t="s">
        <v>1803</v>
      </c>
      <c r="C71" t="s">
        <v>1527</v>
      </c>
      <c r="D71" s="105" t="s">
        <v>3941</v>
      </c>
      <c r="E71" t="s">
        <v>1697</v>
      </c>
      <c r="F71" t="s">
        <v>100</v>
      </c>
      <c r="G71" s="55">
        <v>1231.26</v>
      </c>
      <c r="H71" s="55">
        <v>11399</v>
      </c>
      <c r="I71" s="55">
        <v>0</v>
      </c>
      <c r="J71" s="55">
        <v>509.0542644798</v>
      </c>
      <c r="K71" s="56">
        <v>0</v>
      </c>
      <c r="L71" s="56">
        <v>3.6799999999999999E-2</v>
      </c>
      <c r="M71" s="56">
        <v>5.0000000000000001E-3</v>
      </c>
    </row>
    <row r="72" spans="1:13">
      <c r="A72" t="s">
        <v>1804</v>
      </c>
      <c r="B72" t="s">
        <v>1805</v>
      </c>
      <c r="C72" t="s">
        <v>1527</v>
      </c>
      <c r="D72" s="105" t="s">
        <v>3941</v>
      </c>
      <c r="E72" t="s">
        <v>1697</v>
      </c>
      <c r="F72" t="s">
        <v>100</v>
      </c>
      <c r="G72" s="55">
        <v>2222.4899999999998</v>
      </c>
      <c r="H72" s="55">
        <v>4006</v>
      </c>
      <c r="I72" s="55">
        <v>0</v>
      </c>
      <c r="J72" s="55">
        <v>322.92250747380001</v>
      </c>
      <c r="K72" s="56">
        <v>0</v>
      </c>
      <c r="L72" s="56">
        <v>2.3300000000000001E-2</v>
      </c>
      <c r="M72" s="56">
        <v>3.2000000000000002E-3</v>
      </c>
    </row>
    <row r="73" spans="1:13">
      <c r="A73" t="s">
        <v>1806</v>
      </c>
      <c r="B73" t="s">
        <v>1807</v>
      </c>
      <c r="C73" t="s">
        <v>1692</v>
      </c>
      <c r="D73" s="105" t="s">
        <v>3941</v>
      </c>
      <c r="E73" t="s">
        <v>1697</v>
      </c>
      <c r="F73" t="s">
        <v>100</v>
      </c>
      <c r="G73" s="55">
        <v>784.94</v>
      </c>
      <c r="H73" s="55">
        <v>5893.5</v>
      </c>
      <c r="I73" s="55">
        <v>0</v>
      </c>
      <c r="J73" s="55">
        <v>167.78661189030001</v>
      </c>
      <c r="K73" s="56">
        <v>0</v>
      </c>
      <c r="L73" s="56">
        <v>1.21E-2</v>
      </c>
      <c r="M73" s="56">
        <v>1.6000000000000001E-3</v>
      </c>
    </row>
    <row r="74" spans="1:13">
      <c r="A74" t="s">
        <v>1808</v>
      </c>
      <c r="B74" t="s">
        <v>1809</v>
      </c>
      <c r="C74" t="s">
        <v>108</v>
      </c>
      <c r="D74" s="105" t="s">
        <v>3941</v>
      </c>
      <c r="E74" t="s">
        <v>1697</v>
      </c>
      <c r="F74" t="s">
        <v>102</v>
      </c>
      <c r="G74" s="55">
        <v>359.24</v>
      </c>
      <c r="H74" s="55">
        <v>20075</v>
      </c>
      <c r="I74" s="55">
        <v>0</v>
      </c>
      <c r="J74" s="55">
        <v>289.30628218800001</v>
      </c>
      <c r="K74" s="56">
        <v>1E-4</v>
      </c>
      <c r="L74" s="56">
        <v>2.0899999999999998E-2</v>
      </c>
      <c r="M74" s="56">
        <v>2.8E-3</v>
      </c>
    </row>
    <row r="75" spans="1:13">
      <c r="A75" t="s">
        <v>1810</v>
      </c>
      <c r="B75" t="s">
        <v>1811</v>
      </c>
      <c r="C75" t="s">
        <v>1527</v>
      </c>
      <c r="D75" s="105" t="s">
        <v>3941</v>
      </c>
      <c r="E75" t="s">
        <v>1697</v>
      </c>
      <c r="F75" t="s">
        <v>100</v>
      </c>
      <c r="G75" s="55">
        <v>315.19</v>
      </c>
      <c r="H75" s="55">
        <v>4602</v>
      </c>
      <c r="I75" s="55">
        <v>0</v>
      </c>
      <c r="J75" s="55">
        <v>52.6097938626</v>
      </c>
      <c r="K75" s="56">
        <v>0</v>
      </c>
      <c r="L75" s="56">
        <v>3.8E-3</v>
      </c>
      <c r="M75" s="56">
        <v>5.0000000000000001E-4</v>
      </c>
    </row>
    <row r="76" spans="1:13">
      <c r="A76" t="s">
        <v>1812</v>
      </c>
      <c r="B76" t="s">
        <v>1813</v>
      </c>
      <c r="C76" t="s">
        <v>1527</v>
      </c>
      <c r="D76" s="105" t="s">
        <v>3941</v>
      </c>
      <c r="E76" t="s">
        <v>1697</v>
      </c>
      <c r="F76" t="s">
        <v>100</v>
      </c>
      <c r="G76" s="55">
        <v>242.05</v>
      </c>
      <c r="H76" s="55">
        <v>8929</v>
      </c>
      <c r="I76" s="55">
        <v>0</v>
      </c>
      <c r="J76" s="55">
        <v>78.389061601500003</v>
      </c>
      <c r="K76" s="56">
        <v>0</v>
      </c>
      <c r="L76" s="56">
        <v>5.7000000000000002E-3</v>
      </c>
      <c r="M76" s="56">
        <v>8.0000000000000004E-4</v>
      </c>
    </row>
    <row r="77" spans="1:13">
      <c r="A77" t="s">
        <v>1814</v>
      </c>
      <c r="B77" t="s">
        <v>1815</v>
      </c>
      <c r="C77" t="s">
        <v>1692</v>
      </c>
      <c r="D77" s="105" t="s">
        <v>3941</v>
      </c>
      <c r="E77" t="s">
        <v>1697</v>
      </c>
      <c r="F77" t="s">
        <v>100</v>
      </c>
      <c r="G77" s="55">
        <v>1672.93</v>
      </c>
      <c r="H77" s="55">
        <v>3163.3749999999918</v>
      </c>
      <c r="I77" s="55">
        <v>0</v>
      </c>
      <c r="J77" s="55">
        <v>191.94464612846201</v>
      </c>
      <c r="K77" s="56">
        <v>1E-4</v>
      </c>
      <c r="L77" s="56">
        <v>1.3899999999999999E-2</v>
      </c>
      <c r="M77" s="56">
        <v>1.9E-3</v>
      </c>
    </row>
    <row r="78" spans="1:13">
      <c r="A78" t="s">
        <v>1816</v>
      </c>
      <c r="B78" t="s">
        <v>1817</v>
      </c>
      <c r="C78" t="s">
        <v>1527</v>
      </c>
      <c r="D78" s="105" t="s">
        <v>3941</v>
      </c>
      <c r="E78" t="s">
        <v>1697</v>
      </c>
      <c r="F78" t="s">
        <v>100</v>
      </c>
      <c r="G78" s="55">
        <v>377</v>
      </c>
      <c r="H78" s="55">
        <v>19248</v>
      </c>
      <c r="I78" s="55">
        <v>0</v>
      </c>
      <c r="J78" s="55">
        <v>263.19310991999998</v>
      </c>
      <c r="K78" s="56">
        <v>0</v>
      </c>
      <c r="L78" s="56">
        <v>1.9E-2</v>
      </c>
      <c r="M78" s="56">
        <v>2.5999999999999999E-3</v>
      </c>
    </row>
    <row r="79" spans="1:13">
      <c r="A79" t="s">
        <v>1818</v>
      </c>
      <c r="B79" t="s">
        <v>1819</v>
      </c>
      <c r="C79" t="s">
        <v>101</v>
      </c>
      <c r="D79" s="105" t="s">
        <v>3941</v>
      </c>
      <c r="E79" t="s">
        <v>1697</v>
      </c>
      <c r="F79" t="s">
        <v>107</v>
      </c>
      <c r="G79" s="55">
        <v>1293.08</v>
      </c>
      <c r="H79" s="55">
        <v>9441</v>
      </c>
      <c r="I79" s="55">
        <v>0</v>
      </c>
      <c r="J79" s="55">
        <v>302.18383883484</v>
      </c>
      <c r="K79" s="56">
        <v>0</v>
      </c>
      <c r="L79" s="56">
        <v>2.18E-2</v>
      </c>
      <c r="M79" s="56">
        <v>3.0000000000000001E-3</v>
      </c>
    </row>
    <row r="80" spans="1:13">
      <c r="A80" s="57" t="s">
        <v>1820</v>
      </c>
      <c r="B80" s="106" t="s">
        <v>3941</v>
      </c>
      <c r="C80" s="107" t="s">
        <v>3941</v>
      </c>
      <c r="D80" s="107" t="s">
        <v>3941</v>
      </c>
      <c r="E80" s="107" t="s">
        <v>3941</v>
      </c>
      <c r="F80" s="107" t="s">
        <v>3941</v>
      </c>
      <c r="G80" s="59">
        <v>0</v>
      </c>
      <c r="H80" s="107" t="s">
        <v>3941</v>
      </c>
      <c r="I80" s="59">
        <v>0</v>
      </c>
      <c r="J80" s="59">
        <v>0</v>
      </c>
      <c r="K80" s="107" t="s">
        <v>3941</v>
      </c>
      <c r="L80" s="58">
        <v>0</v>
      </c>
      <c r="M80" s="58">
        <v>0</v>
      </c>
    </row>
    <row r="81" spans="1:13">
      <c r="A81" t="s">
        <v>178</v>
      </c>
      <c r="B81" t="s">
        <v>178</v>
      </c>
      <c r="C81" s="107" t="s">
        <v>3941</v>
      </c>
      <c r="D81" s="107" t="s">
        <v>3941</v>
      </c>
      <c r="E81" t="s">
        <v>178</v>
      </c>
      <c r="F81" t="s">
        <v>178</v>
      </c>
      <c r="G81" s="55">
        <v>0</v>
      </c>
      <c r="H81" s="55">
        <v>0</v>
      </c>
      <c r="I81" s="107" t="s">
        <v>3941</v>
      </c>
      <c r="J81" s="55">
        <v>0</v>
      </c>
      <c r="K81" s="56">
        <v>0</v>
      </c>
      <c r="L81" s="56">
        <v>0</v>
      </c>
      <c r="M81" s="56">
        <v>0</v>
      </c>
    </row>
    <row r="82" spans="1:13">
      <c r="A82" s="57" t="s">
        <v>822</v>
      </c>
      <c r="B82" s="106" t="s">
        <v>3941</v>
      </c>
      <c r="C82" s="107" t="s">
        <v>3941</v>
      </c>
      <c r="D82" s="107" t="s">
        <v>3941</v>
      </c>
      <c r="E82" s="107" t="s">
        <v>3941</v>
      </c>
      <c r="F82" s="107" t="s">
        <v>3941</v>
      </c>
      <c r="G82" s="59">
        <v>0</v>
      </c>
      <c r="H82" s="107" t="s">
        <v>3941</v>
      </c>
      <c r="I82" s="59">
        <v>0</v>
      </c>
      <c r="J82" s="59">
        <v>0</v>
      </c>
      <c r="K82" s="107" t="s">
        <v>3941</v>
      </c>
      <c r="L82" s="58">
        <v>0</v>
      </c>
      <c r="M82" s="58">
        <v>0</v>
      </c>
    </row>
    <row r="83" spans="1:13">
      <c r="A83" t="s">
        <v>178</v>
      </c>
      <c r="B83" t="s">
        <v>178</v>
      </c>
      <c r="C83" s="107" t="s">
        <v>3941</v>
      </c>
      <c r="D83" s="107" t="s">
        <v>3941</v>
      </c>
      <c r="E83" t="s">
        <v>178</v>
      </c>
      <c r="F83" t="s">
        <v>178</v>
      </c>
      <c r="G83" s="55">
        <v>0</v>
      </c>
      <c r="H83" s="55">
        <v>0</v>
      </c>
      <c r="I83" s="107" t="s">
        <v>3941</v>
      </c>
      <c r="J83" s="55">
        <v>0</v>
      </c>
      <c r="K83" s="56">
        <v>0</v>
      </c>
      <c r="L83" s="56">
        <v>0</v>
      </c>
      <c r="M83" s="56">
        <v>0</v>
      </c>
    </row>
    <row r="84" spans="1:13">
      <c r="A84" s="57" t="s">
        <v>1739</v>
      </c>
      <c r="B84" s="106" t="s">
        <v>3941</v>
      </c>
      <c r="C84" s="107" t="s">
        <v>3941</v>
      </c>
      <c r="D84" s="107" t="s">
        <v>3941</v>
      </c>
      <c r="E84" s="107" t="s">
        <v>3941</v>
      </c>
      <c r="F84" s="107" t="s">
        <v>3941</v>
      </c>
      <c r="G84" s="59">
        <v>0</v>
      </c>
      <c r="H84" s="107" t="s">
        <v>3941</v>
      </c>
      <c r="I84" s="59">
        <v>0</v>
      </c>
      <c r="J84" s="59">
        <v>0</v>
      </c>
      <c r="K84" s="107" t="s">
        <v>3941</v>
      </c>
      <c r="L84" s="58">
        <v>0</v>
      </c>
      <c r="M84" s="58">
        <v>0</v>
      </c>
    </row>
    <row r="85" spans="1:13">
      <c r="A85" t="s">
        <v>178</v>
      </c>
      <c r="B85" t="s">
        <v>178</v>
      </c>
      <c r="C85" s="107" t="s">
        <v>3941</v>
      </c>
      <c r="D85" s="107" t="s">
        <v>3941</v>
      </c>
      <c r="E85" t="s">
        <v>178</v>
      </c>
      <c r="F85" t="s">
        <v>178</v>
      </c>
      <c r="G85" s="55">
        <v>0</v>
      </c>
      <c r="H85" s="55">
        <v>0</v>
      </c>
      <c r="I85" s="107" t="s">
        <v>3941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t="s">
        <v>190</v>
      </c>
      <c r="B86" s="106" t="s">
        <v>3941</v>
      </c>
      <c r="C86" s="107" t="s">
        <v>3941</v>
      </c>
      <c r="D86" s="107" t="s">
        <v>3941</v>
      </c>
      <c r="E86" s="107" t="s">
        <v>3941</v>
      </c>
      <c r="F86" s="107" t="s">
        <v>3941</v>
      </c>
      <c r="G86" s="107" t="s">
        <v>3941</v>
      </c>
      <c r="H86" s="107" t="s">
        <v>3941</v>
      </c>
      <c r="I86" s="107" t="s">
        <v>3941</v>
      </c>
      <c r="J86" s="107" t="s">
        <v>3941</v>
      </c>
      <c r="K86" s="107" t="s">
        <v>3941</v>
      </c>
      <c r="L86" s="107" t="s">
        <v>3941</v>
      </c>
      <c r="M86" s="107" t="s">
        <v>3941</v>
      </c>
    </row>
    <row r="87" spans="1:13">
      <c r="A87" t="s">
        <v>302</v>
      </c>
      <c r="B87" s="106" t="s">
        <v>3941</v>
      </c>
      <c r="C87" s="107" t="s">
        <v>3941</v>
      </c>
      <c r="D87" s="107" t="s">
        <v>3941</v>
      </c>
      <c r="E87" s="107" t="s">
        <v>3941</v>
      </c>
      <c r="F87" s="107" t="s">
        <v>3941</v>
      </c>
      <c r="G87" s="107" t="s">
        <v>3941</v>
      </c>
      <c r="H87" s="107" t="s">
        <v>3941</v>
      </c>
      <c r="I87" s="107" t="s">
        <v>3941</v>
      </c>
      <c r="J87" s="107" t="s">
        <v>3941</v>
      </c>
      <c r="K87" s="107" t="s">
        <v>3941</v>
      </c>
      <c r="L87" s="107" t="s">
        <v>3941</v>
      </c>
      <c r="M87" s="107" t="s">
        <v>3941</v>
      </c>
    </row>
    <row r="88" spans="1:13">
      <c r="A88" t="s">
        <v>303</v>
      </c>
      <c r="B88" s="106" t="s">
        <v>3941</v>
      </c>
      <c r="C88" s="107" t="s">
        <v>3941</v>
      </c>
      <c r="D88" s="107" t="s">
        <v>3941</v>
      </c>
      <c r="E88" s="107" t="s">
        <v>3941</v>
      </c>
      <c r="F88" s="107" t="s">
        <v>3941</v>
      </c>
      <c r="G88" s="107" t="s">
        <v>3941</v>
      </c>
      <c r="H88" s="107" t="s">
        <v>3941</v>
      </c>
      <c r="I88" s="107" t="s">
        <v>3941</v>
      </c>
      <c r="J88" s="107" t="s">
        <v>3941</v>
      </c>
      <c r="K88" s="107" t="s">
        <v>3941</v>
      </c>
      <c r="L88" s="107" t="s">
        <v>3941</v>
      </c>
      <c r="M88" s="107" t="s">
        <v>3941</v>
      </c>
    </row>
    <row r="89" spans="1:13">
      <c r="A89" t="s">
        <v>304</v>
      </c>
      <c r="B89" s="106" t="s">
        <v>3941</v>
      </c>
      <c r="C89" s="107" t="s">
        <v>3941</v>
      </c>
      <c r="D89" s="107" t="s">
        <v>3941</v>
      </c>
      <c r="E89" s="107" t="s">
        <v>3941</v>
      </c>
      <c r="F89" s="107" t="s">
        <v>3941</v>
      </c>
      <c r="G89" s="107" t="s">
        <v>3941</v>
      </c>
      <c r="H89" s="107" t="s">
        <v>3941</v>
      </c>
      <c r="I89" s="107" t="s">
        <v>3941</v>
      </c>
      <c r="J89" s="107" t="s">
        <v>3941</v>
      </c>
      <c r="K89" s="107" t="s">
        <v>3941</v>
      </c>
      <c r="L89" s="107" t="s">
        <v>3941</v>
      </c>
      <c r="M89" s="107" t="s">
        <v>3941</v>
      </c>
    </row>
    <row r="90" spans="1:13">
      <c r="A90" t="s">
        <v>305</v>
      </c>
      <c r="B90" s="106" t="s">
        <v>3941</v>
      </c>
      <c r="C90" s="107" t="s">
        <v>3941</v>
      </c>
      <c r="D90" s="107" t="s">
        <v>3941</v>
      </c>
      <c r="E90" s="107" t="s">
        <v>3941</v>
      </c>
      <c r="F90" s="107" t="s">
        <v>3941</v>
      </c>
      <c r="G90" s="107" t="s">
        <v>3941</v>
      </c>
      <c r="H90" s="107" t="s">
        <v>3941</v>
      </c>
      <c r="I90" s="107" t="s">
        <v>3941</v>
      </c>
      <c r="J90" s="107" t="s">
        <v>3941</v>
      </c>
      <c r="K90" s="107" t="s">
        <v>3941</v>
      </c>
      <c r="L90" s="107" t="s">
        <v>3941</v>
      </c>
      <c r="M90" s="107" t="s">
        <v>3941</v>
      </c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3940</v>
      </c>
    </row>
    <row r="2" spans="1:16" s="1" customFormat="1">
      <c r="A2" s="2" t="s">
        <v>1</v>
      </c>
      <c r="B2" s="9" t="s">
        <v>3069</v>
      </c>
    </row>
    <row r="3" spans="1:16" s="1" customFormat="1">
      <c r="A3" s="2" t="s">
        <v>2</v>
      </c>
      <c r="B3" s="20" t="s">
        <v>3070</v>
      </c>
    </row>
    <row r="4" spans="1:16" s="1" customFormat="1">
      <c r="A4" s="2" t="s">
        <v>3</v>
      </c>
      <c r="B4" s="62" t="s">
        <v>165</v>
      </c>
    </row>
    <row r="5" spans="1:16" ht="18.75">
      <c r="A5" s="82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5" t="s">
        <v>151</v>
      </c>
      <c r="P6" s="13"/>
    </row>
    <row r="7" spans="1:16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100" t="s">
        <v>3941</v>
      </c>
      <c r="H7" s="100" t="s">
        <v>3941</v>
      </c>
      <c r="I7" s="21" t="s">
        <v>152</v>
      </c>
      <c r="J7" s="100" t="s">
        <v>3941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53">
        <v>10188.629999999999</v>
      </c>
      <c r="J9" s="102" t="s">
        <v>3941</v>
      </c>
      <c r="K9" s="53">
        <v>1297.0400360707058</v>
      </c>
      <c r="L9" s="102" t="s">
        <v>3941</v>
      </c>
      <c r="M9" s="54">
        <v>1</v>
      </c>
      <c r="N9" s="54">
        <v>1.2699999999999999E-2</v>
      </c>
      <c r="O9" s="25"/>
    </row>
    <row r="10" spans="1:16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107" t="s">
        <v>3941</v>
      </c>
      <c r="I10" s="59">
        <v>0</v>
      </c>
      <c r="J10" s="107" t="s">
        <v>3941</v>
      </c>
      <c r="K10" s="59">
        <v>0</v>
      </c>
      <c r="L10" s="107" t="s">
        <v>3941</v>
      </c>
      <c r="M10" s="58">
        <v>0</v>
      </c>
      <c r="N10" s="58">
        <v>0</v>
      </c>
    </row>
    <row r="11" spans="1:16">
      <c r="A11" s="57" t="s">
        <v>1821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107" t="s">
        <v>3941</v>
      </c>
      <c r="H11" s="107" t="s">
        <v>3941</v>
      </c>
      <c r="I11" s="59">
        <v>0</v>
      </c>
      <c r="J11" s="107" t="s">
        <v>3941</v>
      </c>
      <c r="K11" s="59">
        <v>0</v>
      </c>
      <c r="L11" s="107" t="s">
        <v>3941</v>
      </c>
      <c r="M11" s="58">
        <v>0</v>
      </c>
      <c r="N11" s="58">
        <v>0</v>
      </c>
    </row>
    <row r="12" spans="1:16">
      <c r="A12" t="s">
        <v>178</v>
      </c>
      <c r="B12" t="s">
        <v>178</v>
      </c>
      <c r="C12" s="107" t="s">
        <v>3941</v>
      </c>
      <c r="D12" s="107" t="s">
        <v>3941</v>
      </c>
      <c r="E12" t="s">
        <v>178</v>
      </c>
      <c r="F12" t="s">
        <v>178</v>
      </c>
      <c r="G12" s="107" t="s">
        <v>3941</v>
      </c>
      <c r="H12" t="s">
        <v>178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1822</v>
      </c>
      <c r="B13" s="107" t="s">
        <v>3941</v>
      </c>
      <c r="C13" s="107" t="s">
        <v>3941</v>
      </c>
      <c r="D13" s="107" t="s">
        <v>3941</v>
      </c>
      <c r="E13" s="107" t="s">
        <v>3941</v>
      </c>
      <c r="F13" s="107" t="s">
        <v>3941</v>
      </c>
      <c r="G13" s="107" t="s">
        <v>3941</v>
      </c>
      <c r="H13" s="107" t="s">
        <v>3941</v>
      </c>
      <c r="I13" s="59">
        <v>0</v>
      </c>
      <c r="J13" s="107" t="s">
        <v>3941</v>
      </c>
      <c r="K13" s="59">
        <v>0</v>
      </c>
      <c r="L13" s="107" t="s">
        <v>3941</v>
      </c>
      <c r="M13" s="58">
        <v>0</v>
      </c>
      <c r="N13" s="58">
        <v>0</v>
      </c>
    </row>
    <row r="14" spans="1:16">
      <c r="A14" t="s">
        <v>178</v>
      </c>
      <c r="B14" t="s">
        <v>178</v>
      </c>
      <c r="C14" s="107" t="s">
        <v>3941</v>
      </c>
      <c r="D14" s="107" t="s">
        <v>3941</v>
      </c>
      <c r="E14" t="s">
        <v>178</v>
      </c>
      <c r="F14" t="s">
        <v>178</v>
      </c>
      <c r="G14" s="107" t="s">
        <v>3941</v>
      </c>
      <c r="H14" t="s">
        <v>178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7" t="s">
        <v>3941</v>
      </c>
      <c r="C15" s="107" t="s">
        <v>3941</v>
      </c>
      <c r="D15" s="107" t="s">
        <v>3941</v>
      </c>
      <c r="E15" s="107" t="s">
        <v>3941</v>
      </c>
      <c r="F15" s="107" t="s">
        <v>3941</v>
      </c>
      <c r="G15" s="107" t="s">
        <v>3941</v>
      </c>
      <c r="H15" s="107" t="s">
        <v>3941</v>
      </c>
      <c r="I15" s="59">
        <v>0</v>
      </c>
      <c r="J15" s="107" t="s">
        <v>3941</v>
      </c>
      <c r="K15" s="59">
        <v>0</v>
      </c>
      <c r="L15" s="107" t="s">
        <v>3941</v>
      </c>
      <c r="M15" s="58">
        <v>0</v>
      </c>
      <c r="N15" s="58">
        <v>0</v>
      </c>
    </row>
    <row r="16" spans="1:16">
      <c r="A16" t="s">
        <v>178</v>
      </c>
      <c r="B16" t="s">
        <v>178</v>
      </c>
      <c r="C16" s="107" t="s">
        <v>3941</v>
      </c>
      <c r="D16" s="107" t="s">
        <v>3941</v>
      </c>
      <c r="E16" t="s">
        <v>178</v>
      </c>
      <c r="F16" t="s">
        <v>178</v>
      </c>
      <c r="G16" s="107" t="s">
        <v>3941</v>
      </c>
      <c r="H16" t="s">
        <v>178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822</v>
      </c>
      <c r="B17" s="107" t="s">
        <v>3941</v>
      </c>
      <c r="C17" s="107" t="s">
        <v>3941</v>
      </c>
      <c r="D17" s="107" t="s">
        <v>3941</v>
      </c>
      <c r="E17" s="107" t="s">
        <v>3941</v>
      </c>
      <c r="F17" s="107" t="s">
        <v>3941</v>
      </c>
      <c r="G17" s="107" t="s">
        <v>3941</v>
      </c>
      <c r="H17" s="107" t="s">
        <v>3941</v>
      </c>
      <c r="I17" s="59">
        <v>0</v>
      </c>
      <c r="J17" s="107" t="s">
        <v>3941</v>
      </c>
      <c r="K17" s="59">
        <v>0</v>
      </c>
      <c r="L17" s="107" t="s">
        <v>3941</v>
      </c>
      <c r="M17" s="58">
        <v>0</v>
      </c>
      <c r="N17" s="58">
        <v>0</v>
      </c>
    </row>
    <row r="18" spans="1:14">
      <c r="A18" t="s">
        <v>178</v>
      </c>
      <c r="B18" t="s">
        <v>178</v>
      </c>
      <c r="C18" s="107" t="s">
        <v>3941</v>
      </c>
      <c r="D18" s="107" t="s">
        <v>3941</v>
      </c>
      <c r="E18" t="s">
        <v>178</v>
      </c>
      <c r="F18" t="s">
        <v>178</v>
      </c>
      <c r="G18" s="107" t="s">
        <v>3941</v>
      </c>
      <c r="H18" t="s">
        <v>178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188</v>
      </c>
      <c r="B19" s="107" t="s">
        <v>3941</v>
      </c>
      <c r="C19" s="107" t="s">
        <v>3941</v>
      </c>
      <c r="D19" s="107" t="s">
        <v>3941</v>
      </c>
      <c r="E19" s="107" t="s">
        <v>3941</v>
      </c>
      <c r="F19" s="107" t="s">
        <v>3941</v>
      </c>
      <c r="G19" s="107" t="s">
        <v>3941</v>
      </c>
      <c r="H19" s="107" t="s">
        <v>3941</v>
      </c>
      <c r="I19" s="59">
        <v>10188.629999999999</v>
      </c>
      <c r="J19" s="107" t="s">
        <v>3941</v>
      </c>
      <c r="K19" s="59">
        <v>1297.0400360707058</v>
      </c>
      <c r="L19" s="107" t="s">
        <v>3941</v>
      </c>
      <c r="M19" s="58">
        <v>1</v>
      </c>
      <c r="N19" s="58">
        <v>1.2699999999999999E-2</v>
      </c>
    </row>
    <row r="20" spans="1:14">
      <c r="A20" s="57" t="s">
        <v>1821</v>
      </c>
      <c r="B20" s="107" t="s">
        <v>3941</v>
      </c>
      <c r="C20" s="107" t="s">
        <v>3941</v>
      </c>
      <c r="D20" s="107" t="s">
        <v>3941</v>
      </c>
      <c r="E20" s="107" t="s">
        <v>3941</v>
      </c>
      <c r="F20" s="107" t="s">
        <v>3941</v>
      </c>
      <c r="G20" s="107" t="s">
        <v>3941</v>
      </c>
      <c r="H20" s="107" t="s">
        <v>3941</v>
      </c>
      <c r="I20" s="59">
        <v>0</v>
      </c>
      <c r="J20" s="107" t="s">
        <v>3941</v>
      </c>
      <c r="K20" s="59">
        <v>0</v>
      </c>
      <c r="L20" s="107" t="s">
        <v>3941</v>
      </c>
      <c r="M20" s="58">
        <v>0</v>
      </c>
      <c r="N20" s="58">
        <v>0</v>
      </c>
    </row>
    <row r="21" spans="1:14">
      <c r="A21" t="s">
        <v>178</v>
      </c>
      <c r="B21" t="s">
        <v>178</v>
      </c>
      <c r="C21" s="107" t="s">
        <v>3941</v>
      </c>
      <c r="D21" s="107" t="s">
        <v>3941</v>
      </c>
      <c r="E21" t="s">
        <v>178</v>
      </c>
      <c r="F21" t="s">
        <v>178</v>
      </c>
      <c r="G21" s="107" t="s">
        <v>3941</v>
      </c>
      <c r="H21" t="s">
        <v>178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1822</v>
      </c>
      <c r="B22" s="107" t="s">
        <v>3941</v>
      </c>
      <c r="C22" s="107" t="s">
        <v>3941</v>
      </c>
      <c r="D22" s="107" t="s">
        <v>3941</v>
      </c>
      <c r="E22" s="107" t="s">
        <v>3941</v>
      </c>
      <c r="F22" s="107" t="s">
        <v>3941</v>
      </c>
      <c r="G22" s="107" t="s">
        <v>3941</v>
      </c>
      <c r="H22" s="107" t="s">
        <v>3941</v>
      </c>
      <c r="I22" s="59">
        <v>7522.63</v>
      </c>
      <c r="J22" s="107" t="s">
        <v>3941</v>
      </c>
      <c r="K22" s="59">
        <v>758.24317108292189</v>
      </c>
      <c r="L22" s="107" t="s">
        <v>3941</v>
      </c>
      <c r="M22" s="58">
        <v>0.58460000000000001</v>
      </c>
      <c r="N22" s="58">
        <v>7.4000000000000003E-3</v>
      </c>
    </row>
    <row r="23" spans="1:14">
      <c r="A23" t="s">
        <v>1823</v>
      </c>
      <c r="B23" t="s">
        <v>1824</v>
      </c>
      <c r="C23" t="s">
        <v>108</v>
      </c>
      <c r="D23" s="105" t="s">
        <v>3941</v>
      </c>
      <c r="E23" t="s">
        <v>1731</v>
      </c>
      <c r="F23" t="s">
        <v>826</v>
      </c>
      <c r="G23" t="s">
        <v>827</v>
      </c>
      <c r="H23" t="s">
        <v>102</v>
      </c>
      <c r="I23" s="55">
        <v>18.53</v>
      </c>
      <c r="J23" s="55">
        <v>109226.59640000004</v>
      </c>
      <c r="K23" s="55">
        <v>81.193533636109905</v>
      </c>
      <c r="L23" s="56">
        <v>0</v>
      </c>
      <c r="M23" s="56">
        <v>6.2600000000000003E-2</v>
      </c>
      <c r="N23" s="56">
        <v>8.0000000000000004E-4</v>
      </c>
    </row>
    <row r="24" spans="1:14">
      <c r="A24" t="s">
        <v>1825</v>
      </c>
      <c r="B24" t="s">
        <v>1826</v>
      </c>
      <c r="C24" t="s">
        <v>108</v>
      </c>
      <c r="D24" s="105" t="s">
        <v>3941</v>
      </c>
      <c r="E24" t="s">
        <v>1731</v>
      </c>
      <c r="F24" t="s">
        <v>838</v>
      </c>
      <c r="G24" t="s">
        <v>827</v>
      </c>
      <c r="H24" t="s">
        <v>100</v>
      </c>
      <c r="I24" s="55">
        <v>3.24</v>
      </c>
      <c r="J24" s="55">
        <v>1016194</v>
      </c>
      <c r="K24" s="55">
        <v>119.4178346712</v>
      </c>
      <c r="L24" s="56">
        <v>0</v>
      </c>
      <c r="M24" s="56">
        <v>9.2100000000000001E-2</v>
      </c>
      <c r="N24" s="56">
        <v>1.1999999999999999E-3</v>
      </c>
    </row>
    <row r="25" spans="1:14">
      <c r="A25" t="s">
        <v>1827</v>
      </c>
      <c r="B25" t="s">
        <v>1828</v>
      </c>
      <c r="C25" t="s">
        <v>108</v>
      </c>
      <c r="D25" s="105" t="s">
        <v>3941</v>
      </c>
      <c r="E25" t="s">
        <v>1731</v>
      </c>
      <c r="F25" t="s">
        <v>1829</v>
      </c>
      <c r="G25" t="s">
        <v>827</v>
      </c>
      <c r="H25" t="s">
        <v>102</v>
      </c>
      <c r="I25" s="55">
        <v>11.2</v>
      </c>
      <c r="J25" s="55">
        <v>244579</v>
      </c>
      <c r="K25" s="55">
        <v>109.88914903680001</v>
      </c>
      <c r="L25" s="56">
        <v>0</v>
      </c>
      <c r="M25" s="56">
        <v>8.4699999999999998E-2</v>
      </c>
      <c r="N25" s="56">
        <v>1.1000000000000001E-3</v>
      </c>
    </row>
    <row r="26" spans="1:14">
      <c r="A26" t="s">
        <v>1830</v>
      </c>
      <c r="B26" t="s">
        <v>1831</v>
      </c>
      <c r="C26" t="s">
        <v>108</v>
      </c>
      <c r="D26" s="105" t="s">
        <v>3941</v>
      </c>
      <c r="E26" t="s">
        <v>1731</v>
      </c>
      <c r="F26" t="s">
        <v>1832</v>
      </c>
      <c r="G26" t="s">
        <v>827</v>
      </c>
      <c r="H26" t="s">
        <v>100</v>
      </c>
      <c r="I26" s="55">
        <v>43.67</v>
      </c>
      <c r="J26" s="55">
        <v>129297.8</v>
      </c>
      <c r="K26" s="55">
        <v>204.79619476601999</v>
      </c>
      <c r="L26" s="56">
        <v>0</v>
      </c>
      <c r="M26" s="56">
        <v>0.15790000000000001</v>
      </c>
      <c r="N26" s="56">
        <v>2E-3</v>
      </c>
    </row>
    <row r="27" spans="1:14">
      <c r="A27" t="s">
        <v>1833</v>
      </c>
      <c r="B27" t="s">
        <v>1834</v>
      </c>
      <c r="C27" t="s">
        <v>108</v>
      </c>
      <c r="D27" s="105" t="s">
        <v>3941</v>
      </c>
      <c r="E27" t="s">
        <v>1731</v>
      </c>
      <c r="F27" t="s">
        <v>1832</v>
      </c>
      <c r="G27" t="s">
        <v>827</v>
      </c>
      <c r="H27" t="s">
        <v>104</v>
      </c>
      <c r="I27" s="55">
        <v>7187.8</v>
      </c>
      <c r="J27" s="55">
        <v>132.5</v>
      </c>
      <c r="K27" s="55">
        <v>44.0086891515</v>
      </c>
      <c r="L27" s="56">
        <v>0</v>
      </c>
      <c r="M27" s="56">
        <v>3.39E-2</v>
      </c>
      <c r="N27" s="56">
        <v>4.0000000000000002E-4</v>
      </c>
    </row>
    <row r="28" spans="1:14">
      <c r="A28" t="s">
        <v>1835</v>
      </c>
      <c r="B28" t="s">
        <v>1836</v>
      </c>
      <c r="C28" t="s">
        <v>108</v>
      </c>
      <c r="D28" s="105" t="s">
        <v>3941</v>
      </c>
      <c r="E28" t="s">
        <v>1731</v>
      </c>
      <c r="F28" s="63" t="s">
        <v>3220</v>
      </c>
      <c r="G28" s="105" t="s">
        <v>3941</v>
      </c>
      <c r="H28" t="s">
        <v>104</v>
      </c>
      <c r="I28" s="55">
        <v>258.19</v>
      </c>
      <c r="J28" s="55">
        <v>16674.439999999966</v>
      </c>
      <c r="K28" s="55">
        <v>198.93776982129199</v>
      </c>
      <c r="L28" s="56">
        <v>0</v>
      </c>
      <c r="M28" s="56">
        <v>0.15340000000000001</v>
      </c>
      <c r="N28" s="56">
        <v>2E-3</v>
      </c>
    </row>
    <row r="29" spans="1:14">
      <c r="A29" s="57" t="s">
        <v>88</v>
      </c>
      <c r="B29" s="107" t="s">
        <v>3941</v>
      </c>
      <c r="C29" s="107" t="s">
        <v>3941</v>
      </c>
      <c r="D29" s="107" t="s">
        <v>3941</v>
      </c>
      <c r="E29" s="107" t="s">
        <v>3941</v>
      </c>
      <c r="F29" s="107" t="s">
        <v>3941</v>
      </c>
      <c r="G29" s="107" t="s">
        <v>3941</v>
      </c>
      <c r="H29" s="107" t="s">
        <v>3941</v>
      </c>
      <c r="I29" s="59">
        <v>2666</v>
      </c>
      <c r="J29" s="107" t="s">
        <v>3941</v>
      </c>
      <c r="K29" s="59">
        <v>538.79686498778403</v>
      </c>
      <c r="L29" s="107" t="s">
        <v>3941</v>
      </c>
      <c r="M29" s="58">
        <v>0.41539999999999999</v>
      </c>
      <c r="N29" s="58">
        <v>5.3E-3</v>
      </c>
    </row>
    <row r="30" spans="1:14">
      <c r="A30" t="s">
        <v>1837</v>
      </c>
      <c r="B30" t="s">
        <v>1838</v>
      </c>
      <c r="C30" t="s">
        <v>108</v>
      </c>
      <c r="D30" s="105" t="s">
        <v>3941</v>
      </c>
      <c r="E30" t="s">
        <v>1697</v>
      </c>
      <c r="F30" s="63" t="s">
        <v>3220</v>
      </c>
      <c r="G30" s="105" t="s">
        <v>3941</v>
      </c>
      <c r="H30" t="s">
        <v>100</v>
      </c>
      <c r="I30" s="55">
        <v>91.81</v>
      </c>
      <c r="J30" s="55">
        <v>22796</v>
      </c>
      <c r="K30" s="55">
        <v>75.909510565199994</v>
      </c>
      <c r="L30" s="56">
        <v>0</v>
      </c>
      <c r="M30" s="56">
        <v>5.8500000000000003E-2</v>
      </c>
      <c r="N30" s="56">
        <v>6.9999999999999999E-4</v>
      </c>
    </row>
    <row r="31" spans="1:14">
      <c r="A31" t="s">
        <v>1839</v>
      </c>
      <c r="B31" t="s">
        <v>1840</v>
      </c>
      <c r="C31" t="s">
        <v>108</v>
      </c>
      <c r="D31" s="105" t="s">
        <v>3941</v>
      </c>
      <c r="E31" t="s">
        <v>1697</v>
      </c>
      <c r="F31" s="63" t="s">
        <v>3220</v>
      </c>
      <c r="G31" s="105" t="s">
        <v>3941</v>
      </c>
      <c r="H31" t="s">
        <v>100</v>
      </c>
      <c r="I31" s="55">
        <v>516.12</v>
      </c>
      <c r="J31" s="55">
        <v>4107</v>
      </c>
      <c r="K31" s="55">
        <v>76.881694546800006</v>
      </c>
      <c r="L31" s="56">
        <v>0</v>
      </c>
      <c r="M31" s="56">
        <v>5.9299999999999999E-2</v>
      </c>
      <c r="N31" s="56">
        <v>8.0000000000000004E-4</v>
      </c>
    </row>
    <row r="32" spans="1:14">
      <c r="A32" t="s">
        <v>1841</v>
      </c>
      <c r="B32" t="s">
        <v>1842</v>
      </c>
      <c r="C32" t="s">
        <v>108</v>
      </c>
      <c r="D32" s="105" t="s">
        <v>3941</v>
      </c>
      <c r="E32" t="s">
        <v>1697</v>
      </c>
      <c r="F32" s="63" t="s">
        <v>3220</v>
      </c>
      <c r="G32" s="105" t="s">
        <v>3941</v>
      </c>
      <c r="H32" t="s">
        <v>100</v>
      </c>
      <c r="I32" s="55">
        <v>1357.74</v>
      </c>
      <c r="J32" s="55">
        <v>1264.03</v>
      </c>
      <c r="K32" s="55">
        <v>62.247447824094003</v>
      </c>
      <c r="L32" s="56">
        <v>0</v>
      </c>
      <c r="M32" s="56">
        <v>4.8000000000000001E-2</v>
      </c>
      <c r="N32" s="56">
        <v>5.9999999999999995E-4</v>
      </c>
    </row>
    <row r="33" spans="1:14">
      <c r="A33" t="s">
        <v>1843</v>
      </c>
      <c r="B33" t="s">
        <v>1844</v>
      </c>
      <c r="C33" t="s">
        <v>1845</v>
      </c>
      <c r="D33" s="105" t="s">
        <v>3941</v>
      </c>
      <c r="E33" t="s">
        <v>1697</v>
      </c>
      <c r="F33" s="63" t="s">
        <v>3220</v>
      </c>
      <c r="G33" s="105" t="s">
        <v>3941</v>
      </c>
      <c r="H33" t="s">
        <v>100</v>
      </c>
      <c r="I33" s="55">
        <v>700.33</v>
      </c>
      <c r="J33" s="55">
        <v>12745.9</v>
      </c>
      <c r="K33" s="55">
        <v>323.75821205169001</v>
      </c>
      <c r="L33" s="56">
        <v>0</v>
      </c>
      <c r="M33" s="56">
        <v>0.24959999999999999</v>
      </c>
      <c r="N33" s="56">
        <v>3.2000000000000002E-3</v>
      </c>
    </row>
    <row r="34" spans="1:14">
      <c r="A34" s="57" t="s">
        <v>822</v>
      </c>
      <c r="B34" s="107" t="s">
        <v>3941</v>
      </c>
      <c r="C34" s="107" t="s">
        <v>3941</v>
      </c>
      <c r="D34" s="107" t="s">
        <v>3941</v>
      </c>
      <c r="E34" s="107" t="s">
        <v>3941</v>
      </c>
      <c r="F34" s="107" t="s">
        <v>3941</v>
      </c>
      <c r="G34" s="107" t="s">
        <v>3941</v>
      </c>
      <c r="H34" s="107" t="s">
        <v>3941</v>
      </c>
      <c r="I34" s="59">
        <v>0</v>
      </c>
      <c r="J34" s="107" t="s">
        <v>3941</v>
      </c>
      <c r="K34" s="59">
        <v>0</v>
      </c>
      <c r="L34" s="107" t="s">
        <v>3941</v>
      </c>
      <c r="M34" s="58">
        <v>0</v>
      </c>
      <c r="N34" s="58">
        <v>0</v>
      </c>
    </row>
    <row r="35" spans="1:14">
      <c r="A35" t="s">
        <v>178</v>
      </c>
      <c r="B35" t="s">
        <v>178</v>
      </c>
      <c r="C35" s="107" t="s">
        <v>3941</v>
      </c>
      <c r="D35" s="107" t="s">
        <v>3941</v>
      </c>
      <c r="E35" t="s">
        <v>178</v>
      </c>
      <c r="F35" t="s">
        <v>178</v>
      </c>
      <c r="G35" s="107" t="s">
        <v>3941</v>
      </c>
      <c r="H35" t="s">
        <v>178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190</v>
      </c>
      <c r="B36" s="107" t="s">
        <v>3941</v>
      </c>
      <c r="C36" s="107" t="s">
        <v>3941</v>
      </c>
      <c r="D36" s="107" t="s">
        <v>3941</v>
      </c>
      <c r="E36" s="107" t="s">
        <v>3941</v>
      </c>
      <c r="F36" s="107" t="s">
        <v>3941</v>
      </c>
      <c r="G36" s="107" t="s">
        <v>3941</v>
      </c>
      <c r="H36" s="107" t="s">
        <v>3941</v>
      </c>
      <c r="I36" s="107" t="s">
        <v>3941</v>
      </c>
      <c r="J36" s="107" t="s">
        <v>3941</v>
      </c>
      <c r="K36" s="107" t="s">
        <v>3941</v>
      </c>
      <c r="L36" s="107" t="s">
        <v>3941</v>
      </c>
      <c r="M36" s="107" t="s">
        <v>3941</v>
      </c>
      <c r="N36" s="107" t="s">
        <v>3941</v>
      </c>
    </row>
    <row r="37" spans="1:14">
      <c r="A37" t="s">
        <v>302</v>
      </c>
      <c r="B37" s="107" t="s">
        <v>3941</v>
      </c>
      <c r="C37" s="107" t="s">
        <v>3941</v>
      </c>
      <c r="D37" s="107" t="s">
        <v>3941</v>
      </c>
      <c r="E37" s="107" t="s">
        <v>3941</v>
      </c>
      <c r="F37" s="107" t="s">
        <v>3941</v>
      </c>
      <c r="G37" s="107" t="s">
        <v>3941</v>
      </c>
      <c r="H37" s="107" t="s">
        <v>3941</v>
      </c>
      <c r="I37" s="107" t="s">
        <v>3941</v>
      </c>
      <c r="J37" s="107" t="s">
        <v>3941</v>
      </c>
      <c r="K37" s="107" t="s">
        <v>3941</v>
      </c>
      <c r="L37" s="107" t="s">
        <v>3941</v>
      </c>
      <c r="M37" s="107" t="s">
        <v>3941</v>
      </c>
      <c r="N37" s="107" t="s">
        <v>3941</v>
      </c>
    </row>
    <row r="38" spans="1:14">
      <c r="A38" t="s">
        <v>303</v>
      </c>
      <c r="B38" s="107" t="s">
        <v>3941</v>
      </c>
      <c r="C38" s="107" t="s">
        <v>3941</v>
      </c>
      <c r="D38" s="107" t="s">
        <v>3941</v>
      </c>
      <c r="E38" s="107" t="s">
        <v>3941</v>
      </c>
      <c r="F38" s="107" t="s">
        <v>3941</v>
      </c>
      <c r="G38" s="107" t="s">
        <v>3941</v>
      </c>
      <c r="H38" s="107" t="s">
        <v>3941</v>
      </c>
      <c r="I38" s="107" t="s">
        <v>3941</v>
      </c>
      <c r="J38" s="107" t="s">
        <v>3941</v>
      </c>
      <c r="K38" s="107" t="s">
        <v>3941</v>
      </c>
      <c r="L38" s="107" t="s">
        <v>3941</v>
      </c>
      <c r="M38" s="107" t="s">
        <v>3941</v>
      </c>
      <c r="N38" s="107" t="s">
        <v>3941</v>
      </c>
    </row>
    <row r="39" spans="1:14">
      <c r="A39" t="s">
        <v>304</v>
      </c>
      <c r="B39" s="107" t="s">
        <v>3941</v>
      </c>
      <c r="C39" s="107" t="s">
        <v>3941</v>
      </c>
      <c r="D39" s="107" t="s">
        <v>3941</v>
      </c>
      <c r="E39" s="107" t="s">
        <v>3941</v>
      </c>
      <c r="F39" s="107" t="s">
        <v>3941</v>
      </c>
      <c r="G39" s="107" t="s">
        <v>3941</v>
      </c>
      <c r="H39" s="107" t="s">
        <v>3941</v>
      </c>
      <c r="I39" s="107" t="s">
        <v>3941</v>
      </c>
      <c r="J39" s="107" t="s">
        <v>3941</v>
      </c>
      <c r="K39" s="107" t="s">
        <v>3941</v>
      </c>
      <c r="L39" s="107" t="s">
        <v>3941</v>
      </c>
      <c r="M39" s="107" t="s">
        <v>3941</v>
      </c>
      <c r="N39" s="107" t="s">
        <v>3941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1" t="s">
        <v>3940</v>
      </c>
    </row>
    <row r="2" spans="1:11" s="1" customFormat="1">
      <c r="A2" s="2" t="s">
        <v>1</v>
      </c>
      <c r="B2" s="9" t="s">
        <v>3069</v>
      </c>
    </row>
    <row r="3" spans="1:11" s="1" customFormat="1">
      <c r="A3" s="2" t="s">
        <v>2</v>
      </c>
      <c r="B3" s="20" t="s">
        <v>3070</v>
      </c>
    </row>
    <row r="4" spans="1:11" s="1" customFormat="1">
      <c r="A4" s="2" t="s">
        <v>3</v>
      </c>
      <c r="B4" s="62" t="s">
        <v>165</v>
      </c>
    </row>
    <row r="5" spans="1:11" ht="18.75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6" t="s">
        <v>152</v>
      </c>
      <c r="G7" s="100" t="s">
        <v>3941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53">
        <v>7950.8</v>
      </c>
      <c r="G9" s="102" t="s">
        <v>3941</v>
      </c>
      <c r="H9" s="53">
        <v>1.638114058302</v>
      </c>
      <c r="I9" s="116" t="s">
        <v>3941</v>
      </c>
      <c r="J9" s="54">
        <v>1</v>
      </c>
      <c r="K9" s="54">
        <v>0</v>
      </c>
    </row>
    <row r="10" spans="1:11">
      <c r="A10" s="57" t="s">
        <v>172</v>
      </c>
      <c r="B10" s="106" t="s">
        <v>3941</v>
      </c>
      <c r="C10" s="107" t="s">
        <v>3941</v>
      </c>
      <c r="D10" s="107" t="s">
        <v>3941</v>
      </c>
      <c r="E10" s="107" t="s">
        <v>3941</v>
      </c>
      <c r="F10" s="59">
        <v>7689.53</v>
      </c>
      <c r="G10" s="107" t="s">
        <v>3941</v>
      </c>
      <c r="H10" s="59">
        <v>1.6013652</v>
      </c>
      <c r="I10" s="107" t="s">
        <v>3941</v>
      </c>
      <c r="J10" s="58">
        <v>0.97760000000000002</v>
      </c>
      <c r="K10" s="58">
        <v>0</v>
      </c>
    </row>
    <row r="11" spans="1:11">
      <c r="A11" s="57" t="s">
        <v>1846</v>
      </c>
      <c r="B11" s="106" t="s">
        <v>3941</v>
      </c>
      <c r="C11" s="107" t="s">
        <v>3941</v>
      </c>
      <c r="D11" s="107" t="s">
        <v>3941</v>
      </c>
      <c r="E11" s="107" t="s">
        <v>3941</v>
      </c>
      <c r="F11" s="59">
        <v>7689.53</v>
      </c>
      <c r="G11" s="107" t="s">
        <v>3941</v>
      </c>
      <c r="H11" s="59">
        <v>1.6013652</v>
      </c>
      <c r="I11" s="107" t="s">
        <v>3941</v>
      </c>
      <c r="J11" s="58">
        <v>0.97760000000000002</v>
      </c>
      <c r="K11" s="58">
        <v>0</v>
      </c>
    </row>
    <row r="12" spans="1:11">
      <c r="A12" t="s">
        <v>1847</v>
      </c>
      <c r="B12" t="s">
        <v>1848</v>
      </c>
      <c r="C12" t="s">
        <v>96</v>
      </c>
      <c r="D12" t="s">
        <v>341</v>
      </c>
      <c r="E12" t="s">
        <v>98</v>
      </c>
      <c r="F12" s="55">
        <v>5098.4399999999996</v>
      </c>
      <c r="G12" s="55">
        <v>17.3</v>
      </c>
      <c r="H12" s="55">
        <v>0.88203012000000003</v>
      </c>
      <c r="I12" s="56">
        <v>0</v>
      </c>
      <c r="J12" s="56">
        <v>0.53839999999999999</v>
      </c>
      <c r="K12" s="56">
        <v>0</v>
      </c>
    </row>
    <row r="13" spans="1:11">
      <c r="A13" t="s">
        <v>1849</v>
      </c>
      <c r="B13" t="s">
        <v>1850</v>
      </c>
      <c r="C13" t="s">
        <v>96</v>
      </c>
      <c r="D13" t="s">
        <v>341</v>
      </c>
      <c r="E13" t="s">
        <v>98</v>
      </c>
      <c r="F13" s="55">
        <v>991.2</v>
      </c>
      <c r="G13" s="55">
        <v>33.799999999999997</v>
      </c>
      <c r="H13" s="55">
        <v>0.33502559999999998</v>
      </c>
      <c r="I13" s="56">
        <v>0</v>
      </c>
      <c r="J13" s="56">
        <v>0.20449999999999999</v>
      </c>
      <c r="K13" s="56">
        <v>0</v>
      </c>
    </row>
    <row r="14" spans="1:11">
      <c r="A14" t="s">
        <v>1851</v>
      </c>
      <c r="B14" t="s">
        <v>1852</v>
      </c>
      <c r="C14" t="s">
        <v>96</v>
      </c>
      <c r="D14" t="s">
        <v>1460</v>
      </c>
      <c r="E14" t="s">
        <v>98</v>
      </c>
      <c r="F14" s="55">
        <v>230.77</v>
      </c>
      <c r="G14" s="55">
        <v>90</v>
      </c>
      <c r="H14" s="55">
        <v>0.20769299999999999</v>
      </c>
      <c r="I14" s="56">
        <v>1E-4</v>
      </c>
      <c r="J14" s="56">
        <v>0.1268</v>
      </c>
      <c r="K14" s="56">
        <v>0</v>
      </c>
    </row>
    <row r="15" spans="1:11">
      <c r="A15" t="s">
        <v>1853</v>
      </c>
      <c r="B15" t="s">
        <v>1854</v>
      </c>
      <c r="C15" t="s">
        <v>96</v>
      </c>
      <c r="D15" t="s">
        <v>112</v>
      </c>
      <c r="E15" t="s">
        <v>98</v>
      </c>
      <c r="F15" s="55">
        <v>1369.12</v>
      </c>
      <c r="G15" s="55">
        <v>12.9</v>
      </c>
      <c r="H15" s="55">
        <v>0.17661647999999999</v>
      </c>
      <c r="I15" s="56">
        <v>1E-4</v>
      </c>
      <c r="J15" s="56">
        <v>0.10780000000000001</v>
      </c>
      <c r="K15" s="56">
        <v>0</v>
      </c>
    </row>
    <row r="16" spans="1:11">
      <c r="A16" s="57" t="s">
        <v>188</v>
      </c>
      <c r="B16" s="106" t="s">
        <v>3941</v>
      </c>
      <c r="C16" s="107" t="s">
        <v>3941</v>
      </c>
      <c r="D16" s="107" t="s">
        <v>3941</v>
      </c>
      <c r="E16" s="107" t="s">
        <v>3941</v>
      </c>
      <c r="F16" s="59">
        <v>261.27</v>
      </c>
      <c r="G16" s="107" t="s">
        <v>3941</v>
      </c>
      <c r="H16" s="59">
        <v>3.6748858301999997E-2</v>
      </c>
      <c r="I16" s="107" t="s">
        <v>3941</v>
      </c>
      <c r="J16" s="58">
        <v>2.24E-2</v>
      </c>
      <c r="K16" s="58">
        <v>0</v>
      </c>
    </row>
    <row r="17" spans="1:11">
      <c r="A17" s="57" t="s">
        <v>1855</v>
      </c>
      <c r="B17" s="106" t="s">
        <v>3941</v>
      </c>
      <c r="C17" s="107" t="s">
        <v>3941</v>
      </c>
      <c r="D17" s="107" t="s">
        <v>3941</v>
      </c>
      <c r="E17" s="107" t="s">
        <v>3941</v>
      </c>
      <c r="F17" s="59">
        <v>261.27</v>
      </c>
      <c r="G17" s="107" t="s">
        <v>3941</v>
      </c>
      <c r="H17" s="59">
        <v>3.6748858301999997E-2</v>
      </c>
      <c r="I17" s="107" t="s">
        <v>3941</v>
      </c>
      <c r="J17" s="58">
        <v>2.24E-2</v>
      </c>
      <c r="K17" s="58">
        <v>0</v>
      </c>
    </row>
    <row r="18" spans="1:11">
      <c r="A18" t="s">
        <v>1856</v>
      </c>
      <c r="B18" t="s">
        <v>1857</v>
      </c>
      <c r="C18" t="s">
        <v>1531</v>
      </c>
      <c r="D18" t="s">
        <v>904</v>
      </c>
      <c r="E18" t="s">
        <v>100</v>
      </c>
      <c r="F18" s="55">
        <v>206.66</v>
      </c>
      <c r="G18" s="55">
        <v>4.1100000000000003</v>
      </c>
      <c r="H18" s="55">
        <v>3.0806744202000001E-2</v>
      </c>
      <c r="I18" s="56">
        <v>0</v>
      </c>
      <c r="J18" s="56">
        <v>1.8800000000000001E-2</v>
      </c>
      <c r="K18" s="56">
        <v>0</v>
      </c>
    </row>
    <row r="19" spans="1:11">
      <c r="A19" t="s">
        <v>1858</v>
      </c>
      <c r="B19" t="s">
        <v>1859</v>
      </c>
      <c r="C19" t="s">
        <v>1527</v>
      </c>
      <c r="D19" t="s">
        <v>965</v>
      </c>
      <c r="E19" t="s">
        <v>100</v>
      </c>
      <c r="F19" s="55">
        <v>54.61</v>
      </c>
      <c r="G19" s="55">
        <v>3</v>
      </c>
      <c r="H19" s="55">
        <v>5.9421140999999997E-3</v>
      </c>
      <c r="I19" s="56">
        <v>0</v>
      </c>
      <c r="J19" s="56">
        <v>3.5999999999999999E-3</v>
      </c>
      <c r="K19" s="56">
        <v>0</v>
      </c>
    </row>
    <row r="20" spans="1:11">
      <c r="A20" t="s">
        <v>190</v>
      </c>
      <c r="B20" s="106" t="s">
        <v>3941</v>
      </c>
      <c r="C20" s="107" t="s">
        <v>3941</v>
      </c>
      <c r="D20" s="107" t="s">
        <v>3941</v>
      </c>
      <c r="E20" s="107" t="s">
        <v>3941</v>
      </c>
      <c r="F20" s="107" t="s">
        <v>3941</v>
      </c>
      <c r="G20" s="107" t="s">
        <v>3941</v>
      </c>
      <c r="H20" s="107" t="s">
        <v>3941</v>
      </c>
      <c r="I20" s="107" t="s">
        <v>3941</v>
      </c>
      <c r="J20" s="107" t="s">
        <v>3941</v>
      </c>
      <c r="K20" s="107" t="s">
        <v>3941</v>
      </c>
    </row>
    <row r="21" spans="1:11">
      <c r="A21" t="s">
        <v>302</v>
      </c>
      <c r="B21" s="106" t="s">
        <v>3941</v>
      </c>
      <c r="C21" s="107" t="s">
        <v>3941</v>
      </c>
      <c r="D21" s="107" t="s">
        <v>3941</v>
      </c>
      <c r="E21" s="107" t="s">
        <v>3941</v>
      </c>
      <c r="F21" s="107" t="s">
        <v>3941</v>
      </c>
      <c r="G21" s="107" t="s">
        <v>3941</v>
      </c>
      <c r="H21" s="107" t="s">
        <v>3941</v>
      </c>
      <c r="I21" s="107" t="s">
        <v>3941</v>
      </c>
      <c r="J21" s="107" t="s">
        <v>3941</v>
      </c>
      <c r="K21" s="107" t="s">
        <v>3941</v>
      </c>
    </row>
    <row r="22" spans="1:11">
      <c r="A22" t="s">
        <v>303</v>
      </c>
      <c r="B22" s="106" t="s">
        <v>3941</v>
      </c>
      <c r="C22" s="107" t="s">
        <v>3941</v>
      </c>
      <c r="D22" s="107" t="s">
        <v>3941</v>
      </c>
      <c r="E22" s="107" t="s">
        <v>3941</v>
      </c>
      <c r="F22" s="107" t="s">
        <v>3941</v>
      </c>
      <c r="G22" s="107" t="s">
        <v>3941</v>
      </c>
      <c r="H22" s="107" t="s">
        <v>3941</v>
      </c>
      <c r="I22" s="107" t="s">
        <v>3941</v>
      </c>
      <c r="J22" s="107" t="s">
        <v>3941</v>
      </c>
      <c r="K22" s="107" t="s">
        <v>3941</v>
      </c>
    </row>
    <row r="23" spans="1:11">
      <c r="A23" t="s">
        <v>304</v>
      </c>
      <c r="B23" s="106" t="s">
        <v>3941</v>
      </c>
      <c r="C23" s="107" t="s">
        <v>3941</v>
      </c>
      <c r="D23" s="107" t="s">
        <v>3941</v>
      </c>
      <c r="E23" s="107" t="s">
        <v>3941</v>
      </c>
      <c r="F23" s="107" t="s">
        <v>3941</v>
      </c>
      <c r="G23" s="107" t="s">
        <v>3941</v>
      </c>
      <c r="H23" s="107" t="s">
        <v>3941</v>
      </c>
      <c r="I23" s="107" t="s">
        <v>3941</v>
      </c>
      <c r="J23" s="107" t="s">
        <v>3941</v>
      </c>
      <c r="K23" s="107" t="s">
        <v>3941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3940</v>
      </c>
    </row>
    <row r="2" spans="1:12" s="1" customFormat="1">
      <c r="A2" s="2" t="s">
        <v>1</v>
      </c>
      <c r="B2" s="9" t="s">
        <v>3069</v>
      </c>
    </row>
    <row r="3" spans="1:12" s="1" customFormat="1">
      <c r="A3" s="2" t="s">
        <v>2</v>
      </c>
      <c r="B3" s="20" t="s">
        <v>3070</v>
      </c>
    </row>
    <row r="4" spans="1:12" s="1" customFormat="1">
      <c r="A4" s="2" t="s">
        <v>3</v>
      </c>
      <c r="B4" s="62" t="s">
        <v>165</v>
      </c>
    </row>
    <row r="5" spans="1:12" ht="18.75">
      <c r="A5" s="82" t="s">
        <v>94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3941</v>
      </c>
      <c r="B7" s="117" t="s">
        <v>3941</v>
      </c>
      <c r="C7" s="117" t="s">
        <v>3941</v>
      </c>
      <c r="D7" s="117" t="s">
        <v>3941</v>
      </c>
      <c r="E7" s="117" t="s">
        <v>3941</v>
      </c>
      <c r="F7" s="16" t="s">
        <v>152</v>
      </c>
      <c r="G7" s="100" t="s">
        <v>3941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53">
        <v>38.79</v>
      </c>
      <c r="G9" s="102" t="s">
        <v>3941</v>
      </c>
      <c r="H9" s="53">
        <v>41.9258904</v>
      </c>
      <c r="I9" s="116" t="s">
        <v>3941</v>
      </c>
      <c r="J9" s="54">
        <v>1</v>
      </c>
      <c r="K9" s="54">
        <v>4.0000000000000002E-4</v>
      </c>
    </row>
    <row r="10" spans="1:12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59">
        <v>0</v>
      </c>
      <c r="G10" s="107" t="s">
        <v>3941</v>
      </c>
      <c r="H10" s="59">
        <v>20.544</v>
      </c>
      <c r="I10" s="107" t="s">
        <v>3941</v>
      </c>
      <c r="J10" s="58">
        <v>0.49</v>
      </c>
      <c r="K10" s="58">
        <v>2.0000000000000001E-4</v>
      </c>
    </row>
    <row r="11" spans="1:12">
      <c r="A11" s="57" t="s">
        <v>1860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59">
        <v>0</v>
      </c>
      <c r="G11" s="107" t="s">
        <v>3941</v>
      </c>
      <c r="H11" s="59">
        <v>20.544</v>
      </c>
      <c r="I11" s="107" t="s">
        <v>3941</v>
      </c>
      <c r="J11" s="58">
        <v>0.49</v>
      </c>
      <c r="K11" s="58">
        <v>2.0000000000000001E-4</v>
      </c>
    </row>
    <row r="12" spans="1:12">
      <c r="A12" t="s">
        <v>1861</v>
      </c>
      <c r="B12" t="s">
        <v>1862</v>
      </c>
      <c r="C12" t="s">
        <v>96</v>
      </c>
      <c r="D12" t="s">
        <v>1863</v>
      </c>
      <c r="E12" t="s">
        <v>98</v>
      </c>
      <c r="F12" s="55">
        <v>0.75</v>
      </c>
      <c r="G12" s="55">
        <v>2988900</v>
      </c>
      <c r="H12" s="55">
        <v>22.41675</v>
      </c>
      <c r="I12" s="56">
        <v>0</v>
      </c>
      <c r="J12" s="56">
        <v>0.53469999999999995</v>
      </c>
      <c r="K12" s="56">
        <v>2.0000000000000001E-4</v>
      </c>
    </row>
    <row r="13" spans="1:12">
      <c r="A13" t="s">
        <v>1864</v>
      </c>
      <c r="B13" t="s">
        <v>1865</v>
      </c>
      <c r="C13" t="s">
        <v>96</v>
      </c>
      <c r="D13" t="s">
        <v>1863</v>
      </c>
      <c r="E13" t="s">
        <v>98</v>
      </c>
      <c r="F13" s="55">
        <v>-0.75</v>
      </c>
      <c r="G13" s="55">
        <v>249700</v>
      </c>
      <c r="H13" s="55">
        <v>-1.8727499999999999</v>
      </c>
      <c r="I13" s="56">
        <v>0</v>
      </c>
      <c r="J13" s="56">
        <v>-4.4699999999999997E-2</v>
      </c>
      <c r="K13" s="56">
        <v>0</v>
      </c>
    </row>
    <row r="14" spans="1:12">
      <c r="A14" s="57" t="s">
        <v>1866</v>
      </c>
      <c r="B14" s="107" t="s">
        <v>3941</v>
      </c>
      <c r="C14" s="107" t="s">
        <v>3941</v>
      </c>
      <c r="D14" s="107" t="s">
        <v>3941</v>
      </c>
      <c r="E14" s="107" t="s">
        <v>3941</v>
      </c>
      <c r="F14" s="59">
        <v>0</v>
      </c>
      <c r="G14" s="107" t="s">
        <v>3941</v>
      </c>
      <c r="H14" s="59">
        <v>0</v>
      </c>
      <c r="I14" s="107" t="s">
        <v>3941</v>
      </c>
      <c r="J14" s="58">
        <v>0</v>
      </c>
      <c r="K14" s="58">
        <v>0</v>
      </c>
    </row>
    <row r="15" spans="1:12">
      <c r="A15" t="s">
        <v>178</v>
      </c>
      <c r="B15" t="s">
        <v>178</v>
      </c>
      <c r="C15" s="107" t="s">
        <v>3941</v>
      </c>
      <c r="D15" t="s">
        <v>178</v>
      </c>
      <c r="E15" t="s">
        <v>178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1867</v>
      </c>
      <c r="B16" s="107" t="s">
        <v>3941</v>
      </c>
      <c r="C16" s="107" t="s">
        <v>3941</v>
      </c>
      <c r="D16" s="107" t="s">
        <v>3941</v>
      </c>
      <c r="E16" s="107" t="s">
        <v>3941</v>
      </c>
      <c r="F16" s="59">
        <v>0</v>
      </c>
      <c r="G16" s="107" t="s">
        <v>3941</v>
      </c>
      <c r="H16" s="59">
        <v>0</v>
      </c>
      <c r="I16" s="107" t="s">
        <v>3941</v>
      </c>
      <c r="J16" s="58">
        <v>0</v>
      </c>
      <c r="K16" s="58">
        <v>0</v>
      </c>
    </row>
    <row r="17" spans="1:11">
      <c r="A17" t="s">
        <v>178</v>
      </c>
      <c r="B17" t="s">
        <v>178</v>
      </c>
      <c r="C17" s="107" t="s">
        <v>3941</v>
      </c>
      <c r="D17" t="s">
        <v>178</v>
      </c>
      <c r="E17" t="s">
        <v>178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822</v>
      </c>
      <c r="B18" s="107" t="s">
        <v>3941</v>
      </c>
      <c r="C18" s="107" t="s">
        <v>3941</v>
      </c>
      <c r="D18" s="107" t="s">
        <v>3941</v>
      </c>
      <c r="E18" s="107" t="s">
        <v>3941</v>
      </c>
      <c r="F18" s="59">
        <v>0</v>
      </c>
      <c r="G18" s="107" t="s">
        <v>3941</v>
      </c>
      <c r="H18" s="59">
        <v>0</v>
      </c>
      <c r="I18" s="107" t="s">
        <v>3941</v>
      </c>
      <c r="J18" s="58">
        <v>0</v>
      </c>
      <c r="K18" s="58">
        <v>0</v>
      </c>
    </row>
    <row r="19" spans="1:11">
      <c r="A19" t="s">
        <v>178</v>
      </c>
      <c r="B19" t="s">
        <v>178</v>
      </c>
      <c r="C19" s="107" t="s">
        <v>3941</v>
      </c>
      <c r="D19" t="s">
        <v>178</v>
      </c>
      <c r="E19" t="s">
        <v>178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188</v>
      </c>
      <c r="B20" s="107" t="s">
        <v>3941</v>
      </c>
      <c r="C20" s="107" t="s">
        <v>3941</v>
      </c>
      <c r="D20" s="107" t="s">
        <v>3941</v>
      </c>
      <c r="E20" s="107" t="s">
        <v>3941</v>
      </c>
      <c r="F20" s="59">
        <v>38.79</v>
      </c>
      <c r="G20" s="107" t="s">
        <v>3941</v>
      </c>
      <c r="H20" s="59">
        <v>21.3818904</v>
      </c>
      <c r="I20" s="107" t="s">
        <v>3941</v>
      </c>
      <c r="J20" s="58">
        <v>0.51</v>
      </c>
      <c r="K20" s="58">
        <v>2.0000000000000001E-4</v>
      </c>
    </row>
    <row r="21" spans="1:11">
      <c r="A21" s="57" t="s">
        <v>1860</v>
      </c>
      <c r="B21" s="107" t="s">
        <v>3941</v>
      </c>
      <c r="C21" s="107" t="s">
        <v>3941</v>
      </c>
      <c r="D21" s="107" t="s">
        <v>3941</v>
      </c>
      <c r="E21" s="107" t="s">
        <v>3941</v>
      </c>
      <c r="F21" s="59">
        <v>38.79</v>
      </c>
      <c r="G21" s="107" t="s">
        <v>3941</v>
      </c>
      <c r="H21" s="59">
        <v>21.3818904</v>
      </c>
      <c r="I21" s="107" t="s">
        <v>3941</v>
      </c>
      <c r="J21" s="58">
        <v>0.51</v>
      </c>
      <c r="K21" s="58">
        <v>2.0000000000000001E-4</v>
      </c>
    </row>
    <row r="22" spans="1:11">
      <c r="A22" t="s">
        <v>1868</v>
      </c>
      <c r="B22" t="s">
        <v>1869</v>
      </c>
      <c r="C22" t="s">
        <v>1531</v>
      </c>
      <c r="D22" t="s">
        <v>1863</v>
      </c>
      <c r="E22" t="s">
        <v>100</v>
      </c>
      <c r="F22" s="55">
        <v>15.56</v>
      </c>
      <c r="G22" s="55">
        <v>14000</v>
      </c>
      <c r="H22" s="55">
        <v>7.9010568000000001</v>
      </c>
      <c r="I22" s="56">
        <v>0</v>
      </c>
      <c r="J22" s="56">
        <v>0.1885</v>
      </c>
      <c r="K22" s="56">
        <v>1E-4</v>
      </c>
    </row>
    <row r="23" spans="1:11">
      <c r="A23" t="s">
        <v>1870</v>
      </c>
      <c r="B23" t="s">
        <v>1871</v>
      </c>
      <c r="C23" t="s">
        <v>1531</v>
      </c>
      <c r="D23" t="s">
        <v>1863</v>
      </c>
      <c r="E23" t="s">
        <v>100</v>
      </c>
      <c r="F23" s="55">
        <v>23.23</v>
      </c>
      <c r="G23" s="55">
        <v>16000</v>
      </c>
      <c r="H23" s="55">
        <v>13.4808336</v>
      </c>
      <c r="I23" s="56">
        <v>0</v>
      </c>
      <c r="J23" s="56">
        <v>0.32150000000000001</v>
      </c>
      <c r="K23" s="56">
        <v>1E-4</v>
      </c>
    </row>
    <row r="24" spans="1:11">
      <c r="A24" s="57" t="s">
        <v>1872</v>
      </c>
      <c r="B24" s="107" t="s">
        <v>3941</v>
      </c>
      <c r="C24" s="107" t="s">
        <v>3941</v>
      </c>
      <c r="D24" s="107" t="s">
        <v>3941</v>
      </c>
      <c r="E24" s="107" t="s">
        <v>3941</v>
      </c>
      <c r="F24" s="59">
        <v>0</v>
      </c>
      <c r="G24" s="107" t="s">
        <v>3941</v>
      </c>
      <c r="H24" s="59">
        <v>0</v>
      </c>
      <c r="I24" s="107" t="s">
        <v>3941</v>
      </c>
      <c r="J24" s="58">
        <v>0</v>
      </c>
      <c r="K24" s="58">
        <v>0</v>
      </c>
    </row>
    <row r="25" spans="1:11">
      <c r="A25" t="s">
        <v>178</v>
      </c>
      <c r="B25" t="s">
        <v>178</v>
      </c>
      <c r="C25" s="107" t="s">
        <v>3941</v>
      </c>
      <c r="D25" t="s">
        <v>178</v>
      </c>
      <c r="E25" t="s">
        <v>178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1867</v>
      </c>
      <c r="B26" s="107" t="s">
        <v>3941</v>
      </c>
      <c r="C26" s="107" t="s">
        <v>3941</v>
      </c>
      <c r="D26" s="107" t="s">
        <v>3941</v>
      </c>
      <c r="E26" s="107" t="s">
        <v>3941</v>
      </c>
      <c r="F26" s="59">
        <v>0</v>
      </c>
      <c r="G26" s="107" t="s">
        <v>3941</v>
      </c>
      <c r="H26" s="59">
        <v>0</v>
      </c>
      <c r="I26" s="107" t="s">
        <v>3941</v>
      </c>
      <c r="J26" s="58">
        <v>0</v>
      </c>
      <c r="K26" s="58">
        <v>0</v>
      </c>
    </row>
    <row r="27" spans="1:11">
      <c r="A27" t="s">
        <v>178</v>
      </c>
      <c r="B27" t="s">
        <v>178</v>
      </c>
      <c r="C27" s="107" t="s">
        <v>3941</v>
      </c>
      <c r="D27" t="s">
        <v>178</v>
      </c>
      <c r="E27" t="s">
        <v>178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1873</v>
      </c>
      <c r="B28" s="107" t="s">
        <v>3941</v>
      </c>
      <c r="C28" s="107" t="s">
        <v>3941</v>
      </c>
      <c r="D28" s="107" t="s">
        <v>3941</v>
      </c>
      <c r="E28" s="107" t="s">
        <v>3941</v>
      </c>
      <c r="F28" s="59">
        <v>0</v>
      </c>
      <c r="G28" s="107" t="s">
        <v>3941</v>
      </c>
      <c r="H28" s="59">
        <v>0</v>
      </c>
      <c r="I28" s="107" t="s">
        <v>3941</v>
      </c>
      <c r="J28" s="58">
        <v>0</v>
      </c>
      <c r="K28" s="58">
        <v>0</v>
      </c>
    </row>
    <row r="29" spans="1:11">
      <c r="A29" t="s">
        <v>178</v>
      </c>
      <c r="B29" t="s">
        <v>178</v>
      </c>
      <c r="C29" s="107" t="s">
        <v>3941</v>
      </c>
      <c r="D29" t="s">
        <v>178</v>
      </c>
      <c r="E29" t="s">
        <v>178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822</v>
      </c>
      <c r="B30" s="107" t="s">
        <v>3941</v>
      </c>
      <c r="C30" s="107" t="s">
        <v>3941</v>
      </c>
      <c r="D30" s="107" t="s">
        <v>3941</v>
      </c>
      <c r="E30" s="107" t="s">
        <v>3941</v>
      </c>
      <c r="F30" s="59">
        <v>0</v>
      </c>
      <c r="G30" s="107" t="s">
        <v>3941</v>
      </c>
      <c r="H30" s="59">
        <v>0</v>
      </c>
      <c r="I30" s="107" t="s">
        <v>3941</v>
      </c>
      <c r="J30" s="58">
        <v>0</v>
      </c>
      <c r="K30" s="58">
        <v>0</v>
      </c>
    </row>
    <row r="31" spans="1:11">
      <c r="A31" t="s">
        <v>178</v>
      </c>
      <c r="B31" t="s">
        <v>178</v>
      </c>
      <c r="C31" s="107" t="s">
        <v>3941</v>
      </c>
      <c r="D31" t="s">
        <v>178</v>
      </c>
      <c r="E31" t="s">
        <v>178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190</v>
      </c>
      <c r="B32" s="107" t="s">
        <v>3941</v>
      </c>
      <c r="C32" s="107" t="s">
        <v>3941</v>
      </c>
      <c r="D32" s="107" t="s">
        <v>3941</v>
      </c>
      <c r="E32" s="107" t="s">
        <v>3941</v>
      </c>
      <c r="F32" s="107" t="s">
        <v>3941</v>
      </c>
      <c r="G32" s="107" t="s">
        <v>3941</v>
      </c>
      <c r="H32" s="107" t="s">
        <v>3941</v>
      </c>
      <c r="I32" s="107" t="s">
        <v>3941</v>
      </c>
      <c r="J32" s="107" t="s">
        <v>3941</v>
      </c>
      <c r="K32" s="107" t="s">
        <v>3941</v>
      </c>
    </row>
    <row r="33" spans="1:11">
      <c r="A33" t="s">
        <v>302</v>
      </c>
      <c r="B33" s="107" t="s">
        <v>3941</v>
      </c>
      <c r="C33" s="107" t="s">
        <v>3941</v>
      </c>
      <c r="D33" s="107" t="s">
        <v>3941</v>
      </c>
      <c r="E33" s="107" t="s">
        <v>3941</v>
      </c>
      <c r="F33" s="107" t="s">
        <v>3941</v>
      </c>
      <c r="G33" s="107" t="s">
        <v>3941</v>
      </c>
      <c r="H33" s="107" t="s">
        <v>3941</v>
      </c>
      <c r="I33" s="107" t="s">
        <v>3941</v>
      </c>
      <c r="J33" s="107" t="s">
        <v>3941</v>
      </c>
      <c r="K33" s="107" t="s">
        <v>3941</v>
      </c>
    </row>
    <row r="34" spans="1:11">
      <c r="A34" t="s">
        <v>303</v>
      </c>
      <c r="B34" s="107" t="s">
        <v>3941</v>
      </c>
      <c r="C34" s="107" t="s">
        <v>3941</v>
      </c>
      <c r="D34" s="107" t="s">
        <v>3941</v>
      </c>
      <c r="E34" s="107" t="s">
        <v>3941</v>
      </c>
      <c r="F34" s="107" t="s">
        <v>3941</v>
      </c>
      <c r="G34" s="107" t="s">
        <v>3941</v>
      </c>
      <c r="H34" s="107" t="s">
        <v>3941</v>
      </c>
      <c r="I34" s="107" t="s">
        <v>3941</v>
      </c>
      <c r="J34" s="107" t="s">
        <v>3941</v>
      </c>
      <c r="K34" s="107" t="s">
        <v>3941</v>
      </c>
    </row>
    <row r="35" spans="1:11">
      <c r="A35" t="s">
        <v>304</v>
      </c>
      <c r="B35" s="107" t="s">
        <v>3941</v>
      </c>
      <c r="C35" s="107" t="s">
        <v>3941</v>
      </c>
      <c r="D35" s="107" t="s">
        <v>3941</v>
      </c>
      <c r="E35" s="107" t="s">
        <v>3941</v>
      </c>
      <c r="F35" s="107" t="s">
        <v>3941</v>
      </c>
      <c r="G35" s="107" t="s">
        <v>3941</v>
      </c>
      <c r="H35" s="107" t="s">
        <v>3941</v>
      </c>
      <c r="I35" s="107" t="s">
        <v>3941</v>
      </c>
      <c r="J35" s="107" t="s">
        <v>3941</v>
      </c>
      <c r="K35" s="107" t="s">
        <v>3941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1" t="s">
        <v>3940</v>
      </c>
    </row>
    <row r="2" spans="1:14" s="1" customFormat="1">
      <c r="A2" s="2" t="s">
        <v>1</v>
      </c>
      <c r="B2" s="9" t="s">
        <v>3069</v>
      </c>
    </row>
    <row r="3" spans="1:14" s="1" customFormat="1">
      <c r="A3" s="2" t="s">
        <v>2</v>
      </c>
      <c r="B3" s="20" t="s">
        <v>3070</v>
      </c>
    </row>
    <row r="4" spans="1:14" s="1" customFormat="1">
      <c r="A4" s="2" t="s">
        <v>3</v>
      </c>
      <c r="B4" s="62" t="s">
        <v>165</v>
      </c>
    </row>
    <row r="5" spans="1:14" ht="18.75">
      <c r="A5" s="82" t="s">
        <v>99</v>
      </c>
      <c r="B5" s="83"/>
      <c r="C5" s="83"/>
      <c r="D5" s="83"/>
      <c r="E5" s="83"/>
      <c r="F5" s="83"/>
      <c r="G5" s="83"/>
      <c r="H5" s="83"/>
      <c r="I5" s="83"/>
      <c r="J5" s="84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6" t="s">
        <v>152</v>
      </c>
      <c r="G7" s="100" t="s">
        <v>3941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53">
        <v>18.98</v>
      </c>
      <c r="G9" s="116" t="s">
        <v>3941</v>
      </c>
      <c r="H9" s="53">
        <v>353.42233523458219</v>
      </c>
      <c r="I9" s="54">
        <v>1</v>
      </c>
      <c r="J9" s="54">
        <v>3.5000000000000001E-3</v>
      </c>
      <c r="K9" s="15"/>
      <c r="L9" s="15"/>
      <c r="M9" s="15"/>
      <c r="N9" s="15"/>
    </row>
    <row r="10" spans="1:14">
      <c r="A10" s="57" t="s">
        <v>172</v>
      </c>
      <c r="B10" s="118" t="s">
        <v>3941</v>
      </c>
      <c r="C10" s="118" t="s">
        <v>3941</v>
      </c>
      <c r="D10" s="118" t="s">
        <v>3941</v>
      </c>
      <c r="E10" s="118" t="s">
        <v>3941</v>
      </c>
      <c r="F10" s="59">
        <v>0</v>
      </c>
      <c r="G10" s="118" t="s">
        <v>3941</v>
      </c>
      <c r="H10" s="59">
        <v>0</v>
      </c>
      <c r="I10" s="58">
        <v>0</v>
      </c>
      <c r="J10" s="58">
        <v>0</v>
      </c>
    </row>
    <row r="11" spans="1:14">
      <c r="A11" t="s">
        <v>178</v>
      </c>
      <c r="B11" t="s">
        <v>178</v>
      </c>
      <c r="C11" s="118" t="s">
        <v>3941</v>
      </c>
      <c r="D11" t="s">
        <v>178</v>
      </c>
      <c r="E11" t="s">
        <v>178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188</v>
      </c>
      <c r="B12" s="118" t="s">
        <v>3941</v>
      </c>
      <c r="C12" s="118" t="s">
        <v>3941</v>
      </c>
      <c r="D12" s="118" t="s">
        <v>3941</v>
      </c>
      <c r="E12" s="118" t="s">
        <v>3941</v>
      </c>
      <c r="F12" s="59">
        <v>18.98</v>
      </c>
      <c r="G12" s="118" t="s">
        <v>3941</v>
      </c>
      <c r="H12" s="59">
        <v>353.42233523458219</v>
      </c>
      <c r="I12" s="58">
        <v>1</v>
      </c>
      <c r="J12" s="58">
        <v>3.5000000000000001E-3</v>
      </c>
    </row>
    <row r="13" spans="1:14">
      <c r="A13" t="s">
        <v>1874</v>
      </c>
      <c r="B13" t="s">
        <v>1875</v>
      </c>
      <c r="C13" t="s">
        <v>108</v>
      </c>
      <c r="D13" t="s">
        <v>876</v>
      </c>
      <c r="E13" t="s">
        <v>102</v>
      </c>
      <c r="F13" s="55">
        <v>3.01</v>
      </c>
      <c r="G13" s="55">
        <v>69486.414999999994</v>
      </c>
      <c r="H13" s="55">
        <v>8.3904262426614</v>
      </c>
      <c r="I13" s="56">
        <v>2.3699999999999999E-2</v>
      </c>
      <c r="J13" s="56">
        <v>1E-4</v>
      </c>
    </row>
    <row r="14" spans="1:14">
      <c r="A14" t="s">
        <v>1876</v>
      </c>
      <c r="B14" t="s">
        <v>1877</v>
      </c>
      <c r="C14" t="s">
        <v>108</v>
      </c>
      <c r="D14" t="s">
        <v>876</v>
      </c>
      <c r="E14" t="s">
        <v>100</v>
      </c>
      <c r="F14" s="55">
        <v>1.84</v>
      </c>
      <c r="G14" s="55">
        <v>230750.75</v>
      </c>
      <c r="H14" s="55">
        <v>15.399566652600001</v>
      </c>
      <c r="I14" s="56">
        <v>4.36E-2</v>
      </c>
      <c r="J14" s="56">
        <v>2.0000000000000001E-4</v>
      </c>
    </row>
    <row r="15" spans="1:14">
      <c r="A15" t="s">
        <v>1878</v>
      </c>
      <c r="B15" t="s">
        <v>1879</v>
      </c>
      <c r="C15" t="s">
        <v>108</v>
      </c>
      <c r="D15" t="s">
        <v>876</v>
      </c>
      <c r="E15" t="s">
        <v>100</v>
      </c>
      <c r="F15" s="55">
        <v>0.9</v>
      </c>
      <c r="G15" s="55">
        <v>1176916.32</v>
      </c>
      <c r="H15" s="55">
        <v>38.418079433759999</v>
      </c>
      <c r="I15" s="56">
        <v>0.1087</v>
      </c>
      <c r="J15" s="56">
        <v>4.0000000000000002E-4</v>
      </c>
    </row>
    <row r="16" spans="1:14">
      <c r="A16" t="s">
        <v>1880</v>
      </c>
      <c r="B16" t="s">
        <v>1881</v>
      </c>
      <c r="C16" t="s">
        <v>108</v>
      </c>
      <c r="D16" t="s">
        <v>876</v>
      </c>
      <c r="E16" t="s">
        <v>168</v>
      </c>
      <c r="F16" s="55">
        <v>0.26</v>
      </c>
      <c r="G16" s="55">
        <v>64120122.630000062</v>
      </c>
      <c r="H16" s="55">
        <v>4.2740037180498103</v>
      </c>
      <c r="I16" s="56">
        <v>1.21E-2</v>
      </c>
      <c r="J16" s="56">
        <v>0</v>
      </c>
    </row>
    <row r="17" spans="1:10">
      <c r="A17" t="s">
        <v>1882</v>
      </c>
      <c r="B17" t="s">
        <v>1883</v>
      </c>
      <c r="C17" t="s">
        <v>108</v>
      </c>
      <c r="D17" t="s">
        <v>876</v>
      </c>
      <c r="E17" t="s">
        <v>100</v>
      </c>
      <c r="F17" s="55">
        <v>8.9700000000000006</v>
      </c>
      <c r="G17" s="55">
        <v>651453.79500000156</v>
      </c>
      <c r="H17" s="55">
        <v>211.94521542751099</v>
      </c>
      <c r="I17" s="56">
        <v>0.59970000000000001</v>
      </c>
      <c r="J17" s="56">
        <v>2.0999999999999999E-3</v>
      </c>
    </row>
    <row r="18" spans="1:10">
      <c r="A18" t="s">
        <v>1884</v>
      </c>
      <c r="B18" t="s">
        <v>1885</v>
      </c>
      <c r="C18" t="s">
        <v>108</v>
      </c>
      <c r="D18" t="s">
        <v>876</v>
      </c>
      <c r="E18" t="s">
        <v>100</v>
      </c>
      <c r="F18" s="55">
        <v>4</v>
      </c>
      <c r="G18" s="55">
        <v>516922</v>
      </c>
      <c r="H18" s="55">
        <v>74.995043760000001</v>
      </c>
      <c r="I18" s="56">
        <v>0.2122</v>
      </c>
      <c r="J18" s="56">
        <v>6.9999999999999999E-4</v>
      </c>
    </row>
    <row r="19" spans="1:10">
      <c r="A19" t="s">
        <v>190</v>
      </c>
      <c r="B19" s="118" t="s">
        <v>3941</v>
      </c>
      <c r="C19" s="118" t="s">
        <v>3941</v>
      </c>
      <c r="D19" s="118" t="s">
        <v>3941</v>
      </c>
      <c r="E19" s="118" t="s">
        <v>3941</v>
      </c>
      <c r="F19" s="118" t="s">
        <v>3941</v>
      </c>
      <c r="G19" s="118" t="s">
        <v>3941</v>
      </c>
      <c r="H19" s="107" t="s">
        <v>3941</v>
      </c>
      <c r="I19" s="107" t="s">
        <v>3941</v>
      </c>
      <c r="J19" s="118" t="s">
        <v>3941</v>
      </c>
    </row>
    <row r="20" spans="1:10">
      <c r="A20" t="s">
        <v>302</v>
      </c>
      <c r="B20" s="118" t="s">
        <v>3941</v>
      </c>
      <c r="C20" s="118" t="s">
        <v>3941</v>
      </c>
      <c r="D20" s="118" t="s">
        <v>3941</v>
      </c>
      <c r="E20" s="118" t="s">
        <v>3941</v>
      </c>
      <c r="F20" s="118" t="s">
        <v>3941</v>
      </c>
      <c r="G20" s="118" t="s">
        <v>3941</v>
      </c>
      <c r="H20" s="107" t="s">
        <v>3941</v>
      </c>
      <c r="I20" s="107" t="s">
        <v>3941</v>
      </c>
      <c r="J20" s="118" t="s">
        <v>3941</v>
      </c>
    </row>
    <row r="21" spans="1:10">
      <c r="A21" t="s">
        <v>303</v>
      </c>
      <c r="B21" s="118" t="s">
        <v>3941</v>
      </c>
      <c r="C21" s="118" t="s">
        <v>3941</v>
      </c>
      <c r="D21" s="118" t="s">
        <v>3941</v>
      </c>
      <c r="E21" s="118" t="s">
        <v>3941</v>
      </c>
      <c r="F21" s="118" t="s">
        <v>3941</v>
      </c>
      <c r="G21" s="118" t="s">
        <v>3941</v>
      </c>
      <c r="H21" s="107" t="s">
        <v>3941</v>
      </c>
      <c r="I21" s="107" t="s">
        <v>3941</v>
      </c>
      <c r="J21" s="118" t="s">
        <v>3941</v>
      </c>
    </row>
    <row r="22" spans="1:10">
      <c r="A22" t="s">
        <v>304</v>
      </c>
      <c r="B22" s="118" t="s">
        <v>3941</v>
      </c>
      <c r="C22" s="118" t="s">
        <v>3941</v>
      </c>
      <c r="D22" s="118" t="s">
        <v>3941</v>
      </c>
      <c r="E22" s="118" t="s">
        <v>3941</v>
      </c>
      <c r="F22" s="118" t="s">
        <v>3941</v>
      </c>
      <c r="G22" s="118" t="s">
        <v>3941</v>
      </c>
      <c r="H22" s="107" t="s">
        <v>3941</v>
      </c>
      <c r="I22" s="107" t="s">
        <v>3941</v>
      </c>
      <c r="J22" s="118" t="s">
        <v>3941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1" t="s">
        <v>3940</v>
      </c>
    </row>
    <row r="2" spans="1:23" s="1" customFormat="1">
      <c r="A2" s="2" t="s">
        <v>1</v>
      </c>
      <c r="B2" s="9" t="s">
        <v>3069</v>
      </c>
    </row>
    <row r="3" spans="1:23" s="1" customFormat="1">
      <c r="A3" s="2" t="s">
        <v>2</v>
      </c>
      <c r="B3" s="20" t="s">
        <v>3070</v>
      </c>
    </row>
    <row r="4" spans="1:23" s="1" customFormat="1">
      <c r="A4" s="2" t="s">
        <v>3</v>
      </c>
      <c r="B4" s="62" t="s">
        <v>165</v>
      </c>
    </row>
    <row r="5" spans="1:23" ht="18.75">
      <c r="A5" s="82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21" t="s">
        <v>70</v>
      </c>
      <c r="G7" s="21" t="s">
        <v>71</v>
      </c>
      <c r="H7" s="100" t="s">
        <v>3941</v>
      </c>
      <c r="I7" s="21" t="s">
        <v>7</v>
      </c>
      <c r="J7" s="21" t="s">
        <v>7</v>
      </c>
      <c r="K7" s="21" t="s">
        <v>152</v>
      </c>
      <c r="L7" s="100" t="s">
        <v>3941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102" t="s">
        <v>3941</v>
      </c>
      <c r="J9" s="102" t="s">
        <v>3941</v>
      </c>
      <c r="K9" s="53">
        <v>0</v>
      </c>
      <c r="L9" s="102" t="s">
        <v>3941</v>
      </c>
      <c r="M9" s="53">
        <v>0</v>
      </c>
      <c r="N9" s="102" t="s">
        <v>3941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172</v>
      </c>
      <c r="B10" s="106" t="s">
        <v>3941</v>
      </c>
      <c r="C10" s="106" t="s">
        <v>3941</v>
      </c>
      <c r="D10" s="107" t="s">
        <v>3941</v>
      </c>
      <c r="E10" s="107" t="s">
        <v>3941</v>
      </c>
      <c r="F10" s="107" t="s">
        <v>3941</v>
      </c>
      <c r="G10" s="59">
        <v>0</v>
      </c>
      <c r="H10" s="107" t="s">
        <v>3941</v>
      </c>
      <c r="I10" s="107" t="s">
        <v>3941</v>
      </c>
      <c r="J10" s="58">
        <v>0</v>
      </c>
      <c r="K10" s="59">
        <v>0</v>
      </c>
      <c r="L10" s="107" t="s">
        <v>3941</v>
      </c>
      <c r="M10" s="59">
        <v>0</v>
      </c>
      <c r="N10" s="107" t="s">
        <v>3941</v>
      </c>
      <c r="O10" s="58">
        <v>0</v>
      </c>
      <c r="P10" s="58">
        <v>0</v>
      </c>
    </row>
    <row r="11" spans="1:23">
      <c r="A11" s="57" t="s">
        <v>1886</v>
      </c>
      <c r="B11" s="106" t="s">
        <v>3941</v>
      </c>
      <c r="C11" s="106" t="s">
        <v>3941</v>
      </c>
      <c r="D11" s="107" t="s">
        <v>3941</v>
      </c>
      <c r="E11" s="107" t="s">
        <v>3941</v>
      </c>
      <c r="F11" s="107" t="s">
        <v>3941</v>
      </c>
      <c r="G11" s="59">
        <v>0</v>
      </c>
      <c r="H11" s="107" t="s">
        <v>3941</v>
      </c>
      <c r="I11" s="107" t="s">
        <v>3941</v>
      </c>
      <c r="J11" s="58">
        <v>0</v>
      </c>
      <c r="K11" s="59">
        <v>0</v>
      </c>
      <c r="L11" s="107" t="s">
        <v>3941</v>
      </c>
      <c r="M11" s="59">
        <v>0</v>
      </c>
      <c r="N11" s="107" t="s">
        <v>3941</v>
      </c>
      <c r="O11" s="58">
        <v>0</v>
      </c>
      <c r="P11" s="58">
        <v>0</v>
      </c>
    </row>
    <row r="12" spans="1:23">
      <c r="A12" t="s">
        <v>178</v>
      </c>
      <c r="B12" t="s">
        <v>178</v>
      </c>
      <c r="C12" s="106" t="s">
        <v>3941</v>
      </c>
      <c r="D12" t="s">
        <v>178</v>
      </c>
      <c r="E12" s="107" t="s">
        <v>3941</v>
      </c>
      <c r="F12" s="107" t="s">
        <v>3941</v>
      </c>
      <c r="G12" s="55">
        <v>0</v>
      </c>
      <c r="H12" t="s">
        <v>178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1887</v>
      </c>
      <c r="B13" s="106" t="s">
        <v>3941</v>
      </c>
      <c r="C13" s="106" t="s">
        <v>3941</v>
      </c>
      <c r="D13" s="107" t="s">
        <v>3941</v>
      </c>
      <c r="E13" s="107" t="s">
        <v>3941</v>
      </c>
      <c r="F13" s="107" t="s">
        <v>3941</v>
      </c>
      <c r="G13" s="59">
        <v>0</v>
      </c>
      <c r="H13" s="107" t="s">
        <v>3941</v>
      </c>
      <c r="I13" s="107" t="s">
        <v>3941</v>
      </c>
      <c r="J13" s="58">
        <v>0</v>
      </c>
      <c r="K13" s="59">
        <v>0</v>
      </c>
      <c r="L13" s="107" t="s">
        <v>3941</v>
      </c>
      <c r="M13" s="59">
        <v>0</v>
      </c>
      <c r="N13" s="107" t="s">
        <v>3941</v>
      </c>
      <c r="O13" s="58">
        <v>0</v>
      </c>
      <c r="P13" s="58">
        <v>0</v>
      </c>
    </row>
    <row r="14" spans="1:23">
      <c r="A14" t="s">
        <v>178</v>
      </c>
      <c r="B14" t="s">
        <v>178</v>
      </c>
      <c r="C14" s="106" t="s">
        <v>3941</v>
      </c>
      <c r="D14" t="s">
        <v>178</v>
      </c>
      <c r="E14" s="107" t="s">
        <v>3941</v>
      </c>
      <c r="F14" s="107" t="s">
        <v>3941</v>
      </c>
      <c r="G14" s="55">
        <v>0</v>
      </c>
      <c r="H14" t="s">
        <v>178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1888</v>
      </c>
      <c r="B15" s="106" t="s">
        <v>3941</v>
      </c>
      <c r="C15" s="106" t="s">
        <v>3941</v>
      </c>
      <c r="D15" s="107" t="s">
        <v>3941</v>
      </c>
      <c r="E15" s="107" t="s">
        <v>3941</v>
      </c>
      <c r="F15" s="107" t="s">
        <v>3941</v>
      </c>
      <c r="G15" s="59">
        <v>0</v>
      </c>
      <c r="H15" s="107" t="s">
        <v>3941</v>
      </c>
      <c r="I15" s="107" t="s">
        <v>3941</v>
      </c>
      <c r="J15" s="58">
        <v>0</v>
      </c>
      <c r="K15" s="59">
        <v>0</v>
      </c>
      <c r="L15" s="107" t="s">
        <v>3941</v>
      </c>
      <c r="M15" s="59">
        <v>0</v>
      </c>
      <c r="N15" s="107" t="s">
        <v>3941</v>
      </c>
      <c r="O15" s="58">
        <v>0</v>
      </c>
      <c r="P15" s="58">
        <v>0</v>
      </c>
    </row>
    <row r="16" spans="1:23">
      <c r="A16" s="57" t="s">
        <v>1889</v>
      </c>
      <c r="B16" s="106" t="s">
        <v>3941</v>
      </c>
      <c r="C16" s="106" t="s">
        <v>3941</v>
      </c>
      <c r="D16" s="107" t="s">
        <v>3941</v>
      </c>
      <c r="E16" s="107" t="s">
        <v>3941</v>
      </c>
      <c r="F16" s="107" t="s">
        <v>3941</v>
      </c>
      <c r="G16" s="59">
        <v>0</v>
      </c>
      <c r="H16" s="107" t="s">
        <v>3941</v>
      </c>
      <c r="I16" s="107" t="s">
        <v>3941</v>
      </c>
      <c r="J16" s="58">
        <v>0</v>
      </c>
      <c r="K16" s="59">
        <v>0</v>
      </c>
      <c r="L16" s="107" t="s">
        <v>3941</v>
      </c>
      <c r="M16" s="59">
        <v>0</v>
      </c>
      <c r="N16" s="107" t="s">
        <v>3941</v>
      </c>
      <c r="O16" s="58">
        <v>0</v>
      </c>
      <c r="P16" s="58">
        <v>0</v>
      </c>
    </row>
    <row r="17" spans="1:16">
      <c r="A17" t="s">
        <v>178</v>
      </c>
      <c r="B17" t="s">
        <v>178</v>
      </c>
      <c r="C17" s="106" t="s">
        <v>3941</v>
      </c>
      <c r="D17" t="s">
        <v>178</v>
      </c>
      <c r="E17" s="107" t="s">
        <v>3941</v>
      </c>
      <c r="F17" s="107" t="s">
        <v>3941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1890</v>
      </c>
      <c r="B18" s="106" t="s">
        <v>3941</v>
      </c>
      <c r="C18" s="106" t="s">
        <v>3941</v>
      </c>
      <c r="D18" s="107" t="s">
        <v>3941</v>
      </c>
      <c r="E18" s="107" t="s">
        <v>3941</v>
      </c>
      <c r="F18" s="107" t="s">
        <v>3941</v>
      </c>
      <c r="G18" s="59">
        <v>0</v>
      </c>
      <c r="H18" s="107" t="s">
        <v>3941</v>
      </c>
      <c r="I18" s="107" t="s">
        <v>3941</v>
      </c>
      <c r="J18" s="58">
        <v>0</v>
      </c>
      <c r="K18" s="59">
        <v>0</v>
      </c>
      <c r="L18" s="107" t="s">
        <v>3941</v>
      </c>
      <c r="M18" s="59">
        <v>0</v>
      </c>
      <c r="N18" s="107" t="s">
        <v>3941</v>
      </c>
      <c r="O18" s="58">
        <v>0</v>
      </c>
      <c r="P18" s="58">
        <v>0</v>
      </c>
    </row>
    <row r="19" spans="1:16">
      <c r="A19" t="s">
        <v>178</v>
      </c>
      <c r="B19" t="s">
        <v>178</v>
      </c>
      <c r="C19" s="106" t="s">
        <v>3941</v>
      </c>
      <c r="D19" t="s">
        <v>178</v>
      </c>
      <c r="E19" s="107" t="s">
        <v>3941</v>
      </c>
      <c r="F19" s="107" t="s">
        <v>3941</v>
      </c>
      <c r="G19" s="55">
        <v>0</v>
      </c>
      <c r="H19" t="s">
        <v>178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1891</v>
      </c>
      <c r="B20" s="106" t="s">
        <v>3941</v>
      </c>
      <c r="C20" s="106" t="s">
        <v>3941</v>
      </c>
      <c r="D20" s="107" t="s">
        <v>3941</v>
      </c>
      <c r="E20" s="107" t="s">
        <v>3941</v>
      </c>
      <c r="F20" s="107" t="s">
        <v>3941</v>
      </c>
      <c r="G20" s="59">
        <v>0</v>
      </c>
      <c r="H20" s="107" t="s">
        <v>3941</v>
      </c>
      <c r="I20" s="107" t="s">
        <v>3941</v>
      </c>
      <c r="J20" s="58">
        <v>0</v>
      </c>
      <c r="K20" s="59">
        <v>0</v>
      </c>
      <c r="L20" s="107" t="s">
        <v>3941</v>
      </c>
      <c r="M20" s="59">
        <v>0</v>
      </c>
      <c r="N20" s="107" t="s">
        <v>3941</v>
      </c>
      <c r="O20" s="58">
        <v>0</v>
      </c>
      <c r="P20" s="58">
        <v>0</v>
      </c>
    </row>
    <row r="21" spans="1:16">
      <c r="A21" t="s">
        <v>178</v>
      </c>
      <c r="B21" t="s">
        <v>178</v>
      </c>
      <c r="C21" s="106" t="s">
        <v>3941</v>
      </c>
      <c r="D21" t="s">
        <v>178</v>
      </c>
      <c r="E21" s="107" t="s">
        <v>3941</v>
      </c>
      <c r="F21" s="107" t="s">
        <v>3941</v>
      </c>
      <c r="G21" s="55">
        <v>0</v>
      </c>
      <c r="H21" t="s">
        <v>178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1892</v>
      </c>
      <c r="B22" s="106" t="s">
        <v>3941</v>
      </c>
      <c r="C22" s="106" t="s">
        <v>3941</v>
      </c>
      <c r="D22" s="107" t="s">
        <v>3941</v>
      </c>
      <c r="E22" s="107" t="s">
        <v>3941</v>
      </c>
      <c r="F22" s="107" t="s">
        <v>3941</v>
      </c>
      <c r="G22" s="59">
        <v>0</v>
      </c>
      <c r="H22" s="107" t="s">
        <v>3941</v>
      </c>
      <c r="I22" s="107" t="s">
        <v>3941</v>
      </c>
      <c r="J22" s="58">
        <v>0</v>
      </c>
      <c r="K22" s="59">
        <v>0</v>
      </c>
      <c r="L22" s="107" t="s">
        <v>3941</v>
      </c>
      <c r="M22" s="59">
        <v>0</v>
      </c>
      <c r="N22" s="107" t="s">
        <v>3941</v>
      </c>
      <c r="O22" s="58">
        <v>0</v>
      </c>
      <c r="P22" s="58">
        <v>0</v>
      </c>
    </row>
    <row r="23" spans="1:16">
      <c r="A23" t="s">
        <v>178</v>
      </c>
      <c r="B23" t="s">
        <v>178</v>
      </c>
      <c r="C23" s="106" t="s">
        <v>3941</v>
      </c>
      <c r="D23" t="s">
        <v>178</v>
      </c>
      <c r="E23" s="107" t="s">
        <v>3941</v>
      </c>
      <c r="F23" s="107" t="s">
        <v>3941</v>
      </c>
      <c r="G23" s="55">
        <v>0</v>
      </c>
      <c r="H23" t="s">
        <v>178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188</v>
      </c>
      <c r="B24" s="106" t="s">
        <v>3941</v>
      </c>
      <c r="C24" s="106" t="s">
        <v>3941</v>
      </c>
      <c r="D24" s="107" t="s">
        <v>3941</v>
      </c>
      <c r="E24" s="107" t="s">
        <v>3941</v>
      </c>
      <c r="F24" s="107" t="s">
        <v>3941</v>
      </c>
      <c r="G24" s="59">
        <v>0</v>
      </c>
      <c r="H24" s="107" t="s">
        <v>3941</v>
      </c>
      <c r="I24" s="107" t="s">
        <v>3941</v>
      </c>
      <c r="J24" s="58">
        <v>0</v>
      </c>
      <c r="K24" s="59">
        <v>0</v>
      </c>
      <c r="L24" s="107" t="s">
        <v>3941</v>
      </c>
      <c r="M24" s="59">
        <v>0</v>
      </c>
      <c r="N24" s="107" t="s">
        <v>3941</v>
      </c>
      <c r="O24" s="58">
        <v>0</v>
      </c>
      <c r="P24" s="58">
        <v>0</v>
      </c>
    </row>
    <row r="25" spans="1:16">
      <c r="A25" s="57" t="s">
        <v>1886</v>
      </c>
      <c r="B25" s="106" t="s">
        <v>3941</v>
      </c>
      <c r="C25" s="106" t="s">
        <v>3941</v>
      </c>
      <c r="D25" s="107" t="s">
        <v>3941</v>
      </c>
      <c r="E25" s="107" t="s">
        <v>3941</v>
      </c>
      <c r="F25" s="107" t="s">
        <v>3941</v>
      </c>
      <c r="G25" s="59">
        <v>0</v>
      </c>
      <c r="H25" s="107" t="s">
        <v>3941</v>
      </c>
      <c r="I25" s="107" t="s">
        <v>3941</v>
      </c>
      <c r="J25" s="58">
        <v>0</v>
      </c>
      <c r="K25" s="59">
        <v>0</v>
      </c>
      <c r="L25" s="107" t="s">
        <v>3941</v>
      </c>
      <c r="M25" s="59">
        <v>0</v>
      </c>
      <c r="N25" s="107" t="s">
        <v>3941</v>
      </c>
      <c r="O25" s="58">
        <v>0</v>
      </c>
      <c r="P25" s="58">
        <v>0</v>
      </c>
    </row>
    <row r="26" spans="1:16">
      <c r="A26" t="s">
        <v>178</v>
      </c>
      <c r="B26" t="s">
        <v>178</v>
      </c>
      <c r="C26" s="106" t="s">
        <v>3941</v>
      </c>
      <c r="D26" t="s">
        <v>178</v>
      </c>
      <c r="E26" s="107" t="s">
        <v>3941</v>
      </c>
      <c r="F26" s="107" t="s">
        <v>3941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1887</v>
      </c>
      <c r="B27" s="106" t="s">
        <v>3941</v>
      </c>
      <c r="C27" s="106" t="s">
        <v>3941</v>
      </c>
      <c r="D27" s="107" t="s">
        <v>3941</v>
      </c>
      <c r="E27" s="107" t="s">
        <v>3941</v>
      </c>
      <c r="F27" s="107" t="s">
        <v>3941</v>
      </c>
      <c r="G27" s="59">
        <v>0</v>
      </c>
      <c r="H27" s="107" t="s">
        <v>3941</v>
      </c>
      <c r="I27" s="107" t="s">
        <v>3941</v>
      </c>
      <c r="J27" s="58">
        <v>0</v>
      </c>
      <c r="K27" s="59">
        <v>0</v>
      </c>
      <c r="L27" s="107" t="s">
        <v>3941</v>
      </c>
      <c r="M27" s="59">
        <v>0</v>
      </c>
      <c r="N27" s="107" t="s">
        <v>3941</v>
      </c>
      <c r="O27" s="58">
        <v>0</v>
      </c>
      <c r="P27" s="58">
        <v>0</v>
      </c>
    </row>
    <row r="28" spans="1:16">
      <c r="A28" t="s">
        <v>178</v>
      </c>
      <c r="B28" t="s">
        <v>178</v>
      </c>
      <c r="C28" s="106" t="s">
        <v>3941</v>
      </c>
      <c r="D28" t="s">
        <v>178</v>
      </c>
      <c r="E28" s="107" t="s">
        <v>3941</v>
      </c>
      <c r="F28" s="107" t="s">
        <v>3941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1888</v>
      </c>
      <c r="B29" s="106" t="s">
        <v>3941</v>
      </c>
      <c r="C29" s="106" t="s">
        <v>3941</v>
      </c>
      <c r="D29" s="107" t="s">
        <v>3941</v>
      </c>
      <c r="E29" s="107" t="s">
        <v>3941</v>
      </c>
      <c r="F29" s="107" t="s">
        <v>3941</v>
      </c>
      <c r="G29" s="59">
        <v>0</v>
      </c>
      <c r="H29" s="107" t="s">
        <v>3941</v>
      </c>
      <c r="I29" s="107" t="s">
        <v>3941</v>
      </c>
      <c r="J29" s="58">
        <v>0</v>
      </c>
      <c r="K29" s="59">
        <v>0</v>
      </c>
      <c r="L29" s="107" t="s">
        <v>3941</v>
      </c>
      <c r="M29" s="59">
        <v>0</v>
      </c>
      <c r="N29" s="107" t="s">
        <v>3941</v>
      </c>
      <c r="O29" s="58">
        <v>0</v>
      </c>
      <c r="P29" s="58">
        <v>0</v>
      </c>
    </row>
    <row r="30" spans="1:16">
      <c r="A30" s="57" t="s">
        <v>1889</v>
      </c>
      <c r="B30" s="106" t="s">
        <v>3941</v>
      </c>
      <c r="C30" s="106" t="s">
        <v>3941</v>
      </c>
      <c r="D30" s="107" t="s">
        <v>3941</v>
      </c>
      <c r="E30" s="107" t="s">
        <v>3941</v>
      </c>
      <c r="F30" s="107" t="s">
        <v>3941</v>
      </c>
      <c r="G30" s="59">
        <v>0</v>
      </c>
      <c r="H30" s="107" t="s">
        <v>3941</v>
      </c>
      <c r="I30" s="107" t="s">
        <v>3941</v>
      </c>
      <c r="J30" s="58">
        <v>0</v>
      </c>
      <c r="K30" s="59">
        <v>0</v>
      </c>
      <c r="L30" s="107" t="s">
        <v>3941</v>
      </c>
      <c r="M30" s="59">
        <v>0</v>
      </c>
      <c r="N30" s="107" t="s">
        <v>3941</v>
      </c>
      <c r="O30" s="58">
        <v>0</v>
      </c>
      <c r="P30" s="58">
        <v>0</v>
      </c>
    </row>
    <row r="31" spans="1:16">
      <c r="A31" t="s">
        <v>178</v>
      </c>
      <c r="B31" t="s">
        <v>178</v>
      </c>
      <c r="C31" s="106" t="s">
        <v>3941</v>
      </c>
      <c r="D31" t="s">
        <v>178</v>
      </c>
      <c r="E31" s="107" t="s">
        <v>3941</v>
      </c>
      <c r="F31" s="107" t="s">
        <v>3941</v>
      </c>
      <c r="G31" s="55">
        <v>0</v>
      </c>
      <c r="H31" t="s">
        <v>178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1890</v>
      </c>
      <c r="B32" s="106" t="s">
        <v>3941</v>
      </c>
      <c r="C32" s="106" t="s">
        <v>3941</v>
      </c>
      <c r="D32" s="107" t="s">
        <v>3941</v>
      </c>
      <c r="E32" s="107" t="s">
        <v>3941</v>
      </c>
      <c r="F32" s="107" t="s">
        <v>3941</v>
      </c>
      <c r="G32" s="59">
        <v>0</v>
      </c>
      <c r="H32" s="107" t="s">
        <v>3941</v>
      </c>
      <c r="I32" s="107" t="s">
        <v>3941</v>
      </c>
      <c r="J32" s="58">
        <v>0</v>
      </c>
      <c r="K32" s="59">
        <v>0</v>
      </c>
      <c r="L32" s="107" t="s">
        <v>3941</v>
      </c>
      <c r="M32" s="59">
        <v>0</v>
      </c>
      <c r="N32" s="107" t="s">
        <v>3941</v>
      </c>
      <c r="O32" s="58">
        <v>0</v>
      </c>
      <c r="P32" s="58">
        <v>0</v>
      </c>
    </row>
    <row r="33" spans="1:16">
      <c r="A33" t="s">
        <v>178</v>
      </c>
      <c r="B33" t="s">
        <v>178</v>
      </c>
      <c r="C33" s="106" t="s">
        <v>3941</v>
      </c>
      <c r="D33" t="s">
        <v>178</v>
      </c>
      <c r="E33" s="107" t="s">
        <v>3941</v>
      </c>
      <c r="F33" s="107" t="s">
        <v>3941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1891</v>
      </c>
      <c r="B34" s="106" t="s">
        <v>3941</v>
      </c>
      <c r="C34" s="106" t="s">
        <v>3941</v>
      </c>
      <c r="D34" s="107" t="s">
        <v>3941</v>
      </c>
      <c r="E34" s="107" t="s">
        <v>3941</v>
      </c>
      <c r="F34" s="107" t="s">
        <v>3941</v>
      </c>
      <c r="G34" s="59">
        <v>0</v>
      </c>
      <c r="H34" s="107" t="s">
        <v>3941</v>
      </c>
      <c r="I34" s="107" t="s">
        <v>3941</v>
      </c>
      <c r="J34" s="58">
        <v>0</v>
      </c>
      <c r="K34" s="59">
        <v>0</v>
      </c>
      <c r="L34" s="107" t="s">
        <v>3941</v>
      </c>
      <c r="M34" s="59">
        <v>0</v>
      </c>
      <c r="N34" s="107" t="s">
        <v>3941</v>
      </c>
      <c r="O34" s="58">
        <v>0</v>
      </c>
      <c r="P34" s="58">
        <v>0</v>
      </c>
    </row>
    <row r="35" spans="1:16">
      <c r="A35" t="s">
        <v>178</v>
      </c>
      <c r="B35" t="s">
        <v>178</v>
      </c>
      <c r="C35" s="106" t="s">
        <v>3941</v>
      </c>
      <c r="D35" t="s">
        <v>178</v>
      </c>
      <c r="E35" s="107" t="s">
        <v>3941</v>
      </c>
      <c r="F35" s="107" t="s">
        <v>3941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1892</v>
      </c>
      <c r="B36" s="106" t="s">
        <v>3941</v>
      </c>
      <c r="C36" s="106" t="s">
        <v>3941</v>
      </c>
      <c r="D36" s="107" t="s">
        <v>3941</v>
      </c>
      <c r="E36" s="107" t="s">
        <v>3941</v>
      </c>
      <c r="F36" s="107" t="s">
        <v>3941</v>
      </c>
      <c r="G36" s="59">
        <v>0</v>
      </c>
      <c r="H36" s="107" t="s">
        <v>3941</v>
      </c>
      <c r="I36" s="107" t="s">
        <v>3941</v>
      </c>
      <c r="J36" s="58">
        <v>0</v>
      </c>
      <c r="K36" s="59">
        <v>0</v>
      </c>
      <c r="L36" s="107" t="s">
        <v>3941</v>
      </c>
      <c r="M36" s="59">
        <v>0</v>
      </c>
      <c r="N36" s="107" t="s">
        <v>3941</v>
      </c>
      <c r="O36" s="58">
        <v>0</v>
      </c>
      <c r="P36" s="58">
        <v>0</v>
      </c>
    </row>
    <row r="37" spans="1:16">
      <c r="A37" t="s">
        <v>178</v>
      </c>
      <c r="B37" t="s">
        <v>178</v>
      </c>
      <c r="C37" s="106" t="s">
        <v>3941</v>
      </c>
      <c r="D37" t="s">
        <v>178</v>
      </c>
      <c r="E37" s="107" t="s">
        <v>3941</v>
      </c>
      <c r="F37" s="107" t="s">
        <v>3941</v>
      </c>
      <c r="G37" s="55">
        <v>0</v>
      </c>
      <c r="H37" t="s">
        <v>178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190</v>
      </c>
      <c r="B38" s="106" t="s">
        <v>3941</v>
      </c>
      <c r="C38" s="106" t="s">
        <v>3941</v>
      </c>
      <c r="D38" s="107" t="s">
        <v>3941</v>
      </c>
      <c r="E38" s="107" t="s">
        <v>3941</v>
      </c>
      <c r="F38" s="107" t="s">
        <v>3941</v>
      </c>
      <c r="G38" s="107" t="s">
        <v>3941</v>
      </c>
      <c r="H38" s="107" t="s">
        <v>3941</v>
      </c>
      <c r="I38" s="107" t="s">
        <v>3941</v>
      </c>
      <c r="J38" s="107" t="s">
        <v>3941</v>
      </c>
      <c r="K38" s="107" t="s">
        <v>3941</v>
      </c>
      <c r="L38" s="107" t="s">
        <v>3941</v>
      </c>
      <c r="M38" s="107" t="s">
        <v>3941</v>
      </c>
      <c r="N38" s="107" t="s">
        <v>3941</v>
      </c>
      <c r="O38" s="107" t="s">
        <v>3941</v>
      </c>
      <c r="P38" s="107" t="s">
        <v>3941</v>
      </c>
    </row>
    <row r="39" spans="1:16">
      <c r="A39" t="s">
        <v>302</v>
      </c>
      <c r="B39" s="106" t="s">
        <v>3941</v>
      </c>
      <c r="C39" s="106" t="s">
        <v>3941</v>
      </c>
      <c r="D39" s="107" t="s">
        <v>3941</v>
      </c>
      <c r="E39" s="107" t="s">
        <v>3941</v>
      </c>
      <c r="F39" s="107" t="s">
        <v>3941</v>
      </c>
      <c r="G39" s="107" t="s">
        <v>3941</v>
      </c>
      <c r="H39" s="107" t="s">
        <v>3941</v>
      </c>
      <c r="I39" s="107" t="s">
        <v>3941</v>
      </c>
      <c r="J39" s="107" t="s">
        <v>3941</v>
      </c>
      <c r="K39" s="107" t="s">
        <v>3941</v>
      </c>
      <c r="L39" s="107" t="s">
        <v>3941</v>
      </c>
      <c r="M39" s="107" t="s">
        <v>3941</v>
      </c>
      <c r="N39" s="107" t="s">
        <v>3941</v>
      </c>
      <c r="O39" s="107" t="s">
        <v>3941</v>
      </c>
      <c r="P39" s="107" t="s">
        <v>3941</v>
      </c>
    </row>
    <row r="40" spans="1:16">
      <c r="A40" t="s">
        <v>303</v>
      </c>
      <c r="B40" s="106" t="s">
        <v>3941</v>
      </c>
      <c r="C40" s="106" t="s">
        <v>3941</v>
      </c>
      <c r="D40" s="107" t="s">
        <v>3941</v>
      </c>
      <c r="E40" s="107" t="s">
        <v>3941</v>
      </c>
      <c r="F40" s="107" t="s">
        <v>3941</v>
      </c>
      <c r="G40" s="107" t="s">
        <v>3941</v>
      </c>
      <c r="H40" s="107" t="s">
        <v>3941</v>
      </c>
      <c r="I40" s="107" t="s">
        <v>3941</v>
      </c>
      <c r="J40" s="107" t="s">
        <v>3941</v>
      </c>
      <c r="K40" s="107" t="s">
        <v>3941</v>
      </c>
      <c r="L40" s="107" t="s">
        <v>3941</v>
      </c>
      <c r="M40" s="107" t="s">
        <v>3941</v>
      </c>
      <c r="N40" s="107" t="s">
        <v>3941</v>
      </c>
      <c r="O40" s="107" t="s">
        <v>3941</v>
      </c>
      <c r="P40" s="107" t="s">
        <v>3941</v>
      </c>
    </row>
    <row r="41" spans="1:16">
      <c r="A41" t="s">
        <v>304</v>
      </c>
      <c r="B41" s="106" t="s">
        <v>3941</v>
      </c>
      <c r="C41" s="106" t="s">
        <v>3941</v>
      </c>
      <c r="D41" s="107" t="s">
        <v>3941</v>
      </c>
      <c r="E41" s="107" t="s">
        <v>3941</v>
      </c>
      <c r="F41" s="107" t="s">
        <v>3941</v>
      </c>
      <c r="G41" s="107" t="s">
        <v>3941</v>
      </c>
      <c r="H41" s="107" t="s">
        <v>3941</v>
      </c>
      <c r="I41" s="107" t="s">
        <v>3941</v>
      </c>
      <c r="J41" s="107" t="s">
        <v>3941</v>
      </c>
      <c r="K41" s="107" t="s">
        <v>3941</v>
      </c>
      <c r="L41" s="107" t="s">
        <v>3941</v>
      </c>
      <c r="M41" s="107" t="s">
        <v>3941</v>
      </c>
      <c r="N41" s="107" t="s">
        <v>3941</v>
      </c>
      <c r="O41" s="107" t="s">
        <v>3941</v>
      </c>
      <c r="P41" s="107" t="s">
        <v>3941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3940</v>
      </c>
    </row>
    <row r="2" spans="1:34" s="1" customFormat="1">
      <c r="A2" s="2" t="s">
        <v>1</v>
      </c>
      <c r="B2" s="9" t="s">
        <v>3069</v>
      </c>
    </row>
    <row r="3" spans="1:34" s="1" customFormat="1">
      <c r="A3" s="2" t="s">
        <v>2</v>
      </c>
      <c r="B3" s="20" t="s">
        <v>3070</v>
      </c>
    </row>
    <row r="4" spans="1:34" s="1" customFormat="1">
      <c r="A4" s="2" t="s">
        <v>3</v>
      </c>
      <c r="B4" s="62" t="s">
        <v>165</v>
      </c>
    </row>
    <row r="5" spans="1:34" ht="18.75">
      <c r="A5" s="82" t="s">
        <v>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21" t="s">
        <v>70</v>
      </c>
      <c r="F7" s="21" t="s">
        <v>71</v>
      </c>
      <c r="G7" s="100" t="s">
        <v>3941</v>
      </c>
      <c r="H7" s="21" t="s">
        <v>7</v>
      </c>
      <c r="I7" s="21" t="s">
        <v>7</v>
      </c>
      <c r="J7" s="21" t="s">
        <v>152</v>
      </c>
      <c r="K7" s="100" t="s">
        <v>3941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102" t="s">
        <v>3941</v>
      </c>
      <c r="J9" s="53">
        <v>0</v>
      </c>
      <c r="K9" s="102" t="s">
        <v>3941</v>
      </c>
      <c r="L9" s="53">
        <v>0</v>
      </c>
      <c r="M9" s="102" t="s">
        <v>3941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172</v>
      </c>
      <c r="B10" s="106" t="s">
        <v>3941</v>
      </c>
      <c r="C10" s="107" t="s">
        <v>3941</v>
      </c>
      <c r="D10" s="107" t="s">
        <v>3941</v>
      </c>
      <c r="E10" s="107" t="s">
        <v>3941</v>
      </c>
      <c r="F10" s="59">
        <v>0</v>
      </c>
      <c r="G10" s="107" t="s">
        <v>3941</v>
      </c>
      <c r="H10" s="107" t="s">
        <v>3941</v>
      </c>
      <c r="I10" s="58">
        <v>0</v>
      </c>
      <c r="J10" s="59">
        <v>0</v>
      </c>
      <c r="K10" s="107" t="s">
        <v>3941</v>
      </c>
      <c r="L10" s="59">
        <v>0</v>
      </c>
      <c r="M10" s="107" t="s">
        <v>3941</v>
      </c>
      <c r="N10" s="58">
        <v>0</v>
      </c>
      <c r="O10" s="58">
        <v>0</v>
      </c>
    </row>
    <row r="11" spans="1:34">
      <c r="A11" s="57" t="s">
        <v>1893</v>
      </c>
      <c r="B11" s="106" t="s">
        <v>3941</v>
      </c>
      <c r="C11" s="107" t="s">
        <v>3941</v>
      </c>
      <c r="D11" s="107" t="s">
        <v>3941</v>
      </c>
      <c r="E11" s="107" t="s">
        <v>3941</v>
      </c>
      <c r="F11" s="59">
        <v>0</v>
      </c>
      <c r="G11" s="107" t="s">
        <v>3941</v>
      </c>
      <c r="H11" s="107" t="s">
        <v>3941</v>
      </c>
      <c r="I11" s="58">
        <v>0</v>
      </c>
      <c r="J11" s="59">
        <v>0</v>
      </c>
      <c r="K11" s="107" t="s">
        <v>3941</v>
      </c>
      <c r="L11" s="59">
        <v>0</v>
      </c>
      <c r="M11" s="107" t="s">
        <v>3941</v>
      </c>
      <c r="N11" s="58">
        <v>0</v>
      </c>
      <c r="O11" s="58">
        <v>0</v>
      </c>
    </row>
    <row r="12" spans="1:34">
      <c r="A12" t="s">
        <v>178</v>
      </c>
      <c r="B12" t="s">
        <v>178</v>
      </c>
      <c r="C12" t="s">
        <v>178</v>
      </c>
      <c r="D12" s="107" t="s">
        <v>3941</v>
      </c>
      <c r="E12" s="107" t="s">
        <v>3941</v>
      </c>
      <c r="F12" s="55">
        <v>0</v>
      </c>
      <c r="G12" t="s">
        <v>178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1894</v>
      </c>
      <c r="B13" s="106" t="s">
        <v>3941</v>
      </c>
      <c r="C13" s="107" t="s">
        <v>3941</v>
      </c>
      <c r="D13" s="107" t="s">
        <v>3941</v>
      </c>
      <c r="E13" s="107" t="s">
        <v>3941</v>
      </c>
      <c r="F13" s="59">
        <v>0</v>
      </c>
      <c r="G13" s="107" t="s">
        <v>3941</v>
      </c>
      <c r="H13" s="107" t="s">
        <v>3941</v>
      </c>
      <c r="I13" s="58">
        <v>0</v>
      </c>
      <c r="J13" s="59">
        <v>0</v>
      </c>
      <c r="K13" s="107" t="s">
        <v>3941</v>
      </c>
      <c r="L13" s="59">
        <v>0</v>
      </c>
      <c r="M13" s="107" t="s">
        <v>3941</v>
      </c>
      <c r="N13" s="58">
        <v>0</v>
      </c>
      <c r="O13" s="58">
        <v>0</v>
      </c>
    </row>
    <row r="14" spans="1:34">
      <c r="A14" t="s">
        <v>178</v>
      </c>
      <c r="B14" t="s">
        <v>178</v>
      </c>
      <c r="C14" t="s">
        <v>178</v>
      </c>
      <c r="D14" s="107" t="s">
        <v>3941</v>
      </c>
      <c r="E14" s="107" t="s">
        <v>3941</v>
      </c>
      <c r="F14" s="55">
        <v>0</v>
      </c>
      <c r="G14" t="s">
        <v>178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1895</v>
      </c>
      <c r="B15" s="106" t="s">
        <v>3941</v>
      </c>
      <c r="C15" s="107" t="s">
        <v>3941</v>
      </c>
      <c r="D15" s="107" t="s">
        <v>3941</v>
      </c>
      <c r="E15" s="107" t="s">
        <v>3941</v>
      </c>
      <c r="F15" s="59">
        <v>0</v>
      </c>
      <c r="G15" s="107" t="s">
        <v>3941</v>
      </c>
      <c r="H15" s="107" t="s">
        <v>3941</v>
      </c>
      <c r="I15" s="58">
        <v>0</v>
      </c>
      <c r="J15" s="59">
        <v>0</v>
      </c>
      <c r="K15" s="107" t="s">
        <v>3941</v>
      </c>
      <c r="L15" s="59">
        <v>0</v>
      </c>
      <c r="M15" s="107" t="s">
        <v>3941</v>
      </c>
      <c r="N15" s="58">
        <v>0</v>
      </c>
      <c r="O15" s="58">
        <v>0</v>
      </c>
    </row>
    <row r="16" spans="1:34">
      <c r="A16" t="s">
        <v>178</v>
      </c>
      <c r="B16" t="s">
        <v>178</v>
      </c>
      <c r="C16" t="s">
        <v>178</v>
      </c>
      <c r="D16" s="107" t="s">
        <v>3941</v>
      </c>
      <c r="E16" s="107" t="s">
        <v>3941</v>
      </c>
      <c r="F16" s="55">
        <v>0</v>
      </c>
      <c r="G16" t="s">
        <v>178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1896</v>
      </c>
      <c r="B17" s="106" t="s">
        <v>3941</v>
      </c>
      <c r="C17" s="107" t="s">
        <v>3941</v>
      </c>
      <c r="D17" s="107" t="s">
        <v>3941</v>
      </c>
      <c r="E17" s="107" t="s">
        <v>3941</v>
      </c>
      <c r="F17" s="59">
        <v>0</v>
      </c>
      <c r="G17" s="107" t="s">
        <v>3941</v>
      </c>
      <c r="H17" s="107" t="s">
        <v>3941</v>
      </c>
      <c r="I17" s="58">
        <v>0</v>
      </c>
      <c r="J17" s="59">
        <v>0</v>
      </c>
      <c r="K17" s="107" t="s">
        <v>3941</v>
      </c>
      <c r="L17" s="59">
        <v>0</v>
      </c>
      <c r="M17" s="107" t="s">
        <v>3941</v>
      </c>
      <c r="N17" s="58">
        <v>0</v>
      </c>
      <c r="O17" s="58">
        <v>0</v>
      </c>
    </row>
    <row r="18" spans="1:15">
      <c r="A18" t="s">
        <v>178</v>
      </c>
      <c r="B18" t="s">
        <v>178</v>
      </c>
      <c r="C18" t="s">
        <v>178</v>
      </c>
      <c r="D18" s="107" t="s">
        <v>3941</v>
      </c>
      <c r="E18" s="107" t="s">
        <v>3941</v>
      </c>
      <c r="F18" s="55">
        <v>0</v>
      </c>
      <c r="G18" t="s">
        <v>178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1897</v>
      </c>
      <c r="B19" s="106" t="s">
        <v>3941</v>
      </c>
      <c r="C19" s="107" t="s">
        <v>3941</v>
      </c>
      <c r="D19" s="107" t="s">
        <v>3941</v>
      </c>
      <c r="E19" s="107" t="s">
        <v>3941</v>
      </c>
      <c r="F19" s="59">
        <v>0</v>
      </c>
      <c r="G19" s="107" t="s">
        <v>3941</v>
      </c>
      <c r="H19" s="107" t="s">
        <v>3941</v>
      </c>
      <c r="I19" s="58">
        <v>0</v>
      </c>
      <c r="J19" s="59">
        <v>0</v>
      </c>
      <c r="K19" s="107" t="s">
        <v>3941</v>
      </c>
      <c r="L19" s="59">
        <v>0</v>
      </c>
      <c r="M19" s="107" t="s">
        <v>3941</v>
      </c>
      <c r="N19" s="58">
        <v>0</v>
      </c>
      <c r="O19" s="58">
        <v>0</v>
      </c>
    </row>
    <row r="20" spans="1:15">
      <c r="A20" s="57" t="s">
        <v>1898</v>
      </c>
      <c r="B20" s="106" t="s">
        <v>3941</v>
      </c>
      <c r="C20" s="107" t="s">
        <v>3941</v>
      </c>
      <c r="D20" s="107" t="s">
        <v>3941</v>
      </c>
      <c r="E20" s="107" t="s">
        <v>3941</v>
      </c>
      <c r="F20" s="59">
        <v>0</v>
      </c>
      <c r="G20" s="107" t="s">
        <v>3941</v>
      </c>
      <c r="H20" s="107" t="s">
        <v>3941</v>
      </c>
      <c r="I20" s="58">
        <v>0</v>
      </c>
      <c r="J20" s="59">
        <v>0</v>
      </c>
      <c r="K20" s="107" t="s">
        <v>3941</v>
      </c>
      <c r="L20" s="59">
        <v>0</v>
      </c>
      <c r="M20" s="107" t="s">
        <v>3941</v>
      </c>
      <c r="N20" s="58">
        <v>0</v>
      </c>
      <c r="O20" s="58">
        <v>0</v>
      </c>
    </row>
    <row r="21" spans="1:15">
      <c r="A21" t="s">
        <v>178</v>
      </c>
      <c r="B21" t="s">
        <v>178</v>
      </c>
      <c r="C21" t="s">
        <v>178</v>
      </c>
      <c r="D21" s="107" t="s">
        <v>3941</v>
      </c>
      <c r="E21" s="107" t="s">
        <v>3941</v>
      </c>
      <c r="F21" s="55">
        <v>0</v>
      </c>
      <c r="G21" t="s">
        <v>178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1899</v>
      </c>
      <c r="B22" s="106" t="s">
        <v>3941</v>
      </c>
      <c r="C22" s="107" t="s">
        <v>3941</v>
      </c>
      <c r="D22" s="107" t="s">
        <v>3941</v>
      </c>
      <c r="E22" s="107" t="s">
        <v>3941</v>
      </c>
      <c r="F22" s="59">
        <v>0</v>
      </c>
      <c r="G22" s="107" t="s">
        <v>3941</v>
      </c>
      <c r="H22" s="107" t="s">
        <v>3941</v>
      </c>
      <c r="I22" s="58">
        <v>0</v>
      </c>
      <c r="J22" s="59">
        <v>0</v>
      </c>
      <c r="K22" s="107" t="s">
        <v>3941</v>
      </c>
      <c r="L22" s="59">
        <v>0</v>
      </c>
      <c r="M22" s="107" t="s">
        <v>3941</v>
      </c>
      <c r="N22" s="58">
        <v>0</v>
      </c>
      <c r="O22" s="58">
        <v>0</v>
      </c>
    </row>
    <row r="23" spans="1:15">
      <c r="A23" t="s">
        <v>178</v>
      </c>
      <c r="B23" t="s">
        <v>178</v>
      </c>
      <c r="C23" t="s">
        <v>178</v>
      </c>
      <c r="D23" s="107" t="s">
        <v>3941</v>
      </c>
      <c r="E23" s="107" t="s">
        <v>3941</v>
      </c>
      <c r="F23" s="55">
        <v>0</v>
      </c>
      <c r="G23" t="s">
        <v>178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1900</v>
      </c>
      <c r="B24" s="106" t="s">
        <v>3941</v>
      </c>
      <c r="C24" s="107" t="s">
        <v>3941</v>
      </c>
      <c r="D24" s="107" t="s">
        <v>3941</v>
      </c>
      <c r="E24" s="107" t="s">
        <v>3941</v>
      </c>
      <c r="F24" s="59">
        <v>0</v>
      </c>
      <c r="G24" s="107" t="s">
        <v>3941</v>
      </c>
      <c r="H24" s="107" t="s">
        <v>3941</v>
      </c>
      <c r="I24" s="58">
        <v>0</v>
      </c>
      <c r="J24" s="59">
        <v>0</v>
      </c>
      <c r="K24" s="107" t="s">
        <v>3941</v>
      </c>
      <c r="L24" s="59">
        <v>0</v>
      </c>
      <c r="M24" s="107" t="s">
        <v>3941</v>
      </c>
      <c r="N24" s="58">
        <v>0</v>
      </c>
      <c r="O24" s="58">
        <v>0</v>
      </c>
    </row>
    <row r="25" spans="1:15">
      <c r="A25" t="s">
        <v>178</v>
      </c>
      <c r="B25" t="s">
        <v>178</v>
      </c>
      <c r="C25" t="s">
        <v>178</v>
      </c>
      <c r="D25" s="107" t="s">
        <v>3941</v>
      </c>
      <c r="E25" s="107" t="s">
        <v>3941</v>
      </c>
      <c r="F25" s="55">
        <v>0</v>
      </c>
      <c r="G25" t="s">
        <v>178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822</v>
      </c>
      <c r="B26" s="106" t="s">
        <v>3941</v>
      </c>
      <c r="C26" s="107" t="s">
        <v>3941</v>
      </c>
      <c r="D26" s="107" t="s">
        <v>3941</v>
      </c>
      <c r="E26" s="107" t="s">
        <v>3941</v>
      </c>
      <c r="F26" s="59">
        <v>0</v>
      </c>
      <c r="G26" s="107" t="s">
        <v>3941</v>
      </c>
      <c r="H26" s="107" t="s">
        <v>3941</v>
      </c>
      <c r="I26" s="58">
        <v>0</v>
      </c>
      <c r="J26" s="59">
        <v>0</v>
      </c>
      <c r="K26" s="107" t="s">
        <v>3941</v>
      </c>
      <c r="L26" s="59">
        <v>0</v>
      </c>
      <c r="M26" s="107" t="s">
        <v>3941</v>
      </c>
      <c r="N26" s="58">
        <v>0</v>
      </c>
      <c r="O26" s="58">
        <v>0</v>
      </c>
    </row>
    <row r="27" spans="1:15">
      <c r="A27" t="s">
        <v>178</v>
      </c>
      <c r="B27" t="s">
        <v>178</v>
      </c>
      <c r="C27" t="s">
        <v>178</v>
      </c>
      <c r="D27" s="107" t="s">
        <v>3941</v>
      </c>
      <c r="E27" s="107" t="s">
        <v>3941</v>
      </c>
      <c r="F27" s="55">
        <v>0</v>
      </c>
      <c r="G27" t="s">
        <v>178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188</v>
      </c>
      <c r="B28" s="106" t="s">
        <v>3941</v>
      </c>
      <c r="C28" s="107" t="s">
        <v>3941</v>
      </c>
      <c r="D28" s="107" t="s">
        <v>3941</v>
      </c>
      <c r="E28" s="107" t="s">
        <v>3941</v>
      </c>
      <c r="F28" s="59">
        <v>0</v>
      </c>
      <c r="G28" s="107" t="s">
        <v>3941</v>
      </c>
      <c r="H28" s="107" t="s">
        <v>3941</v>
      </c>
      <c r="I28" s="58">
        <v>0</v>
      </c>
      <c r="J28" s="59">
        <v>0</v>
      </c>
      <c r="K28" s="107" t="s">
        <v>3941</v>
      </c>
      <c r="L28" s="59">
        <v>0</v>
      </c>
      <c r="M28" s="107" t="s">
        <v>3941</v>
      </c>
      <c r="N28" s="58">
        <v>0</v>
      </c>
      <c r="O28" s="58">
        <v>0</v>
      </c>
    </row>
    <row r="29" spans="1:15">
      <c r="A29" s="57" t="s">
        <v>294</v>
      </c>
      <c r="B29" s="106" t="s">
        <v>3941</v>
      </c>
      <c r="C29" s="107" t="s">
        <v>3941</v>
      </c>
      <c r="D29" s="107" t="s">
        <v>3941</v>
      </c>
      <c r="E29" s="107" t="s">
        <v>3941</v>
      </c>
      <c r="F29" s="59">
        <v>0</v>
      </c>
      <c r="G29" s="107" t="s">
        <v>3941</v>
      </c>
      <c r="H29" s="107" t="s">
        <v>3941</v>
      </c>
      <c r="I29" s="58">
        <v>0</v>
      </c>
      <c r="J29" s="59">
        <v>0</v>
      </c>
      <c r="K29" s="107" t="s">
        <v>3941</v>
      </c>
      <c r="L29" s="59">
        <v>0</v>
      </c>
      <c r="M29" s="107" t="s">
        <v>3941</v>
      </c>
      <c r="N29" s="58">
        <v>0</v>
      </c>
      <c r="O29" s="58">
        <v>0</v>
      </c>
    </row>
    <row r="30" spans="1:15">
      <c r="A30" t="s">
        <v>178</v>
      </c>
      <c r="B30" t="s">
        <v>178</v>
      </c>
      <c r="C30" t="s">
        <v>178</v>
      </c>
      <c r="D30" s="107" t="s">
        <v>3941</v>
      </c>
      <c r="E30" s="107" t="s">
        <v>3941</v>
      </c>
      <c r="F30" s="55">
        <v>0</v>
      </c>
      <c r="G30" t="s">
        <v>178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1901</v>
      </c>
      <c r="B31" s="106" t="s">
        <v>3941</v>
      </c>
      <c r="C31" s="107" t="s">
        <v>3941</v>
      </c>
      <c r="D31" s="107" t="s">
        <v>3941</v>
      </c>
      <c r="E31" s="107" t="s">
        <v>3941</v>
      </c>
      <c r="F31" s="59">
        <v>0</v>
      </c>
      <c r="G31" s="107" t="s">
        <v>3941</v>
      </c>
      <c r="H31" s="107" t="s">
        <v>3941</v>
      </c>
      <c r="I31" s="58">
        <v>0</v>
      </c>
      <c r="J31" s="59">
        <v>0</v>
      </c>
      <c r="K31" s="107" t="s">
        <v>3941</v>
      </c>
      <c r="L31" s="59">
        <v>0</v>
      </c>
      <c r="M31" s="107" t="s">
        <v>3941</v>
      </c>
      <c r="N31" s="58">
        <v>0</v>
      </c>
      <c r="O31" s="58">
        <v>0</v>
      </c>
    </row>
    <row r="32" spans="1:15">
      <c r="A32" t="s">
        <v>178</v>
      </c>
      <c r="B32" t="s">
        <v>178</v>
      </c>
      <c r="C32" t="s">
        <v>178</v>
      </c>
      <c r="D32" s="107" t="s">
        <v>3941</v>
      </c>
      <c r="E32" s="107" t="s">
        <v>3941</v>
      </c>
      <c r="F32" s="55">
        <v>0</v>
      </c>
      <c r="G32" t="s">
        <v>178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302</v>
      </c>
      <c r="B33" s="106" t="s">
        <v>3941</v>
      </c>
      <c r="C33" s="107" t="s">
        <v>3941</v>
      </c>
      <c r="D33" s="107" t="s">
        <v>3941</v>
      </c>
      <c r="E33" s="107" t="s">
        <v>3941</v>
      </c>
      <c r="F33" s="107" t="s">
        <v>3941</v>
      </c>
      <c r="G33" s="107" t="s">
        <v>3941</v>
      </c>
      <c r="H33" s="107" t="s">
        <v>3941</v>
      </c>
      <c r="I33" s="107" t="s">
        <v>3941</v>
      </c>
      <c r="J33" s="107" t="s">
        <v>3941</v>
      </c>
      <c r="K33" s="107" t="s">
        <v>3941</v>
      </c>
      <c r="L33" s="107" t="s">
        <v>3941</v>
      </c>
      <c r="M33" s="107" t="s">
        <v>3941</v>
      </c>
      <c r="N33" s="107" t="s">
        <v>3941</v>
      </c>
      <c r="O33" s="107" t="s">
        <v>3941</v>
      </c>
    </row>
    <row r="34" spans="1:15">
      <c r="A34" t="s">
        <v>303</v>
      </c>
      <c r="B34" s="106" t="s">
        <v>3941</v>
      </c>
      <c r="C34" s="107" t="s">
        <v>3941</v>
      </c>
      <c r="D34" s="107" t="s">
        <v>3941</v>
      </c>
      <c r="E34" s="107" t="s">
        <v>3941</v>
      </c>
      <c r="F34" s="107" t="s">
        <v>3941</v>
      </c>
      <c r="G34" s="107" t="s">
        <v>3941</v>
      </c>
      <c r="H34" s="107" t="s">
        <v>3941</v>
      </c>
      <c r="I34" s="107" t="s">
        <v>3941</v>
      </c>
      <c r="J34" s="107" t="s">
        <v>3941</v>
      </c>
      <c r="K34" s="107" t="s">
        <v>3941</v>
      </c>
      <c r="L34" s="107" t="s">
        <v>3941</v>
      </c>
      <c r="M34" s="107" t="s">
        <v>3941</v>
      </c>
      <c r="N34" s="107" t="s">
        <v>3941</v>
      </c>
      <c r="O34" s="107" t="s">
        <v>3941</v>
      </c>
    </row>
    <row r="35" spans="1:15">
      <c r="A35" t="s">
        <v>304</v>
      </c>
      <c r="B35" s="106" t="s">
        <v>3941</v>
      </c>
      <c r="C35" s="107" t="s">
        <v>3941</v>
      </c>
      <c r="D35" s="107" t="s">
        <v>3941</v>
      </c>
      <c r="E35" s="107" t="s">
        <v>3941</v>
      </c>
      <c r="F35" s="107" t="s">
        <v>3941</v>
      </c>
      <c r="G35" s="107" t="s">
        <v>3941</v>
      </c>
      <c r="H35" s="107" t="s">
        <v>3941</v>
      </c>
      <c r="I35" s="107" t="s">
        <v>3941</v>
      </c>
      <c r="J35" s="107" t="s">
        <v>3941</v>
      </c>
      <c r="K35" s="107" t="s">
        <v>3941</v>
      </c>
      <c r="L35" s="107" t="s">
        <v>3941</v>
      </c>
      <c r="M35" s="107" t="s">
        <v>3941</v>
      </c>
      <c r="N35" s="107" t="s">
        <v>3941</v>
      </c>
      <c r="O35" s="107" t="s">
        <v>3941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3940</v>
      </c>
    </row>
    <row r="2" spans="1:20" s="1" customFormat="1">
      <c r="A2" s="2" t="s">
        <v>1</v>
      </c>
      <c r="B2" s="9" t="s">
        <v>3069</v>
      </c>
    </row>
    <row r="3" spans="1:20" s="1" customFormat="1">
      <c r="A3" s="2" t="s">
        <v>2</v>
      </c>
      <c r="B3" s="20" t="s">
        <v>3070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100" t="s">
        <v>3941</v>
      </c>
      <c r="H7" s="21" t="s">
        <v>70</v>
      </c>
      <c r="I7" s="21" t="s">
        <v>71</v>
      </c>
      <c r="J7" s="100" t="s">
        <v>3941</v>
      </c>
      <c r="K7" s="21" t="s">
        <v>7</v>
      </c>
      <c r="L7" s="21" t="s">
        <v>7</v>
      </c>
      <c r="M7" s="21" t="s">
        <v>152</v>
      </c>
      <c r="N7" s="100" t="s">
        <v>3941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53">
        <v>0.66</v>
      </c>
      <c r="J9" s="102" t="s">
        <v>3941</v>
      </c>
      <c r="K9" s="102" t="s">
        <v>3941</v>
      </c>
      <c r="L9" s="54">
        <v>6.3600000000000004E-2</v>
      </c>
      <c r="M9" s="53">
        <v>32706.227999999999</v>
      </c>
      <c r="N9" s="102" t="s">
        <v>3941</v>
      </c>
      <c r="O9" s="53">
        <v>118.625488956</v>
      </c>
      <c r="P9" s="102" t="s">
        <v>3941</v>
      </c>
      <c r="Q9" s="54">
        <v>1</v>
      </c>
      <c r="R9" s="54">
        <v>1.1999999999999999E-3</v>
      </c>
      <c r="S9" s="25"/>
    </row>
    <row r="10" spans="1:20">
      <c r="A10" s="57" t="s">
        <v>172</v>
      </c>
      <c r="B10" s="106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107" t="s">
        <v>3941</v>
      </c>
      <c r="I10" s="59">
        <v>0.66</v>
      </c>
      <c r="J10" s="107" t="s">
        <v>3941</v>
      </c>
      <c r="K10" s="107" t="s">
        <v>3941</v>
      </c>
      <c r="L10" s="58">
        <v>6.3600000000000004E-2</v>
      </c>
      <c r="M10" s="59">
        <v>32706.227999999999</v>
      </c>
      <c r="N10" s="107" t="s">
        <v>3941</v>
      </c>
      <c r="O10" s="59">
        <v>118.625488956</v>
      </c>
      <c r="P10" s="107" t="s">
        <v>3941</v>
      </c>
      <c r="Q10" s="58">
        <v>1</v>
      </c>
      <c r="R10" s="58">
        <v>1.1999999999999999E-3</v>
      </c>
    </row>
    <row r="11" spans="1:20">
      <c r="A11" s="57" t="s">
        <v>1902</v>
      </c>
      <c r="B11" s="106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107" t="s">
        <v>3941</v>
      </c>
      <c r="H11" s="107" t="s">
        <v>3941</v>
      </c>
      <c r="I11" s="59">
        <v>0</v>
      </c>
      <c r="J11" s="107" t="s">
        <v>3941</v>
      </c>
      <c r="K11" s="107" t="s">
        <v>3941</v>
      </c>
      <c r="L11" s="58">
        <v>0</v>
      </c>
      <c r="M11" s="59">
        <v>0</v>
      </c>
      <c r="N11" s="107" t="s">
        <v>3941</v>
      </c>
      <c r="O11" s="59">
        <v>0</v>
      </c>
      <c r="P11" s="107" t="s">
        <v>3941</v>
      </c>
      <c r="Q11" s="58">
        <v>0</v>
      </c>
      <c r="R11" s="58">
        <v>0</v>
      </c>
    </row>
    <row r="12" spans="1:20">
      <c r="A12" t="s">
        <v>178</v>
      </c>
      <c r="B12" t="s">
        <v>178</v>
      </c>
      <c r="C12" s="107" t="s">
        <v>3941</v>
      </c>
      <c r="D12" s="107" t="s">
        <v>3941</v>
      </c>
      <c r="E12" t="s">
        <v>178</v>
      </c>
      <c r="F12" t="s">
        <v>178</v>
      </c>
      <c r="G12" s="107" t="s">
        <v>3941</v>
      </c>
      <c r="H12" s="107" t="s">
        <v>3941</v>
      </c>
      <c r="I12" s="55">
        <v>0</v>
      </c>
      <c r="J12" t="s">
        <v>178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1903</v>
      </c>
      <c r="B13" s="106" t="s">
        <v>3941</v>
      </c>
      <c r="C13" s="107" t="s">
        <v>3941</v>
      </c>
      <c r="D13" s="107" t="s">
        <v>3941</v>
      </c>
      <c r="E13" s="107" t="s">
        <v>3941</v>
      </c>
      <c r="F13" s="107" t="s">
        <v>3941</v>
      </c>
      <c r="G13" s="107" t="s">
        <v>3941</v>
      </c>
      <c r="H13" s="107" t="s">
        <v>3941</v>
      </c>
      <c r="I13" s="59">
        <v>0</v>
      </c>
      <c r="J13" s="107" t="s">
        <v>3941</v>
      </c>
      <c r="K13" s="107" t="s">
        <v>3941</v>
      </c>
      <c r="L13" s="58">
        <v>0</v>
      </c>
      <c r="M13" s="59">
        <v>0</v>
      </c>
      <c r="N13" s="107" t="s">
        <v>3941</v>
      </c>
      <c r="O13" s="59">
        <v>0</v>
      </c>
      <c r="P13" s="107" t="s">
        <v>3941</v>
      </c>
      <c r="Q13" s="58">
        <v>0</v>
      </c>
      <c r="R13" s="58">
        <v>0</v>
      </c>
    </row>
    <row r="14" spans="1:20">
      <c r="A14" t="s">
        <v>178</v>
      </c>
      <c r="B14" t="s">
        <v>178</v>
      </c>
      <c r="C14" s="107" t="s">
        <v>3941</v>
      </c>
      <c r="D14" s="107" t="s">
        <v>3941</v>
      </c>
      <c r="E14" t="s">
        <v>178</v>
      </c>
      <c r="F14" t="s">
        <v>178</v>
      </c>
      <c r="G14" s="107" t="s">
        <v>3941</v>
      </c>
      <c r="H14" s="107" t="s">
        <v>3941</v>
      </c>
      <c r="I14" s="55">
        <v>0</v>
      </c>
      <c r="J14" t="s">
        <v>178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307</v>
      </c>
      <c r="B15" s="106" t="s">
        <v>3941</v>
      </c>
      <c r="C15" s="107" t="s">
        <v>3941</v>
      </c>
      <c r="D15" s="107" t="s">
        <v>3941</v>
      </c>
      <c r="E15" s="107" t="s">
        <v>3941</v>
      </c>
      <c r="F15" s="107" t="s">
        <v>3941</v>
      </c>
      <c r="G15" s="107" t="s">
        <v>3941</v>
      </c>
      <c r="H15" s="107" t="s">
        <v>3941</v>
      </c>
      <c r="I15" s="59">
        <v>0.66</v>
      </c>
      <c r="J15" s="107" t="s">
        <v>3941</v>
      </c>
      <c r="K15" s="107" t="s">
        <v>3941</v>
      </c>
      <c r="L15" s="58">
        <v>6.3600000000000004E-2</v>
      </c>
      <c r="M15" s="59">
        <v>32706.227999999999</v>
      </c>
      <c r="N15" s="107" t="s">
        <v>3941</v>
      </c>
      <c r="O15" s="59">
        <v>118.625488956</v>
      </c>
      <c r="P15" s="107" t="s">
        <v>3941</v>
      </c>
      <c r="Q15" s="58">
        <v>1</v>
      </c>
      <c r="R15" s="58">
        <v>1.1999999999999999E-3</v>
      </c>
    </row>
    <row r="16" spans="1:20">
      <c r="A16" t="s">
        <v>1904</v>
      </c>
      <c r="B16" t="s">
        <v>1905</v>
      </c>
      <c r="C16" t="s">
        <v>108</v>
      </c>
      <c r="D16" t="s">
        <v>821</v>
      </c>
      <c r="E16" t="s">
        <v>685</v>
      </c>
      <c r="F16" t="s">
        <v>644</v>
      </c>
      <c r="G16" t="s">
        <v>176</v>
      </c>
      <c r="H16" t="s">
        <v>767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32706.227999999999</v>
      </c>
      <c r="N16" s="55">
        <v>100</v>
      </c>
      <c r="O16" s="55">
        <v>118.625488956</v>
      </c>
      <c r="P16" s="56">
        <v>0</v>
      </c>
      <c r="Q16" s="56">
        <v>1</v>
      </c>
      <c r="R16" s="56">
        <v>1.1999999999999999E-3</v>
      </c>
    </row>
    <row r="17" spans="1:18">
      <c r="A17" s="57" t="s">
        <v>822</v>
      </c>
      <c r="B17" s="106" t="s">
        <v>3941</v>
      </c>
      <c r="C17" s="107" t="s">
        <v>3941</v>
      </c>
      <c r="D17" s="107" t="s">
        <v>3941</v>
      </c>
      <c r="E17" s="107" t="s">
        <v>3941</v>
      </c>
      <c r="F17" s="107" t="s">
        <v>3941</v>
      </c>
      <c r="G17" s="107" t="s">
        <v>3941</v>
      </c>
      <c r="H17" s="107" t="s">
        <v>3941</v>
      </c>
      <c r="I17" s="59">
        <v>0</v>
      </c>
      <c r="J17" s="107" t="s">
        <v>3941</v>
      </c>
      <c r="K17" s="107" t="s">
        <v>3941</v>
      </c>
      <c r="L17" s="58">
        <v>0</v>
      </c>
      <c r="M17" s="59">
        <v>0</v>
      </c>
      <c r="N17" s="107" t="s">
        <v>3941</v>
      </c>
      <c r="O17" s="59">
        <v>0</v>
      </c>
      <c r="P17" s="107" t="s">
        <v>3941</v>
      </c>
      <c r="Q17" s="58">
        <v>0</v>
      </c>
      <c r="R17" s="58">
        <v>0</v>
      </c>
    </row>
    <row r="18" spans="1:18">
      <c r="A18" t="s">
        <v>178</v>
      </c>
      <c r="B18" t="s">
        <v>178</v>
      </c>
      <c r="C18" s="107" t="s">
        <v>3941</v>
      </c>
      <c r="D18" s="107" t="s">
        <v>3941</v>
      </c>
      <c r="E18" t="s">
        <v>178</v>
      </c>
      <c r="F18" t="s">
        <v>178</v>
      </c>
      <c r="G18" s="107" t="s">
        <v>3941</v>
      </c>
      <c r="H18" s="107" t="s">
        <v>3941</v>
      </c>
      <c r="I18" s="55">
        <v>0</v>
      </c>
      <c r="J18" t="s">
        <v>178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188</v>
      </c>
      <c r="B19" s="106" t="s">
        <v>3941</v>
      </c>
      <c r="C19" s="107" t="s">
        <v>3941</v>
      </c>
      <c r="D19" s="107" t="s">
        <v>3941</v>
      </c>
      <c r="E19" s="107" t="s">
        <v>3941</v>
      </c>
      <c r="F19" s="107" t="s">
        <v>3941</v>
      </c>
      <c r="G19" s="107" t="s">
        <v>3941</v>
      </c>
      <c r="H19" s="107" t="s">
        <v>3941</v>
      </c>
      <c r="I19" s="59">
        <v>0</v>
      </c>
      <c r="J19" s="107" t="s">
        <v>3941</v>
      </c>
      <c r="K19" s="107" t="s">
        <v>3941</v>
      </c>
      <c r="L19" s="58">
        <v>0</v>
      </c>
      <c r="M19" s="59">
        <v>0</v>
      </c>
      <c r="N19" s="107" t="s">
        <v>3941</v>
      </c>
      <c r="O19" s="59">
        <v>0</v>
      </c>
      <c r="P19" s="107" t="s">
        <v>3941</v>
      </c>
      <c r="Q19" s="58">
        <v>0</v>
      </c>
      <c r="R19" s="58">
        <v>0</v>
      </c>
    </row>
    <row r="20" spans="1:18">
      <c r="A20" s="57" t="s">
        <v>1906</v>
      </c>
      <c r="B20" s="106" t="s">
        <v>3941</v>
      </c>
      <c r="C20" s="107" t="s">
        <v>3941</v>
      </c>
      <c r="D20" s="107" t="s">
        <v>3941</v>
      </c>
      <c r="E20" s="107" t="s">
        <v>3941</v>
      </c>
      <c r="F20" s="107" t="s">
        <v>3941</v>
      </c>
      <c r="G20" s="107" t="s">
        <v>3941</v>
      </c>
      <c r="H20" s="107" t="s">
        <v>3941</v>
      </c>
      <c r="I20" s="59">
        <v>0</v>
      </c>
      <c r="J20" s="107" t="s">
        <v>3941</v>
      </c>
      <c r="K20" s="107" t="s">
        <v>3941</v>
      </c>
      <c r="L20" s="58">
        <v>0</v>
      </c>
      <c r="M20" s="59">
        <v>0</v>
      </c>
      <c r="N20" s="107" t="s">
        <v>3941</v>
      </c>
      <c r="O20" s="59">
        <v>0</v>
      </c>
      <c r="P20" s="107" t="s">
        <v>3941</v>
      </c>
      <c r="Q20" s="58">
        <v>0</v>
      </c>
      <c r="R20" s="58">
        <v>0</v>
      </c>
    </row>
    <row r="21" spans="1:18">
      <c r="A21" t="s">
        <v>178</v>
      </c>
      <c r="B21" t="s">
        <v>178</v>
      </c>
      <c r="C21" s="107" t="s">
        <v>3941</v>
      </c>
      <c r="D21" s="107" t="s">
        <v>3941</v>
      </c>
      <c r="E21" t="s">
        <v>178</v>
      </c>
      <c r="F21" t="s">
        <v>178</v>
      </c>
      <c r="G21" s="107" t="s">
        <v>3941</v>
      </c>
      <c r="H21" s="107" t="s">
        <v>3941</v>
      </c>
      <c r="I21" s="55">
        <v>0</v>
      </c>
      <c r="J21" t="s">
        <v>178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1907</v>
      </c>
      <c r="B22" s="106" t="s">
        <v>3941</v>
      </c>
      <c r="C22" s="107" t="s">
        <v>3941</v>
      </c>
      <c r="D22" s="107" t="s">
        <v>3941</v>
      </c>
      <c r="E22" s="107" t="s">
        <v>3941</v>
      </c>
      <c r="F22" s="107" t="s">
        <v>3941</v>
      </c>
      <c r="G22" s="107" t="s">
        <v>3941</v>
      </c>
      <c r="H22" s="107" t="s">
        <v>3941</v>
      </c>
      <c r="I22" s="59">
        <v>0</v>
      </c>
      <c r="J22" s="107" t="s">
        <v>3941</v>
      </c>
      <c r="K22" s="107" t="s">
        <v>3941</v>
      </c>
      <c r="L22" s="58">
        <v>0</v>
      </c>
      <c r="M22" s="59">
        <v>0</v>
      </c>
      <c r="N22" s="107" t="s">
        <v>3941</v>
      </c>
      <c r="O22" s="59">
        <v>0</v>
      </c>
      <c r="P22" s="107" t="s">
        <v>3941</v>
      </c>
      <c r="Q22" s="58">
        <v>0</v>
      </c>
      <c r="R22" s="58">
        <v>0</v>
      </c>
    </row>
    <row r="23" spans="1:18">
      <c r="A23" t="s">
        <v>178</v>
      </c>
      <c r="B23" t="s">
        <v>178</v>
      </c>
      <c r="C23" s="107" t="s">
        <v>3941</v>
      </c>
      <c r="D23" s="107" t="s">
        <v>3941</v>
      </c>
      <c r="E23" t="s">
        <v>178</v>
      </c>
      <c r="F23" t="s">
        <v>178</v>
      </c>
      <c r="G23" s="107" t="s">
        <v>3941</v>
      </c>
      <c r="H23" s="107" t="s">
        <v>3941</v>
      </c>
      <c r="I23" s="55">
        <v>0</v>
      </c>
      <c r="J23" t="s">
        <v>178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190</v>
      </c>
      <c r="B24" s="106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107" t="s">
        <v>3941</v>
      </c>
      <c r="H24" s="107" t="s">
        <v>3941</v>
      </c>
      <c r="I24" s="107" t="s">
        <v>3941</v>
      </c>
      <c r="J24" s="107" t="s">
        <v>3941</v>
      </c>
      <c r="K24" s="107" t="s">
        <v>3941</v>
      </c>
      <c r="L24" s="107" t="s">
        <v>3941</v>
      </c>
      <c r="M24" s="107" t="s">
        <v>3941</v>
      </c>
      <c r="N24" s="107" t="s">
        <v>3941</v>
      </c>
      <c r="O24" s="107" t="s">
        <v>3941</v>
      </c>
      <c r="P24" s="107" t="s">
        <v>3941</v>
      </c>
      <c r="Q24" s="107" t="s">
        <v>3941</v>
      </c>
      <c r="R24" s="107" t="s">
        <v>3941</v>
      </c>
    </row>
    <row r="25" spans="1:18">
      <c r="A25" t="s">
        <v>302</v>
      </c>
      <c r="B25" s="106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107" t="s">
        <v>3941</v>
      </c>
      <c r="H25" s="107" t="s">
        <v>3941</v>
      </c>
      <c r="I25" s="107" t="s">
        <v>3941</v>
      </c>
      <c r="J25" s="107" t="s">
        <v>3941</v>
      </c>
      <c r="K25" s="107" t="s">
        <v>3941</v>
      </c>
      <c r="L25" s="107" t="s">
        <v>3941</v>
      </c>
      <c r="M25" s="107" t="s">
        <v>3941</v>
      </c>
      <c r="N25" s="107" t="s">
        <v>3941</v>
      </c>
      <c r="O25" s="107" t="s">
        <v>3941</v>
      </c>
      <c r="P25" s="107" t="s">
        <v>3941</v>
      </c>
      <c r="Q25" s="107" t="s">
        <v>3941</v>
      </c>
      <c r="R25" s="107" t="s">
        <v>3941</v>
      </c>
    </row>
    <row r="26" spans="1:18">
      <c r="A26" t="s">
        <v>303</v>
      </c>
      <c r="B26" s="106" t="s">
        <v>3941</v>
      </c>
      <c r="C26" s="107" t="s">
        <v>3941</v>
      </c>
      <c r="D26" s="107" t="s">
        <v>3941</v>
      </c>
      <c r="E26" s="107" t="s">
        <v>3941</v>
      </c>
      <c r="F26" s="107" t="s">
        <v>3941</v>
      </c>
      <c r="G26" s="107" t="s">
        <v>3941</v>
      </c>
      <c r="H26" s="107" t="s">
        <v>3941</v>
      </c>
      <c r="I26" s="107" t="s">
        <v>3941</v>
      </c>
      <c r="J26" s="107" t="s">
        <v>3941</v>
      </c>
      <c r="K26" s="107" t="s">
        <v>3941</v>
      </c>
      <c r="L26" s="107" t="s">
        <v>3941</v>
      </c>
      <c r="M26" s="107" t="s">
        <v>3941</v>
      </c>
      <c r="N26" s="107" t="s">
        <v>3941</v>
      </c>
      <c r="O26" s="107" t="s">
        <v>3941</v>
      </c>
      <c r="P26" s="107" t="s">
        <v>3941</v>
      </c>
      <c r="Q26" s="107" t="s">
        <v>3941</v>
      </c>
      <c r="R26" s="107" t="s">
        <v>3941</v>
      </c>
    </row>
    <row r="27" spans="1:18">
      <c r="A27" t="s">
        <v>304</v>
      </c>
      <c r="B27" s="106" t="s">
        <v>3941</v>
      </c>
      <c r="C27" s="107" t="s">
        <v>3941</v>
      </c>
      <c r="D27" s="107" t="s">
        <v>3941</v>
      </c>
      <c r="E27" s="107" t="s">
        <v>3941</v>
      </c>
      <c r="F27" s="107" t="s">
        <v>3941</v>
      </c>
      <c r="G27" s="107" t="s">
        <v>3941</v>
      </c>
      <c r="H27" s="107" t="s">
        <v>3941</v>
      </c>
      <c r="I27" s="107" t="s">
        <v>3941</v>
      </c>
      <c r="J27" s="107" t="s">
        <v>3941</v>
      </c>
      <c r="K27" s="107" t="s">
        <v>3941</v>
      </c>
      <c r="L27" s="107" t="s">
        <v>3941</v>
      </c>
      <c r="M27" s="107" t="s">
        <v>3941</v>
      </c>
      <c r="N27" s="107" t="s">
        <v>3941</v>
      </c>
      <c r="O27" s="107" t="s">
        <v>3941</v>
      </c>
      <c r="P27" s="107" t="s">
        <v>3941</v>
      </c>
      <c r="Q27" s="107" t="s">
        <v>3941</v>
      </c>
      <c r="R27" s="107" t="s">
        <v>3941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3940</v>
      </c>
    </row>
    <row r="2" spans="1:20" s="1" customFormat="1">
      <c r="A2" s="2" t="s">
        <v>1</v>
      </c>
      <c r="B2" s="9" t="s">
        <v>3069</v>
      </c>
    </row>
    <row r="3" spans="1:20" s="1" customFormat="1">
      <c r="A3" s="2" t="s">
        <v>2</v>
      </c>
      <c r="B3" s="20" t="s">
        <v>3070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114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100" t="s">
        <v>3941</v>
      </c>
      <c r="H7" s="21" t="s">
        <v>70</v>
      </c>
      <c r="I7" s="21" t="s">
        <v>71</v>
      </c>
      <c r="J7" s="100" t="s">
        <v>3941</v>
      </c>
      <c r="K7" s="21" t="s">
        <v>7</v>
      </c>
      <c r="L7" s="21" t="s">
        <v>7</v>
      </c>
      <c r="M7" s="21" t="s">
        <v>152</v>
      </c>
      <c r="N7" s="100" t="s">
        <v>3941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53">
        <v>4.6100000000000003</v>
      </c>
      <c r="J9" s="102" t="s">
        <v>3941</v>
      </c>
      <c r="K9" s="102" t="s">
        <v>3941</v>
      </c>
      <c r="L9" s="54">
        <v>4.7800000000000002E-2</v>
      </c>
      <c r="M9" s="53">
        <v>1014476.86</v>
      </c>
      <c r="N9" s="102" t="s">
        <v>3941</v>
      </c>
      <c r="O9" s="53">
        <v>1093.7179749416848</v>
      </c>
      <c r="P9" s="102" t="s">
        <v>3941</v>
      </c>
      <c r="Q9" s="54">
        <v>1</v>
      </c>
      <c r="R9" s="54">
        <v>1.0699999999999999E-2</v>
      </c>
      <c r="S9" s="25"/>
    </row>
    <row r="10" spans="1:20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107" t="s">
        <v>3941</v>
      </c>
      <c r="I10" s="59">
        <v>4.08</v>
      </c>
      <c r="J10" s="107" t="s">
        <v>3941</v>
      </c>
      <c r="K10" s="107" t="s">
        <v>3941</v>
      </c>
      <c r="L10" s="58">
        <v>4.7100000000000003E-2</v>
      </c>
      <c r="M10" s="59">
        <v>984654.05</v>
      </c>
      <c r="N10" s="107" t="s">
        <v>3941</v>
      </c>
      <c r="O10" s="59">
        <v>1024.4377556871475</v>
      </c>
      <c r="P10" s="107" t="s">
        <v>3941</v>
      </c>
      <c r="Q10" s="58">
        <v>0.93669999999999998</v>
      </c>
      <c r="R10" s="58">
        <v>1.01E-2</v>
      </c>
    </row>
    <row r="11" spans="1:20">
      <c r="A11" s="57" t="s">
        <v>1902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107" t="s">
        <v>3941</v>
      </c>
      <c r="H11" s="107" t="s">
        <v>3941</v>
      </c>
      <c r="I11" s="59">
        <v>6.48</v>
      </c>
      <c r="J11" s="107" t="s">
        <v>3941</v>
      </c>
      <c r="K11" s="107" t="s">
        <v>3941</v>
      </c>
      <c r="L11" s="58">
        <v>2.7E-2</v>
      </c>
      <c r="M11" s="59">
        <v>362941.89</v>
      </c>
      <c r="N11" s="107" t="s">
        <v>3941</v>
      </c>
      <c r="O11" s="59">
        <v>435.5031834737606</v>
      </c>
      <c r="P11" s="107" t="s">
        <v>3941</v>
      </c>
      <c r="Q11" s="58">
        <v>0.3982</v>
      </c>
      <c r="R11" s="58">
        <v>4.3E-3</v>
      </c>
    </row>
    <row r="12" spans="1:20">
      <c r="A12" t="s">
        <v>1908</v>
      </c>
      <c r="B12" t="s">
        <v>1909</v>
      </c>
      <c r="C12" t="s">
        <v>108</v>
      </c>
      <c r="D12" t="s">
        <v>317</v>
      </c>
      <c r="E12" t="s">
        <v>110</v>
      </c>
      <c r="F12" t="s">
        <v>175</v>
      </c>
      <c r="G12" t="s">
        <v>176</v>
      </c>
      <c r="H12" t="s">
        <v>1910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61359.05</v>
      </c>
      <c r="N12" s="55">
        <v>153.22999999999999</v>
      </c>
      <c r="O12" s="55">
        <v>94.020472315000006</v>
      </c>
      <c r="P12" s="56">
        <v>0</v>
      </c>
      <c r="Q12" s="56">
        <v>8.5999999999999993E-2</v>
      </c>
      <c r="R12" s="56">
        <v>8.9999999999999998E-4</v>
      </c>
    </row>
    <row r="13" spans="1:20">
      <c r="A13" t="s">
        <v>1911</v>
      </c>
      <c r="B13" t="s">
        <v>1912</v>
      </c>
      <c r="C13" t="s">
        <v>108</v>
      </c>
      <c r="D13" t="s">
        <v>317</v>
      </c>
      <c r="E13" t="s">
        <v>110</v>
      </c>
      <c r="F13" t="s">
        <v>175</v>
      </c>
      <c r="G13" t="s">
        <v>176</v>
      </c>
      <c r="H13" t="s">
        <v>1913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129682.62</v>
      </c>
      <c r="N13" s="55">
        <v>132.19</v>
      </c>
      <c r="O13" s="55">
        <v>171.42745537799999</v>
      </c>
      <c r="P13" s="56">
        <v>0</v>
      </c>
      <c r="Q13" s="56">
        <v>0.15670000000000001</v>
      </c>
      <c r="R13" s="56">
        <v>1.6999999999999999E-3</v>
      </c>
    </row>
    <row r="14" spans="1:20">
      <c r="A14" t="s">
        <v>1914</v>
      </c>
      <c r="B14" t="s">
        <v>1915</v>
      </c>
      <c r="C14" t="s">
        <v>108</v>
      </c>
      <c r="D14" t="s">
        <v>1916</v>
      </c>
      <c r="E14" t="s">
        <v>685</v>
      </c>
      <c r="F14" t="s">
        <v>314</v>
      </c>
      <c r="G14" t="s">
        <v>127</v>
      </c>
      <c r="H14" t="s">
        <v>1917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40676.699999999997</v>
      </c>
      <c r="N14" s="55">
        <v>113.7</v>
      </c>
      <c r="O14" s="55">
        <v>46.249407900000001</v>
      </c>
      <c r="P14" s="56">
        <v>1E-4</v>
      </c>
      <c r="Q14" s="56">
        <v>4.2299999999999997E-2</v>
      </c>
      <c r="R14" s="56">
        <v>5.0000000000000001E-4</v>
      </c>
    </row>
    <row r="15" spans="1:20">
      <c r="A15" t="s">
        <v>1918</v>
      </c>
      <c r="B15" t="s">
        <v>1919</v>
      </c>
      <c r="C15" t="s">
        <v>108</v>
      </c>
      <c r="D15" t="s">
        <v>438</v>
      </c>
      <c r="E15" t="s">
        <v>313</v>
      </c>
      <c r="F15" t="s">
        <v>348</v>
      </c>
      <c r="G15" t="s">
        <v>176</v>
      </c>
      <c r="H15" t="s">
        <v>1920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21.76</v>
      </c>
      <c r="N15" s="55">
        <v>169</v>
      </c>
      <c r="O15" s="55">
        <v>3.6774399999999999E-2</v>
      </c>
      <c r="P15" s="56">
        <v>0</v>
      </c>
      <c r="Q15" s="56">
        <v>0</v>
      </c>
      <c r="R15" s="56">
        <v>0</v>
      </c>
    </row>
    <row r="16" spans="1:20">
      <c r="A16" t="s">
        <v>1921</v>
      </c>
      <c r="B16" t="s">
        <v>1922</v>
      </c>
      <c r="C16" t="s">
        <v>108</v>
      </c>
      <c r="D16" t="s">
        <v>1923</v>
      </c>
      <c r="E16" t="s">
        <v>110</v>
      </c>
      <c r="F16" t="s">
        <v>322</v>
      </c>
      <c r="G16" t="s">
        <v>127</v>
      </c>
      <c r="H16" t="s">
        <v>1917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10783.34</v>
      </c>
      <c r="N16" s="55">
        <v>141.88</v>
      </c>
      <c r="O16" s="55">
        <v>15.299402792</v>
      </c>
      <c r="P16" s="56">
        <v>0</v>
      </c>
      <c r="Q16" s="56">
        <v>1.4E-2</v>
      </c>
      <c r="R16" s="56">
        <v>2.0000000000000001E-4</v>
      </c>
    </row>
    <row r="17" spans="1:18">
      <c r="A17" t="s">
        <v>1924</v>
      </c>
      <c r="B17" t="s">
        <v>1925</v>
      </c>
      <c r="C17" t="s">
        <v>108</v>
      </c>
      <c r="D17" t="s">
        <v>1926</v>
      </c>
      <c r="E17" t="s">
        <v>111</v>
      </c>
      <c r="F17" t="s">
        <v>363</v>
      </c>
      <c r="G17" t="s">
        <v>127</v>
      </c>
      <c r="H17" t="s">
        <v>1927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39741.64</v>
      </c>
      <c r="N17" s="55">
        <v>101.45</v>
      </c>
      <c r="O17" s="55">
        <v>40.317893779999999</v>
      </c>
      <c r="P17" s="56">
        <v>2.0000000000000001E-4</v>
      </c>
      <c r="Q17" s="56">
        <v>3.6900000000000002E-2</v>
      </c>
      <c r="R17" s="56">
        <v>4.0000000000000002E-4</v>
      </c>
    </row>
    <row r="18" spans="1:18">
      <c r="A18" t="s">
        <v>1928</v>
      </c>
      <c r="B18" t="s">
        <v>1929</v>
      </c>
      <c r="C18" t="s">
        <v>108</v>
      </c>
      <c r="D18" t="s">
        <v>1930</v>
      </c>
      <c r="E18" t="s">
        <v>110</v>
      </c>
      <c r="F18" t="s">
        <v>467</v>
      </c>
      <c r="G18" t="s">
        <v>176</v>
      </c>
      <c r="H18" t="s">
        <v>1931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29600.32</v>
      </c>
      <c r="N18" s="55">
        <v>102.04</v>
      </c>
      <c r="O18" s="55">
        <v>30.204166527999998</v>
      </c>
      <c r="P18" s="56">
        <v>1E-4</v>
      </c>
      <c r="Q18" s="56">
        <v>2.76E-2</v>
      </c>
      <c r="R18" s="56">
        <v>2.9999999999999997E-4</v>
      </c>
    </row>
    <row r="19" spans="1:18">
      <c r="A19" t="s">
        <v>1932</v>
      </c>
      <c r="B19" t="s">
        <v>1933</v>
      </c>
      <c r="C19" t="s">
        <v>108</v>
      </c>
      <c r="D19" t="s">
        <v>1934</v>
      </c>
      <c r="E19" t="s">
        <v>313</v>
      </c>
      <c r="F19" t="s">
        <v>480</v>
      </c>
      <c r="G19" t="s">
        <v>127</v>
      </c>
      <c r="H19" t="s">
        <v>1935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37000.400000000001</v>
      </c>
      <c r="N19" s="55">
        <v>102.56</v>
      </c>
      <c r="O19" s="55">
        <v>37.947610240000003</v>
      </c>
      <c r="P19" s="56">
        <v>1E-4</v>
      </c>
      <c r="Q19" s="56">
        <v>3.4700000000000002E-2</v>
      </c>
      <c r="R19" s="56">
        <v>4.0000000000000002E-4</v>
      </c>
    </row>
    <row r="20" spans="1:18">
      <c r="A20" t="s">
        <v>1936</v>
      </c>
      <c r="B20" t="s">
        <v>1937</v>
      </c>
      <c r="C20" t="s">
        <v>108</v>
      </c>
      <c r="D20" t="s">
        <v>1938</v>
      </c>
      <c r="E20" t="s">
        <v>103</v>
      </c>
      <c r="F20" t="s">
        <v>3220</v>
      </c>
      <c r="G20" s="105" t="s">
        <v>3941</v>
      </c>
      <c r="H20" t="s">
        <v>1939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14076.06</v>
      </c>
      <c r="N20" s="55">
        <v>9.9999999999999995E-7</v>
      </c>
      <c r="O20" s="55">
        <v>1.407606E-7</v>
      </c>
      <c r="P20" s="56">
        <v>0</v>
      </c>
      <c r="Q20" s="56">
        <v>0</v>
      </c>
      <c r="R20" s="56">
        <v>0</v>
      </c>
    </row>
    <row r="21" spans="1:18">
      <c r="A21" s="57" t="s">
        <v>1903</v>
      </c>
      <c r="B21" s="107" t="s">
        <v>3941</v>
      </c>
      <c r="C21" s="107" t="s">
        <v>3941</v>
      </c>
      <c r="D21" s="107" t="s">
        <v>3941</v>
      </c>
      <c r="E21" s="107" t="s">
        <v>3941</v>
      </c>
      <c r="F21" s="107" t="s">
        <v>3941</v>
      </c>
      <c r="G21" s="107" t="s">
        <v>3941</v>
      </c>
      <c r="H21" s="107" t="s">
        <v>3941</v>
      </c>
      <c r="I21" s="59">
        <v>2.2999999999999998</v>
      </c>
      <c r="J21" s="107" t="s">
        <v>3941</v>
      </c>
      <c r="K21" s="107" t="s">
        <v>3941</v>
      </c>
      <c r="L21" s="58">
        <v>6.2100000000000002E-2</v>
      </c>
      <c r="M21" s="59">
        <v>621274.77</v>
      </c>
      <c r="N21" s="107" t="s">
        <v>3941</v>
      </c>
      <c r="O21" s="59">
        <v>587.22648076563598</v>
      </c>
      <c r="P21" s="107" t="s">
        <v>3941</v>
      </c>
      <c r="Q21" s="58">
        <v>0.53690000000000004</v>
      </c>
      <c r="R21" s="58">
        <v>5.7999999999999996E-3</v>
      </c>
    </row>
    <row r="22" spans="1:18">
      <c r="A22" t="s">
        <v>1943</v>
      </c>
      <c r="B22" t="s">
        <v>1944</v>
      </c>
      <c r="C22" t="s">
        <v>108</v>
      </c>
      <c r="D22" t="s">
        <v>1916</v>
      </c>
      <c r="E22" t="s">
        <v>685</v>
      </c>
      <c r="F22" t="s">
        <v>314</v>
      </c>
      <c r="G22" t="s">
        <v>127</v>
      </c>
      <c r="H22" t="s">
        <v>1945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113506.56</v>
      </c>
      <c r="N22" s="55">
        <v>98.59</v>
      </c>
      <c r="O22" s="55">
        <v>111.90611750399999</v>
      </c>
      <c r="P22" s="56">
        <v>2.9999999999999997E-4</v>
      </c>
      <c r="Q22" s="56">
        <v>0.1023</v>
      </c>
      <c r="R22" s="56">
        <v>1.1000000000000001E-3</v>
      </c>
    </row>
    <row r="23" spans="1:18">
      <c r="A23" t="s">
        <v>1946</v>
      </c>
      <c r="B23" t="s">
        <v>1947</v>
      </c>
      <c r="C23" t="s">
        <v>108</v>
      </c>
      <c r="D23" t="s">
        <v>1916</v>
      </c>
      <c r="E23" t="s">
        <v>685</v>
      </c>
      <c r="F23" t="s">
        <v>314</v>
      </c>
      <c r="G23" t="s">
        <v>127</v>
      </c>
      <c r="H23" t="s">
        <v>1948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45653.15</v>
      </c>
      <c r="N23" s="55">
        <v>95.74</v>
      </c>
      <c r="O23" s="55">
        <v>43.708325809999998</v>
      </c>
      <c r="P23" s="56">
        <v>1E-4</v>
      </c>
      <c r="Q23" s="56">
        <v>0.04</v>
      </c>
      <c r="R23" s="56">
        <v>4.0000000000000002E-4</v>
      </c>
    </row>
    <row r="24" spans="1:18">
      <c r="A24" t="s">
        <v>1949</v>
      </c>
      <c r="B24" t="s">
        <v>1950</v>
      </c>
      <c r="C24" t="s">
        <v>108</v>
      </c>
      <c r="D24" t="s">
        <v>1951</v>
      </c>
      <c r="E24" t="s">
        <v>341</v>
      </c>
      <c r="F24" t="s">
        <v>363</v>
      </c>
      <c r="G24" t="s">
        <v>127</v>
      </c>
      <c r="H24" t="s">
        <v>1952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128540.34</v>
      </c>
      <c r="N24" s="55">
        <v>96.57</v>
      </c>
      <c r="O24" s="55">
        <v>124.13140633800001</v>
      </c>
      <c r="P24" s="56">
        <v>2.0000000000000001E-4</v>
      </c>
      <c r="Q24" s="56">
        <v>0.1135</v>
      </c>
      <c r="R24" s="56">
        <v>1.1999999999999999E-3</v>
      </c>
    </row>
    <row r="25" spans="1:18">
      <c r="A25" t="s">
        <v>1953</v>
      </c>
      <c r="B25" t="s">
        <v>1954</v>
      </c>
      <c r="C25" t="s">
        <v>108</v>
      </c>
      <c r="D25" t="s">
        <v>1053</v>
      </c>
      <c r="E25" t="s">
        <v>672</v>
      </c>
      <c r="F25" t="s">
        <v>467</v>
      </c>
      <c r="G25" t="s">
        <v>176</v>
      </c>
      <c r="H25" t="s">
        <v>1955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82354.210000000006</v>
      </c>
      <c r="N25" s="55">
        <v>90.79</v>
      </c>
      <c r="O25" s="55">
        <v>74.769387258999998</v>
      </c>
      <c r="P25" s="56">
        <v>1E-4</v>
      </c>
      <c r="Q25" s="56">
        <v>6.8400000000000002E-2</v>
      </c>
      <c r="R25" s="56">
        <v>6.9999999999999999E-4</v>
      </c>
    </row>
    <row r="26" spans="1:18">
      <c r="A26" t="s">
        <v>1956</v>
      </c>
      <c r="B26" t="s">
        <v>1957</v>
      </c>
      <c r="C26" t="s">
        <v>108</v>
      </c>
      <c r="D26" t="s">
        <v>1958</v>
      </c>
      <c r="E26" t="s">
        <v>341</v>
      </c>
      <c r="F26" t="s">
        <v>544</v>
      </c>
      <c r="G26" t="s">
        <v>176</v>
      </c>
      <c r="H26" t="s">
        <v>1959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88327.039999999994</v>
      </c>
      <c r="N26" s="55">
        <v>98.22</v>
      </c>
      <c r="O26" s="55">
        <v>86.754818688</v>
      </c>
      <c r="P26" s="56">
        <v>2.9999999999999997E-4</v>
      </c>
      <c r="Q26" s="56">
        <v>7.9299999999999995E-2</v>
      </c>
      <c r="R26" s="56">
        <v>8.9999999999999998E-4</v>
      </c>
    </row>
    <row r="27" spans="1:18">
      <c r="A27" t="s">
        <v>1960</v>
      </c>
      <c r="B27" t="s">
        <v>1961</v>
      </c>
      <c r="C27" t="s">
        <v>108</v>
      </c>
      <c r="D27" t="s">
        <v>1962</v>
      </c>
      <c r="E27" t="s">
        <v>111</v>
      </c>
      <c r="F27" t="s">
        <v>549</v>
      </c>
      <c r="G27" t="s">
        <v>127</v>
      </c>
      <c r="H27" t="s">
        <v>1963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44163.519999999997</v>
      </c>
      <c r="N27" s="55">
        <v>103.1292</v>
      </c>
      <c r="O27" s="55">
        <v>45.545484867840003</v>
      </c>
      <c r="P27" s="56">
        <v>2.0000000000000001E-4</v>
      </c>
      <c r="Q27" s="56">
        <v>4.1599999999999998E-2</v>
      </c>
      <c r="R27" s="56">
        <v>4.0000000000000002E-4</v>
      </c>
    </row>
    <row r="28" spans="1:18">
      <c r="A28" t="s">
        <v>1940</v>
      </c>
      <c r="B28" t="s">
        <v>1941</v>
      </c>
      <c r="C28" t="s">
        <v>108</v>
      </c>
      <c r="D28" t="s">
        <v>438</v>
      </c>
      <c r="E28" t="s">
        <v>313</v>
      </c>
      <c r="F28" t="s">
        <v>3220</v>
      </c>
      <c r="G28" s="105" t="s">
        <v>3941</v>
      </c>
      <c r="H28" t="s">
        <v>1942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74120.17</v>
      </c>
      <c r="N28" s="55">
        <v>100</v>
      </c>
      <c r="O28" s="55">
        <v>74.120170000000002</v>
      </c>
      <c r="P28" s="56">
        <v>2.0000000000000001E-4</v>
      </c>
      <c r="Q28" s="56">
        <v>6.7799999999999999E-2</v>
      </c>
      <c r="R28" s="56">
        <v>6.9999999999999999E-4</v>
      </c>
    </row>
    <row r="29" spans="1:18">
      <c r="A29" t="s">
        <v>1964</v>
      </c>
      <c r="B29" t="s">
        <v>1965</v>
      </c>
      <c r="C29" t="s">
        <v>108</v>
      </c>
      <c r="D29" t="s">
        <v>1966</v>
      </c>
      <c r="E29" t="s">
        <v>617</v>
      </c>
      <c r="F29" t="s">
        <v>3220</v>
      </c>
      <c r="G29" s="105" t="s">
        <v>3941</v>
      </c>
      <c r="H29" t="s">
        <v>225</v>
      </c>
      <c r="I29" s="55">
        <v>0.01</v>
      </c>
      <c r="J29" t="s">
        <v>98</v>
      </c>
      <c r="K29" s="56">
        <v>1E-4</v>
      </c>
      <c r="L29" s="56">
        <v>1E-4</v>
      </c>
      <c r="M29" s="55">
        <v>98.03</v>
      </c>
      <c r="N29" s="55">
        <v>29.41732</v>
      </c>
      <c r="O29" s="55">
        <v>2.8837798796E-2</v>
      </c>
      <c r="P29" s="56">
        <v>0</v>
      </c>
      <c r="Q29" s="56">
        <v>0</v>
      </c>
      <c r="R29" s="56">
        <v>0</v>
      </c>
    </row>
    <row r="30" spans="1:18">
      <c r="A30" t="s">
        <v>1967</v>
      </c>
      <c r="B30" t="s">
        <v>1968</v>
      </c>
      <c r="C30" t="s">
        <v>108</v>
      </c>
      <c r="D30" t="s">
        <v>1966</v>
      </c>
      <c r="E30" t="s">
        <v>617</v>
      </c>
      <c r="F30" t="s">
        <v>3220</v>
      </c>
      <c r="G30" s="105" t="s">
        <v>3941</v>
      </c>
      <c r="H30" t="s">
        <v>225</v>
      </c>
      <c r="I30" s="55">
        <v>0.01</v>
      </c>
      <c r="J30" t="s">
        <v>98</v>
      </c>
      <c r="K30" s="56">
        <v>0</v>
      </c>
      <c r="L30" s="56">
        <v>1E-4</v>
      </c>
      <c r="M30" s="55">
        <v>44511.75</v>
      </c>
      <c r="N30" s="55">
        <v>59</v>
      </c>
      <c r="O30" s="55">
        <v>26.2619325</v>
      </c>
      <c r="P30" s="56">
        <v>1E-4</v>
      </c>
      <c r="Q30" s="56">
        <v>2.4E-2</v>
      </c>
      <c r="R30" s="56">
        <v>2.9999999999999997E-4</v>
      </c>
    </row>
    <row r="31" spans="1:18">
      <c r="A31" s="57" t="s">
        <v>307</v>
      </c>
      <c r="B31" s="107" t="s">
        <v>3941</v>
      </c>
      <c r="C31" s="107" t="s">
        <v>3941</v>
      </c>
      <c r="D31" s="107" t="s">
        <v>3941</v>
      </c>
      <c r="E31" s="107" t="s">
        <v>3941</v>
      </c>
      <c r="F31" s="107" t="s">
        <v>3941</v>
      </c>
      <c r="G31" s="107" t="s">
        <v>3941</v>
      </c>
      <c r="H31" s="107" t="s">
        <v>3941</v>
      </c>
      <c r="I31" s="59">
        <v>1.68</v>
      </c>
      <c r="J31" s="107" t="s">
        <v>3941</v>
      </c>
      <c r="K31" s="107" t="s">
        <v>3941</v>
      </c>
      <c r="L31" s="58">
        <v>5.8799999999999998E-2</v>
      </c>
      <c r="M31" s="59">
        <v>437.39</v>
      </c>
      <c r="N31" s="107" t="s">
        <v>3941</v>
      </c>
      <c r="O31" s="59">
        <v>1.7080914477510001</v>
      </c>
      <c r="P31" s="107" t="s">
        <v>3941</v>
      </c>
      <c r="Q31" s="58">
        <v>1.6000000000000001E-3</v>
      </c>
      <c r="R31" s="58">
        <v>0</v>
      </c>
    </row>
    <row r="32" spans="1:18">
      <c r="A32" t="s">
        <v>1969</v>
      </c>
      <c r="B32" t="s">
        <v>1970</v>
      </c>
      <c r="C32" t="s">
        <v>108</v>
      </c>
      <c r="D32" t="s">
        <v>1971</v>
      </c>
      <c r="E32" t="s">
        <v>103</v>
      </c>
      <c r="F32" t="s">
        <v>322</v>
      </c>
      <c r="G32" t="s">
        <v>127</v>
      </c>
      <c r="H32" t="s">
        <v>1972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437.39</v>
      </c>
      <c r="N32" s="55">
        <v>107.67</v>
      </c>
      <c r="O32" s="55">
        <v>1.7080914477510001</v>
      </c>
      <c r="P32" s="56">
        <v>0</v>
      </c>
      <c r="Q32" s="56">
        <v>1.6000000000000001E-3</v>
      </c>
      <c r="R32" s="56">
        <v>0</v>
      </c>
    </row>
    <row r="33" spans="1:18">
      <c r="A33" s="57" t="s">
        <v>822</v>
      </c>
      <c r="B33" s="107" t="s">
        <v>3941</v>
      </c>
      <c r="C33" s="107" t="s">
        <v>3941</v>
      </c>
      <c r="D33" s="107" t="s">
        <v>3941</v>
      </c>
      <c r="E33" s="107" t="s">
        <v>3941</v>
      </c>
      <c r="F33" s="107" t="s">
        <v>3941</v>
      </c>
      <c r="G33" s="107" t="s">
        <v>3941</v>
      </c>
      <c r="H33" s="107" t="s">
        <v>3941</v>
      </c>
      <c r="I33" s="59">
        <v>0</v>
      </c>
      <c r="J33" s="107" t="s">
        <v>3941</v>
      </c>
      <c r="K33" s="107" t="s">
        <v>3941</v>
      </c>
      <c r="L33" s="58">
        <v>0</v>
      </c>
      <c r="M33" s="59">
        <v>0</v>
      </c>
      <c r="N33" s="107" t="s">
        <v>3941</v>
      </c>
      <c r="O33" s="59">
        <v>0</v>
      </c>
      <c r="P33" s="107" t="s">
        <v>3941</v>
      </c>
      <c r="Q33" s="58">
        <v>0</v>
      </c>
      <c r="R33" s="58">
        <v>0</v>
      </c>
    </row>
    <row r="34" spans="1:18">
      <c r="A34" t="s">
        <v>178</v>
      </c>
      <c r="B34" t="s">
        <v>178</v>
      </c>
      <c r="C34" s="107" t="s">
        <v>3941</v>
      </c>
      <c r="D34" s="107" t="s">
        <v>3941</v>
      </c>
      <c r="E34" t="s">
        <v>178</v>
      </c>
      <c r="F34" t="s">
        <v>178</v>
      </c>
      <c r="G34" s="107" t="s">
        <v>3941</v>
      </c>
      <c r="H34" s="107" t="s">
        <v>3941</v>
      </c>
      <c r="I34" s="55">
        <v>0</v>
      </c>
      <c r="J34" t="s">
        <v>178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188</v>
      </c>
      <c r="B35" s="107" t="s">
        <v>3941</v>
      </c>
      <c r="C35" s="107" t="s">
        <v>3941</v>
      </c>
      <c r="D35" s="107" t="s">
        <v>3941</v>
      </c>
      <c r="E35" s="107" t="s">
        <v>3941</v>
      </c>
      <c r="F35" s="107" t="s">
        <v>3941</v>
      </c>
      <c r="G35" s="107" t="s">
        <v>3941</v>
      </c>
      <c r="H35" s="107" t="s">
        <v>3941</v>
      </c>
      <c r="I35" s="59">
        <v>12.44</v>
      </c>
      <c r="J35" s="107" t="s">
        <v>3941</v>
      </c>
      <c r="K35" s="107" t="s">
        <v>3941</v>
      </c>
      <c r="L35" s="58">
        <v>5.6899999999999999E-2</v>
      </c>
      <c r="M35" s="59">
        <v>29822.81</v>
      </c>
      <c r="N35" s="107" t="s">
        <v>3941</v>
      </c>
      <c r="O35" s="59">
        <v>69.280219254537201</v>
      </c>
      <c r="P35" s="107" t="s">
        <v>3941</v>
      </c>
      <c r="Q35" s="58">
        <v>6.3299999999999995E-2</v>
      </c>
      <c r="R35" s="58">
        <v>6.9999999999999999E-4</v>
      </c>
    </row>
    <row r="36" spans="1:18">
      <c r="A36" s="57" t="s">
        <v>308</v>
      </c>
      <c r="B36" s="107" t="s">
        <v>3941</v>
      </c>
      <c r="C36" s="107" t="s">
        <v>3941</v>
      </c>
      <c r="D36" s="107" t="s">
        <v>3941</v>
      </c>
      <c r="E36" s="107" t="s">
        <v>3941</v>
      </c>
      <c r="F36" s="107" t="s">
        <v>3941</v>
      </c>
      <c r="G36" s="107" t="s">
        <v>3941</v>
      </c>
      <c r="H36" s="107" t="s">
        <v>3941</v>
      </c>
      <c r="I36" s="59">
        <v>0</v>
      </c>
      <c r="J36" s="107" t="s">
        <v>3941</v>
      </c>
      <c r="K36" s="107" t="s">
        <v>3941</v>
      </c>
      <c r="L36" s="58">
        <v>0</v>
      </c>
      <c r="M36" s="59">
        <v>0</v>
      </c>
      <c r="N36" s="107" t="s">
        <v>3941</v>
      </c>
      <c r="O36" s="59">
        <v>0</v>
      </c>
      <c r="P36" s="107" t="s">
        <v>3941</v>
      </c>
      <c r="Q36" s="58">
        <v>0</v>
      </c>
      <c r="R36" s="58">
        <v>0</v>
      </c>
    </row>
    <row r="37" spans="1:18">
      <c r="A37" t="s">
        <v>178</v>
      </c>
      <c r="B37" t="s">
        <v>178</v>
      </c>
      <c r="C37" s="107" t="s">
        <v>3941</v>
      </c>
      <c r="D37" s="107" t="s">
        <v>3941</v>
      </c>
      <c r="E37" t="s">
        <v>178</v>
      </c>
      <c r="F37" t="s">
        <v>178</v>
      </c>
      <c r="G37" s="107" t="s">
        <v>3941</v>
      </c>
      <c r="H37" s="107" t="s">
        <v>3941</v>
      </c>
      <c r="I37" s="55">
        <v>0</v>
      </c>
      <c r="J37" t="s">
        <v>178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309</v>
      </c>
      <c r="B38" s="107" t="s">
        <v>3941</v>
      </c>
      <c r="C38" s="107" t="s">
        <v>3941</v>
      </c>
      <c r="D38" s="107" t="s">
        <v>3941</v>
      </c>
      <c r="E38" s="107" t="s">
        <v>3941</v>
      </c>
      <c r="F38" s="107" t="s">
        <v>3941</v>
      </c>
      <c r="G38" s="107" t="s">
        <v>3941</v>
      </c>
      <c r="H38" s="107" t="s">
        <v>3941</v>
      </c>
      <c r="I38" s="59">
        <v>12.44</v>
      </c>
      <c r="J38" s="107" t="s">
        <v>3941</v>
      </c>
      <c r="K38" s="107" t="s">
        <v>3941</v>
      </c>
      <c r="L38" s="58">
        <v>5.6899999999999999E-2</v>
      </c>
      <c r="M38" s="59">
        <v>29822.81</v>
      </c>
      <c r="N38" s="107" t="s">
        <v>3941</v>
      </c>
      <c r="O38" s="59">
        <v>69.280219254537201</v>
      </c>
      <c r="P38" s="107" t="s">
        <v>3941</v>
      </c>
      <c r="Q38" s="58">
        <v>6.3299999999999995E-2</v>
      </c>
      <c r="R38" s="58">
        <v>6.9999999999999999E-4</v>
      </c>
    </row>
    <row r="39" spans="1:18">
      <c r="A39" t="s">
        <v>1973</v>
      </c>
      <c r="B39" t="s">
        <v>1974</v>
      </c>
      <c r="C39" t="s">
        <v>108</v>
      </c>
      <c r="D39" s="105" t="s">
        <v>3941</v>
      </c>
      <c r="E39" t="s">
        <v>1590</v>
      </c>
      <c r="F39" t="s">
        <v>830</v>
      </c>
      <c r="G39" t="s">
        <v>1975</v>
      </c>
      <c r="H39" t="s">
        <v>1976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13678.09</v>
      </c>
      <c r="N39" s="55">
        <v>87.48</v>
      </c>
      <c r="O39" s="55">
        <v>32.774956147861197</v>
      </c>
      <c r="P39" s="56">
        <v>0</v>
      </c>
      <c r="Q39" s="56">
        <v>0.03</v>
      </c>
      <c r="R39" s="56">
        <v>2.9999999999999997E-4</v>
      </c>
    </row>
    <row r="40" spans="1:18">
      <c r="A40" t="s">
        <v>1977</v>
      </c>
      <c r="B40" t="s">
        <v>1978</v>
      </c>
      <c r="C40" t="s">
        <v>108</v>
      </c>
      <c r="D40" s="105" t="s">
        <v>3941</v>
      </c>
      <c r="E40" t="s">
        <v>1590</v>
      </c>
      <c r="F40" t="s">
        <v>951</v>
      </c>
      <c r="G40" t="s">
        <v>864</v>
      </c>
      <c r="H40" t="s">
        <v>1979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16144.72</v>
      </c>
      <c r="N40" s="55">
        <v>82.55</v>
      </c>
      <c r="O40" s="55">
        <v>36.505263106675997</v>
      </c>
      <c r="P40" s="56">
        <v>1E-4</v>
      </c>
      <c r="Q40" s="56">
        <v>3.3399999999999999E-2</v>
      </c>
      <c r="R40" s="56">
        <v>4.0000000000000002E-4</v>
      </c>
    </row>
    <row r="41" spans="1:18">
      <c r="A41" t="s">
        <v>190</v>
      </c>
      <c r="B41" s="107" t="s">
        <v>3941</v>
      </c>
      <c r="C41" s="107" t="s">
        <v>3941</v>
      </c>
      <c r="D41" s="107" t="s">
        <v>3941</v>
      </c>
      <c r="E41" s="107" t="s">
        <v>3941</v>
      </c>
      <c r="F41" s="107" t="s">
        <v>3941</v>
      </c>
      <c r="G41" s="107" t="s">
        <v>3941</v>
      </c>
      <c r="H41" s="107" t="s">
        <v>3941</v>
      </c>
      <c r="I41" s="107" t="s">
        <v>3941</v>
      </c>
      <c r="J41" s="107" t="s">
        <v>3941</v>
      </c>
      <c r="K41" s="107" t="s">
        <v>3941</v>
      </c>
      <c r="L41" s="107" t="s">
        <v>3941</v>
      </c>
      <c r="M41" s="107" t="s">
        <v>3941</v>
      </c>
      <c r="N41" s="107" t="s">
        <v>3941</v>
      </c>
      <c r="O41" s="107" t="s">
        <v>3941</v>
      </c>
      <c r="P41" s="107" t="s">
        <v>3941</v>
      </c>
      <c r="Q41" s="107" t="s">
        <v>3941</v>
      </c>
      <c r="R41" s="107" t="s">
        <v>3941</v>
      </c>
    </row>
    <row r="42" spans="1:18">
      <c r="A42" t="s">
        <v>302</v>
      </c>
      <c r="B42" s="107" t="s">
        <v>3941</v>
      </c>
      <c r="C42" s="107" t="s">
        <v>3941</v>
      </c>
      <c r="D42" s="107" t="s">
        <v>3941</v>
      </c>
      <c r="E42" s="107" t="s">
        <v>3941</v>
      </c>
      <c r="F42" s="107" t="s">
        <v>3941</v>
      </c>
      <c r="G42" s="107" t="s">
        <v>3941</v>
      </c>
      <c r="H42" s="107" t="s">
        <v>3941</v>
      </c>
      <c r="I42" s="107" t="s">
        <v>3941</v>
      </c>
      <c r="J42" s="107" t="s">
        <v>3941</v>
      </c>
      <c r="K42" s="107" t="s">
        <v>3941</v>
      </c>
      <c r="L42" s="107" t="s">
        <v>3941</v>
      </c>
      <c r="M42" s="107" t="s">
        <v>3941</v>
      </c>
      <c r="N42" s="107" t="s">
        <v>3941</v>
      </c>
      <c r="O42" s="107" t="s">
        <v>3941</v>
      </c>
      <c r="P42" s="107" t="s">
        <v>3941</v>
      </c>
      <c r="Q42" s="107" t="s">
        <v>3941</v>
      </c>
      <c r="R42" s="107" t="s">
        <v>3941</v>
      </c>
    </row>
    <row r="43" spans="1:18">
      <c r="A43" t="s">
        <v>303</v>
      </c>
      <c r="B43" s="107" t="s">
        <v>3941</v>
      </c>
      <c r="C43" s="107" t="s">
        <v>3941</v>
      </c>
      <c r="D43" s="107" t="s">
        <v>3941</v>
      </c>
      <c r="E43" s="107" t="s">
        <v>3941</v>
      </c>
      <c r="F43" s="107" t="s">
        <v>3941</v>
      </c>
      <c r="G43" s="107" t="s">
        <v>3941</v>
      </c>
      <c r="H43" s="107" t="s">
        <v>3941</v>
      </c>
      <c r="I43" s="107" t="s">
        <v>3941</v>
      </c>
      <c r="J43" s="107" t="s">
        <v>3941</v>
      </c>
      <c r="K43" s="107" t="s">
        <v>3941</v>
      </c>
      <c r="L43" s="107" t="s">
        <v>3941</v>
      </c>
      <c r="M43" s="107" t="s">
        <v>3941</v>
      </c>
      <c r="N43" s="107" t="s">
        <v>3941</v>
      </c>
      <c r="O43" s="107" t="s">
        <v>3941</v>
      </c>
      <c r="P43" s="107" t="s">
        <v>3941</v>
      </c>
      <c r="Q43" s="107" t="s">
        <v>3941</v>
      </c>
      <c r="R43" s="107" t="s">
        <v>3941</v>
      </c>
    </row>
    <row r="44" spans="1:18">
      <c r="A44" t="s">
        <v>304</v>
      </c>
      <c r="B44" s="107" t="s">
        <v>3941</v>
      </c>
      <c r="C44" s="107" t="s">
        <v>3941</v>
      </c>
      <c r="D44" s="107" t="s">
        <v>3941</v>
      </c>
      <c r="E44" s="107" t="s">
        <v>3941</v>
      </c>
      <c r="F44" s="107" t="s">
        <v>3941</v>
      </c>
      <c r="G44" s="107" t="s">
        <v>3941</v>
      </c>
      <c r="H44" s="107" t="s">
        <v>3941</v>
      </c>
      <c r="I44" s="107" t="s">
        <v>3941</v>
      </c>
      <c r="J44" s="107" t="s">
        <v>3941</v>
      </c>
      <c r="K44" s="107" t="s">
        <v>3941</v>
      </c>
      <c r="L44" s="107" t="s">
        <v>3941</v>
      </c>
      <c r="M44" s="107" t="s">
        <v>3941</v>
      </c>
      <c r="N44" s="107" t="s">
        <v>3941</v>
      </c>
      <c r="O44" s="107" t="s">
        <v>3941</v>
      </c>
      <c r="P44" s="107" t="s">
        <v>3941</v>
      </c>
      <c r="Q44" s="107" t="s">
        <v>3941</v>
      </c>
      <c r="R44" s="107" t="s">
        <v>3941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3940</v>
      </c>
    </row>
    <row r="2" spans="1:34" s="1" customFormat="1">
      <c r="A2" s="2" t="s">
        <v>1</v>
      </c>
      <c r="B2" s="9" t="s">
        <v>3069</v>
      </c>
    </row>
    <row r="3" spans="1:34" s="1" customFormat="1">
      <c r="A3" s="2" t="s">
        <v>2</v>
      </c>
      <c r="B3" s="20" t="s">
        <v>3070</v>
      </c>
    </row>
    <row r="4" spans="1:34" s="1" customFormat="1">
      <c r="A4" s="2" t="s">
        <v>3</v>
      </c>
      <c r="B4" s="62" t="s">
        <v>165</v>
      </c>
    </row>
    <row r="5" spans="1:3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00" t="s">
        <v>3941</v>
      </c>
      <c r="G7" s="21" t="s">
        <v>152</v>
      </c>
      <c r="H7" s="100" t="s">
        <v>3941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53">
        <v>729320.51</v>
      </c>
      <c r="H9" s="102" t="s">
        <v>3941</v>
      </c>
      <c r="I9" s="53">
        <v>1709.0148730980936</v>
      </c>
      <c r="J9" s="102" t="s">
        <v>3941</v>
      </c>
      <c r="K9" s="54">
        <v>1</v>
      </c>
      <c r="L9" s="54">
        <v>1.6799999999999999E-2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59">
        <v>258166.69</v>
      </c>
      <c r="H10" s="107" t="s">
        <v>3941</v>
      </c>
      <c r="I10" s="59">
        <v>394.31484984956245</v>
      </c>
      <c r="J10" s="107" t="s">
        <v>3941</v>
      </c>
      <c r="K10" s="58">
        <v>0.23069999999999999</v>
      </c>
      <c r="L10" s="58">
        <v>3.8999999999999998E-3</v>
      </c>
    </row>
    <row r="11" spans="1:34">
      <c r="A11" t="s">
        <v>1980</v>
      </c>
      <c r="B11" t="s">
        <v>1981</v>
      </c>
      <c r="C11" t="s">
        <v>108</v>
      </c>
      <c r="D11" t="s">
        <v>1982</v>
      </c>
      <c r="E11" t="s">
        <v>904</v>
      </c>
      <c r="F11" t="s">
        <v>100</v>
      </c>
      <c r="G11" s="55">
        <v>63.31</v>
      </c>
      <c r="H11" s="55">
        <v>100.6147</v>
      </c>
      <c r="I11" s="55">
        <v>0.23103687714939</v>
      </c>
      <c r="J11" s="56">
        <v>0</v>
      </c>
      <c r="K11" s="56">
        <v>1E-4</v>
      </c>
      <c r="L11" s="56">
        <v>0</v>
      </c>
    </row>
    <row r="12" spans="1:34">
      <c r="A12" t="s">
        <v>1983</v>
      </c>
      <c r="B12" t="s">
        <v>1984</v>
      </c>
      <c r="C12" t="s">
        <v>108</v>
      </c>
      <c r="D12" t="s">
        <v>1985</v>
      </c>
      <c r="E12" t="s">
        <v>904</v>
      </c>
      <c r="F12" t="s">
        <v>100</v>
      </c>
      <c r="G12" s="55">
        <v>253.3</v>
      </c>
      <c r="H12" s="55">
        <v>100</v>
      </c>
      <c r="I12" s="55">
        <v>0.91871910000000001</v>
      </c>
      <c r="J12" s="56">
        <v>0</v>
      </c>
      <c r="K12" s="56">
        <v>5.0000000000000001E-4</v>
      </c>
      <c r="L12" s="56">
        <v>0</v>
      </c>
    </row>
    <row r="13" spans="1:34">
      <c r="A13" t="s">
        <v>1986</v>
      </c>
      <c r="B13" t="s">
        <v>1987</v>
      </c>
      <c r="C13" t="s">
        <v>108</v>
      </c>
      <c r="D13" t="s">
        <v>1988</v>
      </c>
      <c r="E13" t="s">
        <v>973</v>
      </c>
      <c r="F13" t="s">
        <v>100</v>
      </c>
      <c r="G13" s="55">
        <v>3397</v>
      </c>
      <c r="H13" s="55">
        <v>101.625</v>
      </c>
      <c r="I13" s="55">
        <v>12.521133933750001</v>
      </c>
      <c r="J13" s="56">
        <v>0</v>
      </c>
      <c r="K13" s="56">
        <v>7.3000000000000001E-3</v>
      </c>
      <c r="L13" s="56">
        <v>1E-4</v>
      </c>
    </row>
    <row r="14" spans="1:34">
      <c r="A14" t="s">
        <v>1989</v>
      </c>
      <c r="B14" t="s">
        <v>1990</v>
      </c>
      <c r="C14" t="s">
        <v>108</v>
      </c>
      <c r="D14" t="s">
        <v>1991</v>
      </c>
      <c r="E14" t="s">
        <v>1554</v>
      </c>
      <c r="F14" t="s">
        <v>98</v>
      </c>
      <c r="G14" s="55">
        <v>1751.81</v>
      </c>
      <c r="H14" s="55">
        <v>2251.7957999999999</v>
      </c>
      <c r="I14" s="55">
        <v>39.447184003979999</v>
      </c>
      <c r="J14" s="56">
        <v>1E-4</v>
      </c>
      <c r="K14" s="56">
        <v>2.3099999999999999E-2</v>
      </c>
      <c r="L14" s="56">
        <v>4.0000000000000002E-4</v>
      </c>
    </row>
    <row r="15" spans="1:34">
      <c r="A15" t="s">
        <v>1989</v>
      </c>
      <c r="B15" t="s">
        <v>1992</v>
      </c>
      <c r="C15" t="s">
        <v>108</v>
      </c>
      <c r="D15" t="s">
        <v>1991</v>
      </c>
      <c r="E15" t="s">
        <v>1554</v>
      </c>
      <c r="F15" t="s">
        <v>98</v>
      </c>
      <c r="G15" s="55">
        <v>44628.14</v>
      </c>
      <c r="H15" s="55">
        <v>94.647599999999997</v>
      </c>
      <c r="I15" s="55">
        <v>42.239463434640001</v>
      </c>
      <c r="J15" s="56">
        <v>1E-4</v>
      </c>
      <c r="K15" s="56">
        <v>2.47E-2</v>
      </c>
      <c r="L15" s="56">
        <v>4.0000000000000002E-4</v>
      </c>
    </row>
    <row r="16" spans="1:34">
      <c r="A16" t="s">
        <v>1993</v>
      </c>
      <c r="B16" t="s">
        <v>1994</v>
      </c>
      <c r="C16" t="s">
        <v>108</v>
      </c>
      <c r="D16" t="s">
        <v>1995</v>
      </c>
      <c r="E16" t="s">
        <v>1580</v>
      </c>
      <c r="F16" t="s">
        <v>100</v>
      </c>
      <c r="G16" s="55">
        <v>1269.55</v>
      </c>
      <c r="H16" s="55">
        <v>371.23939999999999</v>
      </c>
      <c r="I16" s="55">
        <v>17.094304174392899</v>
      </c>
      <c r="J16" s="56">
        <v>0</v>
      </c>
      <c r="K16" s="56">
        <v>0.01</v>
      </c>
      <c r="L16" s="56">
        <v>2.0000000000000001E-4</v>
      </c>
    </row>
    <row r="17" spans="1:12">
      <c r="A17" t="s">
        <v>1996</v>
      </c>
      <c r="B17" t="s">
        <v>1997</v>
      </c>
      <c r="C17" t="s">
        <v>108</v>
      </c>
      <c r="D17" t="s">
        <v>1998</v>
      </c>
      <c r="E17" t="s">
        <v>672</v>
      </c>
      <c r="F17" t="s">
        <v>98</v>
      </c>
      <c r="G17" s="55">
        <v>96729.51</v>
      </c>
      <c r="H17" s="55">
        <v>94.443299999999994</v>
      </c>
      <c r="I17" s="55">
        <v>91.354541317829998</v>
      </c>
      <c r="J17" s="56">
        <v>2.0000000000000001E-4</v>
      </c>
      <c r="K17" s="56">
        <v>5.3499999999999999E-2</v>
      </c>
      <c r="L17" s="56">
        <v>8.9999999999999998E-4</v>
      </c>
    </row>
    <row r="18" spans="1:12">
      <c r="A18" t="s">
        <v>1999</v>
      </c>
      <c r="B18" t="s">
        <v>2000</v>
      </c>
      <c r="C18" t="s">
        <v>108</v>
      </c>
      <c r="D18" t="s">
        <v>2001</v>
      </c>
      <c r="E18" t="s">
        <v>672</v>
      </c>
      <c r="F18" t="s">
        <v>102</v>
      </c>
      <c r="G18" s="55">
        <v>7433.23</v>
      </c>
      <c r="H18" s="55">
        <v>135.25480000000013</v>
      </c>
      <c r="I18" s="55">
        <v>40.331825564452501</v>
      </c>
      <c r="J18" s="56">
        <v>5.0000000000000001E-4</v>
      </c>
      <c r="K18" s="56">
        <v>2.3599999999999999E-2</v>
      </c>
      <c r="L18" s="56">
        <v>4.0000000000000002E-4</v>
      </c>
    </row>
    <row r="19" spans="1:12">
      <c r="A19" t="s">
        <v>2002</v>
      </c>
      <c r="B19" t="s">
        <v>2003</v>
      </c>
      <c r="C19" t="s">
        <v>108</v>
      </c>
      <c r="D19" t="s">
        <v>2004</v>
      </c>
      <c r="E19" t="s">
        <v>672</v>
      </c>
      <c r="F19" t="s">
        <v>98</v>
      </c>
      <c r="G19" s="55">
        <v>17302.75</v>
      </c>
      <c r="H19" s="55">
        <v>100</v>
      </c>
      <c r="I19" s="55">
        <v>17.30275</v>
      </c>
      <c r="J19" s="56">
        <v>1E-4</v>
      </c>
      <c r="K19" s="56">
        <v>1.01E-2</v>
      </c>
      <c r="L19" s="56">
        <v>2.0000000000000001E-4</v>
      </c>
    </row>
    <row r="20" spans="1:12">
      <c r="A20" t="s">
        <v>2005</v>
      </c>
      <c r="B20" t="s">
        <v>2006</v>
      </c>
      <c r="C20" t="s">
        <v>108</v>
      </c>
      <c r="D20" t="s">
        <v>2004</v>
      </c>
      <c r="E20" t="s">
        <v>672</v>
      </c>
      <c r="F20" t="s">
        <v>98</v>
      </c>
      <c r="G20" s="55">
        <v>10585.52</v>
      </c>
      <c r="H20" s="55">
        <v>100</v>
      </c>
      <c r="I20" s="55">
        <v>10.585520000000001</v>
      </c>
      <c r="J20" s="56">
        <v>0</v>
      </c>
      <c r="K20" s="56">
        <v>6.1999999999999998E-3</v>
      </c>
      <c r="L20" s="56">
        <v>1E-4</v>
      </c>
    </row>
    <row r="21" spans="1:12">
      <c r="A21" t="s">
        <v>2007</v>
      </c>
      <c r="B21" t="s">
        <v>2008</v>
      </c>
      <c r="C21" t="s">
        <v>108</v>
      </c>
      <c r="D21" t="s">
        <v>2009</v>
      </c>
      <c r="E21" t="s">
        <v>1342</v>
      </c>
      <c r="F21" t="s">
        <v>100</v>
      </c>
      <c r="G21" s="55">
        <v>308.24</v>
      </c>
      <c r="H21" s="55">
        <v>100</v>
      </c>
      <c r="I21" s="55">
        <v>1.1179864799999999</v>
      </c>
      <c r="J21" s="56">
        <v>0</v>
      </c>
      <c r="K21" s="56">
        <v>6.9999999999999999E-4</v>
      </c>
      <c r="L21" s="56">
        <v>0</v>
      </c>
    </row>
    <row r="22" spans="1:12">
      <c r="A22" t="s">
        <v>2010</v>
      </c>
      <c r="B22" t="s">
        <v>2011</v>
      </c>
      <c r="C22" t="s">
        <v>108</v>
      </c>
      <c r="D22" t="s">
        <v>2012</v>
      </c>
      <c r="E22" t="s">
        <v>1342</v>
      </c>
      <c r="F22" t="s">
        <v>100</v>
      </c>
      <c r="G22" s="55">
        <v>308.24</v>
      </c>
      <c r="H22" s="55">
        <v>100</v>
      </c>
      <c r="I22" s="55">
        <v>1.1179864799999999</v>
      </c>
      <c r="J22" s="56">
        <v>0</v>
      </c>
      <c r="K22" s="56">
        <v>6.9999999999999999E-4</v>
      </c>
      <c r="L22" s="56">
        <v>0</v>
      </c>
    </row>
    <row r="23" spans="1:12">
      <c r="A23" t="s">
        <v>2013</v>
      </c>
      <c r="B23" t="s">
        <v>2014</v>
      </c>
      <c r="C23" t="s">
        <v>108</v>
      </c>
      <c r="D23" t="s">
        <v>2015</v>
      </c>
      <c r="E23" t="s">
        <v>1342</v>
      </c>
      <c r="F23" t="s">
        <v>100</v>
      </c>
      <c r="G23" s="55">
        <v>308.24</v>
      </c>
      <c r="H23" s="55">
        <v>100</v>
      </c>
      <c r="I23" s="55">
        <v>1.1179864799999999</v>
      </c>
      <c r="J23" s="56">
        <v>0</v>
      </c>
      <c r="K23" s="56">
        <v>6.9999999999999999E-4</v>
      </c>
      <c r="L23" s="56">
        <v>0</v>
      </c>
    </row>
    <row r="24" spans="1:12">
      <c r="A24" t="s">
        <v>2016</v>
      </c>
      <c r="B24" t="s">
        <v>2017</v>
      </c>
      <c r="C24" t="s">
        <v>108</v>
      </c>
      <c r="D24" t="s">
        <v>2018</v>
      </c>
      <c r="E24" t="s">
        <v>1342</v>
      </c>
      <c r="F24" t="s">
        <v>98</v>
      </c>
      <c r="G24" s="55">
        <v>30.81</v>
      </c>
      <c r="H24" s="55">
        <v>3904.375</v>
      </c>
      <c r="I24" s="55">
        <v>1.2029379375</v>
      </c>
      <c r="J24" s="56">
        <v>0</v>
      </c>
      <c r="K24" s="56">
        <v>6.9999999999999999E-4</v>
      </c>
      <c r="L24" s="56">
        <v>0</v>
      </c>
    </row>
    <row r="25" spans="1:12">
      <c r="A25" t="s">
        <v>2019</v>
      </c>
      <c r="B25" t="s">
        <v>2020</v>
      </c>
      <c r="C25" t="s">
        <v>108</v>
      </c>
      <c r="D25" t="s">
        <v>2021</v>
      </c>
      <c r="E25" t="s">
        <v>1342</v>
      </c>
      <c r="F25" t="s">
        <v>100</v>
      </c>
      <c r="G25" s="55">
        <v>308.24</v>
      </c>
      <c r="H25" s="55">
        <v>100</v>
      </c>
      <c r="I25" s="55">
        <v>1.1179864799999999</v>
      </c>
      <c r="J25" s="56">
        <v>0</v>
      </c>
      <c r="K25" s="56">
        <v>6.9999999999999999E-4</v>
      </c>
      <c r="L25" s="56">
        <v>0</v>
      </c>
    </row>
    <row r="26" spans="1:12">
      <c r="A26" t="s">
        <v>2022</v>
      </c>
      <c r="B26" t="s">
        <v>2023</v>
      </c>
      <c r="C26" t="s">
        <v>108</v>
      </c>
      <c r="D26" t="s">
        <v>2024</v>
      </c>
      <c r="E26" t="s">
        <v>548</v>
      </c>
      <c r="F26" t="s">
        <v>98</v>
      </c>
      <c r="G26" s="55">
        <v>68365.039999999994</v>
      </c>
      <c r="H26" s="55">
        <v>101.422769</v>
      </c>
      <c r="I26" s="55">
        <v>69.337716595957602</v>
      </c>
      <c r="J26" s="56">
        <v>1E-4</v>
      </c>
      <c r="K26" s="56">
        <v>4.0599999999999997E-2</v>
      </c>
      <c r="L26" s="56">
        <v>6.9999999999999999E-4</v>
      </c>
    </row>
    <row r="27" spans="1:12">
      <c r="A27" t="s">
        <v>2025</v>
      </c>
      <c r="B27" t="s">
        <v>2026</v>
      </c>
      <c r="C27" t="s">
        <v>108</v>
      </c>
      <c r="D27" t="s">
        <v>2027</v>
      </c>
      <c r="E27" t="s">
        <v>1360</v>
      </c>
      <c r="F27" t="s">
        <v>100</v>
      </c>
      <c r="G27" s="55">
        <v>255.01</v>
      </c>
      <c r="H27" s="55">
        <v>782.57029999999997</v>
      </c>
      <c r="I27" s="55">
        <v>7.2381591574028104</v>
      </c>
      <c r="J27" s="56">
        <v>0</v>
      </c>
      <c r="K27" s="56">
        <v>4.1999999999999997E-3</v>
      </c>
      <c r="L27" s="56">
        <v>1E-4</v>
      </c>
    </row>
    <row r="28" spans="1:12">
      <c r="A28" t="s">
        <v>2028</v>
      </c>
      <c r="B28" t="s">
        <v>2029</v>
      </c>
      <c r="C28" t="s">
        <v>108</v>
      </c>
      <c r="D28" t="s">
        <v>2030</v>
      </c>
      <c r="E28" t="s">
        <v>1360</v>
      </c>
      <c r="F28" t="s">
        <v>100</v>
      </c>
      <c r="G28" s="55">
        <v>946.58</v>
      </c>
      <c r="H28" s="55">
        <v>276.87139999999999</v>
      </c>
      <c r="I28" s="55">
        <v>9.5056753242812402</v>
      </c>
      <c r="J28" s="56">
        <v>1E-4</v>
      </c>
      <c r="K28" s="56">
        <v>5.5999999999999999E-3</v>
      </c>
      <c r="L28" s="56">
        <v>1E-4</v>
      </c>
    </row>
    <row r="29" spans="1:12">
      <c r="A29" t="s">
        <v>2031</v>
      </c>
      <c r="B29" t="s">
        <v>2032</v>
      </c>
      <c r="C29" t="s">
        <v>108</v>
      </c>
      <c r="D29" t="s">
        <v>2033</v>
      </c>
      <c r="E29" t="s">
        <v>1360</v>
      </c>
      <c r="F29" t="s">
        <v>100</v>
      </c>
      <c r="G29" s="55">
        <v>365.91</v>
      </c>
      <c r="H29" s="55">
        <v>580.07950000000005</v>
      </c>
      <c r="I29" s="55">
        <v>7.6985573946781498</v>
      </c>
      <c r="J29" s="56">
        <v>0</v>
      </c>
      <c r="K29" s="56">
        <v>4.4999999999999997E-3</v>
      </c>
      <c r="L29" s="56">
        <v>1E-4</v>
      </c>
    </row>
    <row r="30" spans="1:12">
      <c r="A30" t="s">
        <v>2034</v>
      </c>
      <c r="B30" t="s">
        <v>2035</v>
      </c>
      <c r="C30" t="s">
        <v>108</v>
      </c>
      <c r="D30" t="s">
        <v>2036</v>
      </c>
      <c r="E30" t="s">
        <v>1360</v>
      </c>
      <c r="F30" t="s">
        <v>100</v>
      </c>
      <c r="G30" s="55">
        <v>929</v>
      </c>
      <c r="H30" s="55">
        <v>362.90620000000001</v>
      </c>
      <c r="I30" s="55">
        <v>12.228062714946001</v>
      </c>
      <c r="J30" s="56">
        <v>0</v>
      </c>
      <c r="K30" s="56">
        <v>7.1999999999999998E-3</v>
      </c>
      <c r="L30" s="56">
        <v>1E-4</v>
      </c>
    </row>
    <row r="31" spans="1:12">
      <c r="A31" t="s">
        <v>2037</v>
      </c>
      <c r="B31" t="s">
        <v>2038</v>
      </c>
      <c r="C31" t="s">
        <v>108</v>
      </c>
      <c r="D31" t="s">
        <v>2039</v>
      </c>
      <c r="E31" t="s">
        <v>1360</v>
      </c>
      <c r="F31" t="s">
        <v>100</v>
      </c>
      <c r="G31" s="55">
        <v>5.68</v>
      </c>
      <c r="H31" s="55">
        <v>1E-4</v>
      </c>
      <c r="I31" s="55">
        <v>2.0601359999999999E-8</v>
      </c>
      <c r="J31" s="56">
        <v>1E-4</v>
      </c>
      <c r="K31" s="56">
        <v>0</v>
      </c>
      <c r="L31" s="56">
        <v>0</v>
      </c>
    </row>
    <row r="32" spans="1:12">
      <c r="A32" t="s">
        <v>2040</v>
      </c>
      <c r="B32" t="s">
        <v>2041</v>
      </c>
      <c r="C32" t="s">
        <v>108</v>
      </c>
      <c r="D32" t="s">
        <v>2042</v>
      </c>
      <c r="E32" t="s">
        <v>2043</v>
      </c>
      <c r="F32" t="s">
        <v>100</v>
      </c>
      <c r="G32" s="55">
        <v>2391</v>
      </c>
      <c r="H32" s="55">
        <v>6.9478</v>
      </c>
      <c r="I32" s="55">
        <v>0.60252412404599998</v>
      </c>
      <c r="J32" s="56">
        <v>0</v>
      </c>
      <c r="K32" s="56">
        <v>4.0000000000000002E-4</v>
      </c>
      <c r="L32" s="56">
        <v>0</v>
      </c>
    </row>
    <row r="33" spans="1:12">
      <c r="A33" t="s">
        <v>2044</v>
      </c>
      <c r="B33" t="s">
        <v>2045</v>
      </c>
      <c r="C33" t="s">
        <v>108</v>
      </c>
      <c r="D33" t="s">
        <v>2046</v>
      </c>
      <c r="E33" t="s">
        <v>476</v>
      </c>
      <c r="F33" t="s">
        <v>100</v>
      </c>
      <c r="G33" s="55">
        <v>230.58</v>
      </c>
      <c r="H33" s="55">
        <v>1196.0574999999999</v>
      </c>
      <c r="I33" s="55">
        <v>10.0027922539545</v>
      </c>
      <c r="J33" s="56">
        <v>0</v>
      </c>
      <c r="K33" s="56">
        <v>5.8999999999999999E-3</v>
      </c>
      <c r="L33" s="56">
        <v>1E-4</v>
      </c>
    </row>
    <row r="34" spans="1:12">
      <c r="A34" s="57" t="s">
        <v>188</v>
      </c>
      <c r="B34" s="107" t="s">
        <v>3941</v>
      </c>
      <c r="C34" s="107" t="s">
        <v>3941</v>
      </c>
      <c r="D34" s="107" t="s">
        <v>3941</v>
      </c>
      <c r="E34" s="107" t="s">
        <v>3941</v>
      </c>
      <c r="F34" s="107" t="s">
        <v>3941</v>
      </c>
      <c r="G34" s="59">
        <v>471153.82</v>
      </c>
      <c r="H34" s="107" t="s">
        <v>3941</v>
      </c>
      <c r="I34" s="59">
        <v>1314.7000232485311</v>
      </c>
      <c r="J34" s="107" t="s">
        <v>3941</v>
      </c>
      <c r="K34" s="58">
        <v>0.76929999999999998</v>
      </c>
      <c r="L34" s="58">
        <v>1.29E-2</v>
      </c>
    </row>
    <row r="35" spans="1:12">
      <c r="A35" s="57" t="s">
        <v>308</v>
      </c>
      <c r="B35" s="107" t="s">
        <v>3941</v>
      </c>
      <c r="C35" s="107" t="s">
        <v>3941</v>
      </c>
      <c r="D35" s="107" t="s">
        <v>3941</v>
      </c>
      <c r="E35" s="107" t="s">
        <v>3941</v>
      </c>
      <c r="F35" s="107" t="s">
        <v>3941</v>
      </c>
      <c r="G35" s="59">
        <v>0</v>
      </c>
      <c r="H35" s="107" t="s">
        <v>3941</v>
      </c>
      <c r="I35" s="59">
        <v>0</v>
      </c>
      <c r="J35" s="107" t="s">
        <v>3941</v>
      </c>
      <c r="K35" s="58">
        <v>0</v>
      </c>
      <c r="L35" s="58">
        <v>0</v>
      </c>
    </row>
    <row r="36" spans="1:12">
      <c r="A36" t="s">
        <v>178</v>
      </c>
      <c r="B36" t="s">
        <v>178</v>
      </c>
      <c r="C36" s="107" t="s">
        <v>3941</v>
      </c>
      <c r="D36" s="107" t="s">
        <v>3941</v>
      </c>
      <c r="E36" t="s">
        <v>178</v>
      </c>
      <c r="F36" t="s">
        <v>178</v>
      </c>
      <c r="G36" s="55">
        <v>0</v>
      </c>
      <c r="H36" s="55">
        <v>0</v>
      </c>
      <c r="I36" s="55">
        <v>0</v>
      </c>
      <c r="J36" s="56">
        <v>0</v>
      </c>
      <c r="K36" s="56">
        <v>0</v>
      </c>
      <c r="L36" s="56">
        <v>0</v>
      </c>
    </row>
    <row r="37" spans="1:12">
      <c r="A37" s="57" t="s">
        <v>309</v>
      </c>
      <c r="B37" s="107" t="s">
        <v>3941</v>
      </c>
      <c r="C37" s="107" t="s">
        <v>3941</v>
      </c>
      <c r="D37" s="107" t="s">
        <v>3941</v>
      </c>
      <c r="E37" s="107" t="s">
        <v>3941</v>
      </c>
      <c r="F37" s="107" t="s">
        <v>3941</v>
      </c>
      <c r="G37" s="59">
        <v>471153.82</v>
      </c>
      <c r="H37" s="107" t="s">
        <v>3941</v>
      </c>
      <c r="I37" s="59">
        <v>1314.7000232485311</v>
      </c>
      <c r="J37" s="107" t="s">
        <v>3941</v>
      </c>
      <c r="K37" s="58">
        <v>0.76929999999999998</v>
      </c>
      <c r="L37" s="58">
        <v>1.29E-2</v>
      </c>
    </row>
    <row r="38" spans="1:12">
      <c r="A38" t="s">
        <v>2047</v>
      </c>
      <c r="B38" t="s">
        <v>2048</v>
      </c>
      <c r="C38" t="s">
        <v>108</v>
      </c>
      <c r="D38" s="105" t="s">
        <v>3941</v>
      </c>
      <c r="E38" t="s">
        <v>904</v>
      </c>
      <c r="F38" t="s">
        <v>100</v>
      </c>
      <c r="G38" s="55">
        <v>46.8</v>
      </c>
      <c r="H38" s="55">
        <v>17429.450400000002</v>
      </c>
      <c r="I38" s="55">
        <v>29.5853765691744</v>
      </c>
      <c r="J38" s="56">
        <v>0</v>
      </c>
      <c r="K38" s="56">
        <v>1.7299999999999999E-2</v>
      </c>
      <c r="L38" s="56">
        <v>2.9999999999999997E-4</v>
      </c>
    </row>
    <row r="39" spans="1:12">
      <c r="A39" t="s">
        <v>2049</v>
      </c>
      <c r="B39" t="s">
        <v>2050</v>
      </c>
      <c r="C39" t="s">
        <v>108</v>
      </c>
      <c r="D39" s="105" t="s">
        <v>3941</v>
      </c>
      <c r="E39" t="s">
        <v>904</v>
      </c>
      <c r="F39" t="s">
        <v>100</v>
      </c>
      <c r="G39" s="55">
        <v>9491.07</v>
      </c>
      <c r="H39" s="55">
        <v>89.879500000000149</v>
      </c>
      <c r="I39" s="55">
        <v>30.9402187473776</v>
      </c>
      <c r="J39" s="56">
        <v>0</v>
      </c>
      <c r="K39" s="56">
        <v>1.8100000000000002E-2</v>
      </c>
      <c r="L39" s="56">
        <v>2.9999999999999997E-4</v>
      </c>
    </row>
    <row r="40" spans="1:12">
      <c r="A40" t="s">
        <v>2051</v>
      </c>
      <c r="B40" t="s">
        <v>2052</v>
      </c>
      <c r="C40" t="s">
        <v>108</v>
      </c>
      <c r="D40" s="105" t="s">
        <v>3941</v>
      </c>
      <c r="E40" t="s">
        <v>845</v>
      </c>
      <c r="F40" t="s">
        <v>102</v>
      </c>
      <c r="G40" s="55">
        <v>6933</v>
      </c>
      <c r="H40" s="55">
        <v>170.38409999999999</v>
      </c>
      <c r="I40" s="55">
        <v>47.387946275974798</v>
      </c>
      <c r="J40" s="56">
        <v>1E-4</v>
      </c>
      <c r="K40" s="56">
        <v>2.7699999999999999E-2</v>
      </c>
      <c r="L40" s="56">
        <v>5.0000000000000001E-4</v>
      </c>
    </row>
    <row r="41" spans="1:12">
      <c r="A41" t="s">
        <v>2053</v>
      </c>
      <c r="B41" t="s">
        <v>2054</v>
      </c>
      <c r="C41" t="s">
        <v>108</v>
      </c>
      <c r="D41" s="105" t="s">
        <v>3941</v>
      </c>
      <c r="E41" t="s">
        <v>845</v>
      </c>
      <c r="F41" t="s">
        <v>100</v>
      </c>
      <c r="G41" s="55">
        <v>38757.29</v>
      </c>
      <c r="H41" s="55">
        <v>218.58120000000002</v>
      </c>
      <c r="I41" s="55">
        <v>307.26547448850403</v>
      </c>
      <c r="J41" s="56">
        <v>1E-4</v>
      </c>
      <c r="K41" s="56">
        <v>0.17979999999999999</v>
      </c>
      <c r="L41" s="56">
        <v>3.0000000000000001E-3</v>
      </c>
    </row>
    <row r="42" spans="1:12">
      <c r="A42" t="s">
        <v>2055</v>
      </c>
      <c r="B42" t="s">
        <v>2056</v>
      </c>
      <c r="C42" t="s">
        <v>108</v>
      </c>
      <c r="D42" s="105" t="s">
        <v>3941</v>
      </c>
      <c r="E42" t="s">
        <v>845</v>
      </c>
      <c r="F42" t="s">
        <v>100</v>
      </c>
      <c r="G42" s="55">
        <v>37318.699999999997</v>
      </c>
      <c r="H42" s="55">
        <v>96.48089999999992</v>
      </c>
      <c r="I42" s="55">
        <v>130.59164973784399</v>
      </c>
      <c r="J42" s="56">
        <v>2.0000000000000001E-4</v>
      </c>
      <c r="K42" s="56">
        <v>7.6399999999999996E-2</v>
      </c>
      <c r="L42" s="56">
        <v>1.2999999999999999E-3</v>
      </c>
    </row>
    <row r="43" spans="1:12">
      <c r="A43" t="s">
        <v>2057</v>
      </c>
      <c r="B43" t="s">
        <v>2058</v>
      </c>
      <c r="C43" t="s">
        <v>108</v>
      </c>
      <c r="D43" s="105" t="s">
        <v>3941</v>
      </c>
      <c r="E43" t="s">
        <v>845</v>
      </c>
      <c r="F43" t="s">
        <v>100</v>
      </c>
      <c r="G43" s="55">
        <v>3785.58</v>
      </c>
      <c r="H43" s="55">
        <v>100</v>
      </c>
      <c r="I43" s="55">
        <v>13.730298660000001</v>
      </c>
      <c r="J43" s="56">
        <v>1E-4</v>
      </c>
      <c r="K43" s="56">
        <v>8.0000000000000002E-3</v>
      </c>
      <c r="L43" s="56">
        <v>1E-4</v>
      </c>
    </row>
    <row r="44" spans="1:12">
      <c r="A44" t="s">
        <v>2059</v>
      </c>
      <c r="B44" t="s">
        <v>2060</v>
      </c>
      <c r="C44" t="s">
        <v>108</v>
      </c>
      <c r="D44" s="105" t="s">
        <v>3941</v>
      </c>
      <c r="E44" t="s">
        <v>845</v>
      </c>
      <c r="F44" t="s">
        <v>102</v>
      </c>
      <c r="G44" s="55">
        <v>13589.18</v>
      </c>
      <c r="H44" s="55">
        <v>90.532199999999932</v>
      </c>
      <c r="I44" s="55">
        <v>49.353044433785101</v>
      </c>
      <c r="J44" s="56">
        <v>2.0000000000000001E-4</v>
      </c>
      <c r="K44" s="56">
        <v>2.8899999999999999E-2</v>
      </c>
      <c r="L44" s="56">
        <v>5.0000000000000001E-4</v>
      </c>
    </row>
    <row r="45" spans="1:12">
      <c r="A45" t="s">
        <v>2061</v>
      </c>
      <c r="B45" t="s">
        <v>2062</v>
      </c>
      <c r="C45" t="s">
        <v>108</v>
      </c>
      <c r="D45" s="105" t="s">
        <v>3941</v>
      </c>
      <c r="E45" t="s">
        <v>845</v>
      </c>
      <c r="F45" t="s">
        <v>102</v>
      </c>
      <c r="G45" s="55">
        <v>4946.17</v>
      </c>
      <c r="H45" s="55">
        <v>65.203799999999816</v>
      </c>
      <c r="I45" s="55">
        <v>12.9377742310557</v>
      </c>
      <c r="J45" s="56">
        <v>2.0000000000000001E-4</v>
      </c>
      <c r="K45" s="56">
        <v>7.6E-3</v>
      </c>
      <c r="L45" s="56">
        <v>1E-4</v>
      </c>
    </row>
    <row r="46" spans="1:12">
      <c r="A46" t="s">
        <v>2063</v>
      </c>
      <c r="B46" t="s">
        <v>2064</v>
      </c>
      <c r="C46" t="s">
        <v>108</v>
      </c>
      <c r="D46" s="105" t="s">
        <v>3941</v>
      </c>
      <c r="E46" t="s">
        <v>845</v>
      </c>
      <c r="F46" t="s">
        <v>102</v>
      </c>
      <c r="G46" s="55">
        <v>2328.59</v>
      </c>
      <c r="H46" s="55">
        <v>107.37439999999961</v>
      </c>
      <c r="I46" s="55">
        <v>10.030241754515099</v>
      </c>
      <c r="J46" s="56">
        <v>2.0000000000000001E-4</v>
      </c>
      <c r="K46" s="56">
        <v>5.8999999999999999E-3</v>
      </c>
      <c r="L46" s="56">
        <v>1E-4</v>
      </c>
    </row>
    <row r="47" spans="1:12">
      <c r="A47" t="s">
        <v>2065</v>
      </c>
      <c r="B47" t="s">
        <v>2066</v>
      </c>
      <c r="C47" t="s">
        <v>108</v>
      </c>
      <c r="D47" s="105" t="s">
        <v>3941</v>
      </c>
      <c r="E47" t="s">
        <v>845</v>
      </c>
      <c r="F47" t="s">
        <v>100</v>
      </c>
      <c r="G47" s="55">
        <v>63358.28</v>
      </c>
      <c r="H47" s="55">
        <v>144.08939999999981</v>
      </c>
      <c r="I47" s="55">
        <v>331.11813507691397</v>
      </c>
      <c r="J47" s="56">
        <v>1E-4</v>
      </c>
      <c r="K47" s="56">
        <v>0.19370000000000001</v>
      </c>
      <c r="L47" s="56">
        <v>3.3E-3</v>
      </c>
    </row>
    <row r="48" spans="1:12">
      <c r="A48" t="s">
        <v>2067</v>
      </c>
      <c r="B48" t="s">
        <v>2068</v>
      </c>
      <c r="C48" t="s">
        <v>108</v>
      </c>
      <c r="D48" s="105" t="s">
        <v>3941</v>
      </c>
      <c r="E48" t="s">
        <v>857</v>
      </c>
      <c r="F48" t="s">
        <v>100</v>
      </c>
      <c r="G48" s="55">
        <v>292.19</v>
      </c>
      <c r="H48" s="55">
        <v>2257.4876999999992</v>
      </c>
      <c r="I48" s="55">
        <v>23.924248057654999</v>
      </c>
      <c r="J48" s="56">
        <v>0</v>
      </c>
      <c r="K48" s="56">
        <v>1.4E-2</v>
      </c>
      <c r="L48" s="56">
        <v>2.0000000000000001E-4</v>
      </c>
    </row>
    <row r="49" spans="1:12">
      <c r="A49" t="s">
        <v>2069</v>
      </c>
      <c r="B49" t="s">
        <v>2070</v>
      </c>
      <c r="C49" t="s">
        <v>108</v>
      </c>
      <c r="D49" s="105" t="s">
        <v>3941</v>
      </c>
      <c r="E49" t="s">
        <v>857</v>
      </c>
      <c r="F49" t="s">
        <v>100</v>
      </c>
      <c r="G49" s="55">
        <v>369.98</v>
      </c>
      <c r="H49" s="55">
        <v>2472.2510000000002</v>
      </c>
      <c r="I49" s="55">
        <v>33.175567824024597</v>
      </c>
      <c r="J49" s="56">
        <v>0</v>
      </c>
      <c r="K49" s="56">
        <v>1.9400000000000001E-2</v>
      </c>
      <c r="L49" s="56">
        <v>2.9999999999999997E-4</v>
      </c>
    </row>
    <row r="50" spans="1:12">
      <c r="A50" t="s">
        <v>2071</v>
      </c>
      <c r="B50" t="s">
        <v>2072</v>
      </c>
      <c r="C50" t="s">
        <v>108</v>
      </c>
      <c r="D50" s="105" t="s">
        <v>3941</v>
      </c>
      <c r="E50" t="s">
        <v>886</v>
      </c>
      <c r="F50" t="s">
        <v>102</v>
      </c>
      <c r="G50" s="55">
        <v>5723.04</v>
      </c>
      <c r="H50" s="55">
        <v>92.37390000000002</v>
      </c>
      <c r="I50" s="55">
        <v>21.2077054911001</v>
      </c>
      <c r="J50" s="56">
        <v>2.0000000000000001E-4</v>
      </c>
      <c r="K50" s="56">
        <v>1.24E-2</v>
      </c>
      <c r="L50" s="56">
        <v>2.0000000000000001E-4</v>
      </c>
    </row>
    <row r="51" spans="1:12">
      <c r="A51" t="s">
        <v>2073</v>
      </c>
      <c r="B51" t="s">
        <v>2074</v>
      </c>
      <c r="C51" t="s">
        <v>108</v>
      </c>
      <c r="D51" s="105" t="s">
        <v>3941</v>
      </c>
      <c r="E51" t="s">
        <v>886</v>
      </c>
      <c r="F51" t="s">
        <v>100</v>
      </c>
      <c r="G51" s="55">
        <v>47649.55</v>
      </c>
      <c r="H51" s="55">
        <v>85.533400000000057</v>
      </c>
      <c r="I51" s="55">
        <v>147.82302828431199</v>
      </c>
      <c r="J51" s="56">
        <v>2.0000000000000001E-4</v>
      </c>
      <c r="K51" s="56">
        <v>8.6499999999999994E-2</v>
      </c>
      <c r="L51" s="56">
        <v>1.5E-3</v>
      </c>
    </row>
    <row r="52" spans="1:12">
      <c r="A52" t="s">
        <v>2075</v>
      </c>
      <c r="B52" t="s">
        <v>2076</v>
      </c>
      <c r="C52" t="s">
        <v>108</v>
      </c>
      <c r="D52" s="105" t="s">
        <v>3941</v>
      </c>
      <c r="E52" t="s">
        <v>936</v>
      </c>
      <c r="F52" t="s">
        <v>100</v>
      </c>
      <c r="G52" s="55">
        <v>161.68</v>
      </c>
      <c r="H52" s="55">
        <v>4259.5958000000037</v>
      </c>
      <c r="I52" s="55">
        <v>24.978838853198901</v>
      </c>
      <c r="J52" s="56">
        <v>0</v>
      </c>
      <c r="K52" s="56">
        <v>1.46E-2</v>
      </c>
      <c r="L52" s="56">
        <v>2.0000000000000001E-4</v>
      </c>
    </row>
    <row r="53" spans="1:12">
      <c r="A53" t="s">
        <v>2077</v>
      </c>
      <c r="B53" t="s">
        <v>2078</v>
      </c>
      <c r="C53" t="s">
        <v>108</v>
      </c>
      <c r="D53" s="105" t="s">
        <v>3941</v>
      </c>
      <c r="E53" t="s">
        <v>936</v>
      </c>
      <c r="F53" t="s">
        <v>100</v>
      </c>
      <c r="G53" s="55">
        <v>488.99</v>
      </c>
      <c r="H53" s="55">
        <v>3687.6463999999987</v>
      </c>
      <c r="I53" s="55">
        <v>65.402869670442698</v>
      </c>
      <c r="J53" s="56">
        <v>0</v>
      </c>
      <c r="K53" s="56">
        <v>3.8300000000000001E-2</v>
      </c>
      <c r="L53" s="56">
        <v>5.9999999999999995E-4</v>
      </c>
    </row>
    <row r="54" spans="1:12">
      <c r="A54" t="s">
        <v>2079</v>
      </c>
      <c r="B54" t="s">
        <v>2080</v>
      </c>
      <c r="C54" t="s">
        <v>108</v>
      </c>
      <c r="D54" s="105" t="s">
        <v>3941</v>
      </c>
      <c r="E54" t="s">
        <v>1141</v>
      </c>
      <c r="F54" t="s">
        <v>98</v>
      </c>
      <c r="G54" s="55">
        <v>18420</v>
      </c>
      <c r="H54" s="55">
        <v>9.9999999999999995E-7</v>
      </c>
      <c r="I54" s="55">
        <v>1.842E-7</v>
      </c>
      <c r="J54" s="56">
        <v>0</v>
      </c>
      <c r="K54" s="56">
        <v>0</v>
      </c>
      <c r="L54" s="56">
        <v>0</v>
      </c>
    </row>
    <row r="55" spans="1:12">
      <c r="A55" t="s">
        <v>2081</v>
      </c>
      <c r="B55" t="s">
        <v>2082</v>
      </c>
      <c r="C55" t="s">
        <v>108</v>
      </c>
      <c r="D55" s="105" t="s">
        <v>3941</v>
      </c>
      <c r="E55" t="s">
        <v>594</v>
      </c>
      <c r="F55" t="s">
        <v>100</v>
      </c>
      <c r="G55" s="55">
        <v>216378.23</v>
      </c>
      <c r="H55" s="55">
        <v>1E-4</v>
      </c>
      <c r="I55" s="55">
        <v>7.8480384021000003E-4</v>
      </c>
      <c r="J55" s="56">
        <v>0</v>
      </c>
      <c r="K55" s="56">
        <v>0</v>
      </c>
      <c r="L55" s="56">
        <v>0</v>
      </c>
    </row>
    <row r="56" spans="1:12">
      <c r="A56" t="s">
        <v>2083</v>
      </c>
      <c r="B56" t="s">
        <v>2084</v>
      </c>
      <c r="C56" t="s">
        <v>108</v>
      </c>
      <c r="D56" s="105" t="s">
        <v>3941</v>
      </c>
      <c r="E56" t="s">
        <v>1360</v>
      </c>
      <c r="F56" t="s">
        <v>100</v>
      </c>
      <c r="G56" s="55">
        <v>1115.5</v>
      </c>
      <c r="H56" s="55">
        <v>871.16980000000001</v>
      </c>
      <c r="I56" s="55">
        <v>35.246820104613001</v>
      </c>
      <c r="J56" s="56">
        <v>0</v>
      </c>
      <c r="K56" s="56">
        <v>2.06E-2</v>
      </c>
      <c r="L56" s="56">
        <v>2.9999999999999997E-4</v>
      </c>
    </row>
    <row r="57" spans="1:12">
      <c r="A57" t="s">
        <v>190</v>
      </c>
      <c r="B57" s="107" t="s">
        <v>3941</v>
      </c>
      <c r="C57" s="107" t="s">
        <v>3941</v>
      </c>
      <c r="D57" s="107" t="s">
        <v>3941</v>
      </c>
      <c r="E57" s="107" t="s">
        <v>3941</v>
      </c>
      <c r="F57" s="107" t="s">
        <v>3941</v>
      </c>
      <c r="G57" s="107" t="s">
        <v>3941</v>
      </c>
      <c r="H57" s="107" t="s">
        <v>3941</v>
      </c>
      <c r="I57" s="107" t="s">
        <v>3941</v>
      </c>
      <c r="J57" s="107" t="s">
        <v>3941</v>
      </c>
      <c r="K57" s="107" t="s">
        <v>3941</v>
      </c>
      <c r="L57" s="107" t="s">
        <v>3941</v>
      </c>
    </row>
    <row r="58" spans="1:12">
      <c r="A58" t="s">
        <v>302</v>
      </c>
      <c r="B58" s="107" t="s">
        <v>3941</v>
      </c>
      <c r="C58" s="107" t="s">
        <v>3941</v>
      </c>
      <c r="D58" s="107" t="s">
        <v>3941</v>
      </c>
      <c r="E58" s="107" t="s">
        <v>3941</v>
      </c>
      <c r="F58" s="107" t="s">
        <v>3941</v>
      </c>
      <c r="G58" s="107" t="s">
        <v>3941</v>
      </c>
      <c r="H58" s="107" t="s">
        <v>3941</v>
      </c>
      <c r="I58" s="107" t="s">
        <v>3941</v>
      </c>
      <c r="J58" s="107" t="s">
        <v>3941</v>
      </c>
      <c r="K58" s="107" t="s">
        <v>3941</v>
      </c>
      <c r="L58" s="107" t="s">
        <v>3941</v>
      </c>
    </row>
    <row r="59" spans="1:12">
      <c r="A59" t="s">
        <v>303</v>
      </c>
      <c r="B59" s="107" t="s">
        <v>3941</v>
      </c>
      <c r="C59" s="107" t="s">
        <v>3941</v>
      </c>
      <c r="D59" s="107" t="s">
        <v>3941</v>
      </c>
      <c r="E59" s="107" t="s">
        <v>3941</v>
      </c>
      <c r="F59" s="107" t="s">
        <v>3941</v>
      </c>
      <c r="G59" s="107" t="s">
        <v>3941</v>
      </c>
      <c r="H59" s="107" t="s">
        <v>3941</v>
      </c>
      <c r="I59" s="107" t="s">
        <v>3941</v>
      </c>
      <c r="J59" s="107" t="s">
        <v>3941</v>
      </c>
      <c r="K59" s="107" t="s">
        <v>3941</v>
      </c>
      <c r="L59" s="107" t="s">
        <v>3941</v>
      </c>
    </row>
    <row r="60" spans="1:12">
      <c r="A60" t="s">
        <v>304</v>
      </c>
      <c r="B60" s="107" t="s">
        <v>3941</v>
      </c>
      <c r="C60" s="107" t="s">
        <v>3941</v>
      </c>
      <c r="D60" s="107" t="s">
        <v>3941</v>
      </c>
      <c r="E60" s="107" t="s">
        <v>3941</v>
      </c>
      <c r="F60" s="107" t="s">
        <v>3941</v>
      </c>
      <c r="G60" s="107" t="s">
        <v>3941</v>
      </c>
      <c r="H60" s="107" t="s">
        <v>3941</v>
      </c>
      <c r="I60" s="107" t="s">
        <v>3941</v>
      </c>
      <c r="J60" s="107" t="s">
        <v>3941</v>
      </c>
      <c r="K60" s="107" t="s">
        <v>3941</v>
      </c>
      <c r="L60" s="107" t="s">
        <v>3941</v>
      </c>
    </row>
    <row r="61" spans="1:12" hidden="1">
      <c r="B61" s="13"/>
      <c r="C61" s="13"/>
      <c r="D61" s="13"/>
    </row>
    <row r="62" spans="1:12" hidden="1">
      <c r="B62" s="13"/>
      <c r="C62" s="13"/>
      <c r="D62" s="13"/>
    </row>
    <row r="63" spans="1:12" hidden="1">
      <c r="B63" s="13"/>
      <c r="C63" s="13"/>
      <c r="D63" s="13"/>
    </row>
    <row r="64" spans="1:12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3940</v>
      </c>
    </row>
    <row r="2" spans="1:20" s="1" customFormat="1">
      <c r="A2" s="2" t="s">
        <v>1</v>
      </c>
      <c r="B2" s="9" t="s">
        <v>3069</v>
      </c>
    </row>
    <row r="3" spans="1:20" s="1" customFormat="1">
      <c r="A3" s="2" t="s">
        <v>2</v>
      </c>
      <c r="B3" s="20" t="s">
        <v>3070</v>
      </c>
    </row>
    <row r="4" spans="1:20" s="1" customFormat="1">
      <c r="A4" s="2" t="s">
        <v>3</v>
      </c>
      <c r="B4" s="62" t="s">
        <v>165</v>
      </c>
    </row>
    <row r="5" spans="1:20" ht="18.75">
      <c r="A5" s="82" t="s">
        <v>119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99" t="s">
        <v>3941</v>
      </c>
      <c r="B7" s="100" t="s">
        <v>3941</v>
      </c>
      <c r="C7" s="100" t="s">
        <v>3941</v>
      </c>
      <c r="D7" s="21" t="s">
        <v>70</v>
      </c>
      <c r="E7" s="21" t="s">
        <v>152</v>
      </c>
      <c r="F7" s="100" t="s">
        <v>3941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1" t="s">
        <v>3941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2" t="s">
        <v>3941</v>
      </c>
      <c r="C9" s="102" t="s">
        <v>3941</v>
      </c>
      <c r="D9" s="102" t="s">
        <v>3941</v>
      </c>
      <c r="E9" s="53">
        <v>3075511.08</v>
      </c>
      <c r="F9" s="102" t="s">
        <v>3941</v>
      </c>
      <c r="G9" s="53">
        <v>10012.441917374554</v>
      </c>
      <c r="H9" s="102" t="s">
        <v>3941</v>
      </c>
      <c r="I9" s="54">
        <v>1</v>
      </c>
      <c r="J9" s="54">
        <v>9.8299999999999998E-2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172</v>
      </c>
      <c r="B10" s="107" t="s">
        <v>3941</v>
      </c>
      <c r="C10" s="107" t="s">
        <v>3941</v>
      </c>
      <c r="D10" s="107" t="s">
        <v>3941</v>
      </c>
      <c r="E10" s="59">
        <v>382044.81</v>
      </c>
      <c r="F10" s="107" t="s">
        <v>3941</v>
      </c>
      <c r="G10" s="59">
        <v>720.8175198628046</v>
      </c>
      <c r="H10" s="107" t="s">
        <v>3941</v>
      </c>
      <c r="I10" s="58">
        <v>7.1999999999999995E-2</v>
      </c>
      <c r="J10" s="58">
        <v>7.1000000000000004E-3</v>
      </c>
    </row>
    <row r="11" spans="1:20">
      <c r="A11" s="57" t="s">
        <v>2085</v>
      </c>
      <c r="B11" s="107" t="s">
        <v>3941</v>
      </c>
      <c r="C11" s="107" t="s">
        <v>3941</v>
      </c>
      <c r="D11" s="107" t="s">
        <v>3941</v>
      </c>
      <c r="E11" s="59">
        <v>28042.67</v>
      </c>
      <c r="F11" s="107" t="s">
        <v>3941</v>
      </c>
      <c r="G11" s="59">
        <v>103.34116269834902</v>
      </c>
      <c r="H11" s="107" t="s">
        <v>3941</v>
      </c>
      <c r="I11" s="58">
        <v>1.03E-2</v>
      </c>
      <c r="J11" s="58">
        <v>1E-3</v>
      </c>
    </row>
    <row r="12" spans="1:20">
      <c r="A12" t="s">
        <v>2086</v>
      </c>
      <c r="B12" t="s">
        <v>2087</v>
      </c>
      <c r="C12" t="s">
        <v>100</v>
      </c>
      <c r="D12" t="s">
        <v>2088</v>
      </c>
      <c r="E12" s="55">
        <v>495.41</v>
      </c>
      <c r="F12" s="55">
        <v>99.982100000000003</v>
      </c>
      <c r="G12" s="55">
        <v>1.7965304334794701</v>
      </c>
      <c r="H12" s="56">
        <v>0</v>
      </c>
      <c r="I12" s="56">
        <v>2.0000000000000001E-4</v>
      </c>
      <c r="J12" s="56">
        <v>0</v>
      </c>
    </row>
    <row r="13" spans="1:20">
      <c r="A13" t="s">
        <v>2089</v>
      </c>
      <c r="B13" t="s">
        <v>2090</v>
      </c>
      <c r="C13" t="s">
        <v>100</v>
      </c>
      <c r="D13" t="s">
        <v>2091</v>
      </c>
      <c r="E13" s="55">
        <v>891.44</v>
      </c>
      <c r="F13" s="55">
        <v>81.944800000000001</v>
      </c>
      <c r="G13" s="55">
        <v>2.6494826060102401</v>
      </c>
      <c r="H13" s="56">
        <v>0</v>
      </c>
      <c r="I13" s="56">
        <v>2.9999999999999997E-4</v>
      </c>
      <c r="J13" s="56">
        <v>0</v>
      </c>
    </row>
    <row r="14" spans="1:20">
      <c r="A14" t="s">
        <v>2092</v>
      </c>
      <c r="B14" t="s">
        <v>2093</v>
      </c>
      <c r="C14" t="s">
        <v>100</v>
      </c>
      <c r="D14" t="s">
        <v>2094</v>
      </c>
      <c r="E14" s="55">
        <v>1592.17</v>
      </c>
      <c r="F14" s="55">
        <v>100.5746</v>
      </c>
      <c r="G14" s="55">
        <v>5.8079825941901397</v>
      </c>
      <c r="H14" s="56">
        <v>2.0000000000000001E-4</v>
      </c>
      <c r="I14" s="56">
        <v>5.9999999999999995E-4</v>
      </c>
      <c r="J14" s="56">
        <v>1E-4</v>
      </c>
    </row>
    <row r="15" spans="1:20">
      <c r="A15" t="s">
        <v>2095</v>
      </c>
      <c r="B15" t="s">
        <v>2096</v>
      </c>
      <c r="C15" t="s">
        <v>100</v>
      </c>
      <c r="D15" t="s">
        <v>2097</v>
      </c>
      <c r="E15" s="55">
        <v>737.87</v>
      </c>
      <c r="F15" s="55">
        <v>108.9652</v>
      </c>
      <c r="G15" s="55">
        <v>2.9161860575374798</v>
      </c>
      <c r="H15" s="56">
        <v>0</v>
      </c>
      <c r="I15" s="56">
        <v>2.9999999999999997E-4</v>
      </c>
      <c r="J15" s="56">
        <v>0</v>
      </c>
    </row>
    <row r="16" spans="1:20">
      <c r="A16" t="s">
        <v>2098</v>
      </c>
      <c r="B16" t="s">
        <v>2099</v>
      </c>
      <c r="C16" t="s">
        <v>100</v>
      </c>
      <c r="D16" t="s">
        <v>2100</v>
      </c>
      <c r="E16" s="55">
        <v>15301</v>
      </c>
      <c r="F16" s="55">
        <v>113.8103</v>
      </c>
      <c r="G16" s="55">
        <v>63.160991488881002</v>
      </c>
      <c r="H16" s="56">
        <v>2.0000000000000001E-4</v>
      </c>
      <c r="I16" s="56">
        <v>6.3E-3</v>
      </c>
      <c r="J16" s="56">
        <v>5.9999999999999995E-4</v>
      </c>
    </row>
    <row r="17" spans="1:10">
      <c r="A17" t="s">
        <v>2101</v>
      </c>
      <c r="B17" t="s">
        <v>2102</v>
      </c>
      <c r="C17" t="s">
        <v>100</v>
      </c>
      <c r="D17" t="s">
        <v>2103</v>
      </c>
      <c r="E17" s="55">
        <v>4287.8500000000004</v>
      </c>
      <c r="F17" s="55">
        <v>100.76260000000001</v>
      </c>
      <c r="G17" s="55">
        <v>15.6706317456507</v>
      </c>
      <c r="H17" s="56">
        <v>8.0000000000000004E-4</v>
      </c>
      <c r="I17" s="56">
        <v>1.6000000000000001E-3</v>
      </c>
      <c r="J17" s="56">
        <v>2.0000000000000001E-4</v>
      </c>
    </row>
    <row r="18" spans="1:10">
      <c r="A18" t="s">
        <v>2104</v>
      </c>
      <c r="B18" t="s">
        <v>2105</v>
      </c>
      <c r="C18" t="s">
        <v>100</v>
      </c>
      <c r="D18" t="s">
        <v>2106</v>
      </c>
      <c r="E18" s="55">
        <v>4736.93</v>
      </c>
      <c r="F18" s="55">
        <v>66</v>
      </c>
      <c r="G18" s="55">
        <v>11.3393577726</v>
      </c>
      <c r="H18" s="56">
        <v>1E-4</v>
      </c>
      <c r="I18" s="56">
        <v>1.1000000000000001E-3</v>
      </c>
      <c r="J18" s="56">
        <v>1E-4</v>
      </c>
    </row>
    <row r="19" spans="1:10">
      <c r="A19" s="57" t="s">
        <v>2107</v>
      </c>
      <c r="B19" s="107" t="s">
        <v>3941</v>
      </c>
      <c r="C19" s="107" t="s">
        <v>3941</v>
      </c>
      <c r="D19" s="107" t="s">
        <v>3941</v>
      </c>
      <c r="E19" s="59">
        <v>12.18</v>
      </c>
      <c r="F19" s="107" t="s">
        <v>3941</v>
      </c>
      <c r="G19" s="59">
        <v>27.962097186504</v>
      </c>
      <c r="H19" s="107" t="s">
        <v>3941</v>
      </c>
      <c r="I19" s="58">
        <v>2.8E-3</v>
      </c>
      <c r="J19" s="58">
        <v>2.9999999999999997E-4</v>
      </c>
    </row>
    <row r="20" spans="1:10">
      <c r="A20" t="s">
        <v>2108</v>
      </c>
      <c r="B20" t="s">
        <v>2109</v>
      </c>
      <c r="C20" t="s">
        <v>100</v>
      </c>
      <c r="D20" t="s">
        <v>2110</v>
      </c>
      <c r="E20" s="55">
        <v>1.1599999999999999</v>
      </c>
      <c r="F20" s="55">
        <v>130662.52</v>
      </c>
      <c r="G20" s="55">
        <v>5.497390336464</v>
      </c>
      <c r="H20" s="56">
        <v>0</v>
      </c>
      <c r="I20" s="56">
        <v>5.0000000000000001E-4</v>
      </c>
      <c r="J20" s="56">
        <v>1E-4</v>
      </c>
    </row>
    <row r="21" spans="1:10">
      <c r="A21" t="s">
        <v>2111</v>
      </c>
      <c r="B21" t="s">
        <v>2112</v>
      </c>
      <c r="C21" t="s">
        <v>100</v>
      </c>
      <c r="D21" t="s">
        <v>2110</v>
      </c>
      <c r="E21" s="55">
        <v>1.4</v>
      </c>
      <c r="F21" s="55">
        <v>130547.18</v>
      </c>
      <c r="G21" s="55">
        <v>6.6289247060400003</v>
      </c>
      <c r="H21" s="56">
        <v>0</v>
      </c>
      <c r="I21" s="56">
        <v>6.9999999999999999E-4</v>
      </c>
      <c r="J21" s="56">
        <v>1E-4</v>
      </c>
    </row>
    <row r="22" spans="1:10">
      <c r="A22" t="s">
        <v>2113</v>
      </c>
      <c r="B22" t="s">
        <v>2114</v>
      </c>
      <c r="C22" t="s">
        <v>98</v>
      </c>
      <c r="D22" t="s">
        <v>2115</v>
      </c>
      <c r="E22" s="55">
        <v>9.6199999999999992</v>
      </c>
      <c r="F22" s="55">
        <v>164613.12</v>
      </c>
      <c r="G22" s="55">
        <v>15.835782144</v>
      </c>
      <c r="H22" s="56">
        <v>0</v>
      </c>
      <c r="I22" s="56">
        <v>1.6000000000000001E-3</v>
      </c>
      <c r="J22" s="56">
        <v>2.0000000000000001E-4</v>
      </c>
    </row>
    <row r="23" spans="1:10">
      <c r="A23" s="57" t="s">
        <v>2116</v>
      </c>
      <c r="B23" s="107" t="s">
        <v>3941</v>
      </c>
      <c r="C23" s="107" t="s">
        <v>3941</v>
      </c>
      <c r="D23" s="107" t="s">
        <v>3941</v>
      </c>
      <c r="E23" s="59">
        <v>62567.06</v>
      </c>
      <c r="F23" s="107" t="s">
        <v>3941</v>
      </c>
      <c r="G23" s="59">
        <v>59.255317941775203</v>
      </c>
      <c r="H23" s="107" t="s">
        <v>3941</v>
      </c>
      <c r="I23" s="58">
        <v>5.8999999999999999E-3</v>
      </c>
      <c r="J23" s="58">
        <v>5.9999999999999995E-4</v>
      </c>
    </row>
    <row r="24" spans="1:10">
      <c r="A24" t="s">
        <v>2117</v>
      </c>
      <c r="B24" t="s">
        <v>2118</v>
      </c>
      <c r="C24" t="s">
        <v>98</v>
      </c>
      <c r="D24" t="s">
        <v>2119</v>
      </c>
      <c r="E24" s="55">
        <v>62567.06</v>
      </c>
      <c r="F24" s="55">
        <v>94.706891999999996</v>
      </c>
      <c r="G24" s="55">
        <v>59.255317941775203</v>
      </c>
      <c r="H24" s="56">
        <v>2.0000000000000001E-4</v>
      </c>
      <c r="I24" s="56">
        <v>5.8999999999999999E-3</v>
      </c>
      <c r="J24" s="56">
        <v>5.9999999999999995E-4</v>
      </c>
    </row>
    <row r="25" spans="1:10">
      <c r="A25" s="57" t="s">
        <v>2120</v>
      </c>
      <c r="B25" s="107" t="s">
        <v>3941</v>
      </c>
      <c r="C25" s="107" t="s">
        <v>3941</v>
      </c>
      <c r="D25" s="107" t="s">
        <v>3941</v>
      </c>
      <c r="E25" s="59">
        <v>291422.90000000002</v>
      </c>
      <c r="F25" s="107" t="s">
        <v>3941</v>
      </c>
      <c r="G25" s="59">
        <v>530.25894203617634</v>
      </c>
      <c r="H25" s="107" t="s">
        <v>3941</v>
      </c>
      <c r="I25" s="58">
        <v>5.2999999999999999E-2</v>
      </c>
      <c r="J25" s="58">
        <v>5.1999999999999998E-3</v>
      </c>
    </row>
    <row r="26" spans="1:10">
      <c r="A26" t="s">
        <v>2121</v>
      </c>
      <c r="B26" t="s">
        <v>2122</v>
      </c>
      <c r="C26" t="s">
        <v>98</v>
      </c>
      <c r="D26" t="s">
        <v>2123</v>
      </c>
      <c r="E26" s="55">
        <v>76562.679999999993</v>
      </c>
      <c r="F26" s="55">
        <v>73.331985000000003</v>
      </c>
      <c r="G26" s="55">
        <v>56.144933013197999</v>
      </c>
      <c r="H26" s="56">
        <v>2.0000000000000001E-4</v>
      </c>
      <c r="I26" s="56">
        <v>5.5999999999999999E-3</v>
      </c>
      <c r="J26" s="56">
        <v>5.9999999999999995E-4</v>
      </c>
    </row>
    <row r="27" spans="1:10">
      <c r="A27" t="s">
        <v>2124</v>
      </c>
      <c r="B27" t="s">
        <v>2125</v>
      </c>
      <c r="C27" t="s">
        <v>100</v>
      </c>
      <c r="D27" s="65">
        <v>42352</v>
      </c>
      <c r="E27" s="55">
        <v>9553.77</v>
      </c>
      <c r="F27" s="55">
        <v>84.99749999999986</v>
      </c>
      <c r="G27" s="55">
        <v>29.4529289334052</v>
      </c>
      <c r="H27" s="56">
        <v>0</v>
      </c>
      <c r="I27" s="56">
        <v>2.8999999999999998E-3</v>
      </c>
      <c r="J27" s="56">
        <v>2.9999999999999997E-4</v>
      </c>
    </row>
    <row r="28" spans="1:10">
      <c r="A28" t="s">
        <v>2126</v>
      </c>
      <c r="B28" t="s">
        <v>2127</v>
      </c>
      <c r="C28" t="s">
        <v>102</v>
      </c>
      <c r="D28" t="s">
        <v>2128</v>
      </c>
      <c r="E28" s="55">
        <v>4262.78</v>
      </c>
      <c r="F28" s="55">
        <v>100</v>
      </c>
      <c r="G28" s="55">
        <v>17.100568247999998</v>
      </c>
      <c r="H28" s="56">
        <v>0</v>
      </c>
      <c r="I28" s="56">
        <v>1.6999999999999999E-3</v>
      </c>
      <c r="J28" s="56">
        <v>2.0000000000000001E-4</v>
      </c>
    </row>
    <row r="29" spans="1:10">
      <c r="A29" t="s">
        <v>2129</v>
      </c>
      <c r="B29" t="s">
        <v>2130</v>
      </c>
      <c r="C29" t="s">
        <v>100</v>
      </c>
      <c r="D29" t="s">
        <v>2131</v>
      </c>
      <c r="E29" s="55">
        <v>965.76</v>
      </c>
      <c r="F29" s="55">
        <v>111.11109999999999</v>
      </c>
      <c r="G29" s="55">
        <v>3.8920124107987202</v>
      </c>
      <c r="H29" s="56">
        <v>0</v>
      </c>
      <c r="I29" s="56">
        <v>4.0000000000000002E-4</v>
      </c>
      <c r="J29" s="56">
        <v>0</v>
      </c>
    </row>
    <row r="30" spans="1:10">
      <c r="A30" t="s">
        <v>2132</v>
      </c>
      <c r="B30" t="s">
        <v>2133</v>
      </c>
      <c r="C30" t="s">
        <v>100</v>
      </c>
      <c r="D30" t="s">
        <v>2134</v>
      </c>
      <c r="E30" s="55">
        <v>3821.9</v>
      </c>
      <c r="F30" s="55">
        <v>100.45829999999999</v>
      </c>
      <c r="G30" s="55">
        <v>13.9255609894479</v>
      </c>
      <c r="H30" s="56">
        <v>4.0000000000000002E-4</v>
      </c>
      <c r="I30" s="56">
        <v>1.4E-3</v>
      </c>
      <c r="J30" s="56">
        <v>1E-4</v>
      </c>
    </row>
    <row r="31" spans="1:10">
      <c r="A31" t="s">
        <v>2135</v>
      </c>
      <c r="B31" t="s">
        <v>2136</v>
      </c>
      <c r="C31" t="s">
        <v>100</v>
      </c>
      <c r="D31" t="s">
        <v>2137</v>
      </c>
      <c r="E31" s="55">
        <v>9270.68</v>
      </c>
      <c r="F31" s="55">
        <v>113.42319999999994</v>
      </c>
      <c r="G31" s="55">
        <v>38.138274655715499</v>
      </c>
      <c r="H31" s="56">
        <v>2.0000000000000001E-4</v>
      </c>
      <c r="I31" s="56">
        <v>3.8E-3</v>
      </c>
      <c r="J31" s="56">
        <v>4.0000000000000002E-4</v>
      </c>
    </row>
    <row r="32" spans="1:10">
      <c r="A32" t="s">
        <v>2138</v>
      </c>
      <c r="B32" t="s">
        <v>2139</v>
      </c>
      <c r="C32" t="s">
        <v>102</v>
      </c>
      <c r="D32" t="s">
        <v>2140</v>
      </c>
      <c r="E32" s="55">
        <v>2737.65</v>
      </c>
      <c r="F32" s="55">
        <v>89.972800000000007</v>
      </c>
      <c r="G32" s="55">
        <v>9.8811338649667206</v>
      </c>
      <c r="H32" s="56">
        <v>0</v>
      </c>
      <c r="I32" s="56">
        <v>1E-3</v>
      </c>
      <c r="J32" s="56">
        <v>1E-4</v>
      </c>
    </row>
    <row r="33" spans="1:10">
      <c r="A33" t="s">
        <v>2141</v>
      </c>
      <c r="B33" t="s">
        <v>2142</v>
      </c>
      <c r="C33" t="s">
        <v>100</v>
      </c>
      <c r="D33" t="s">
        <v>2143</v>
      </c>
      <c r="E33" s="55">
        <v>7479.15</v>
      </c>
      <c r="F33" s="55">
        <v>117.4562</v>
      </c>
      <c r="G33" s="55">
        <v>31.8621989616021</v>
      </c>
      <c r="H33" s="56">
        <v>0</v>
      </c>
      <c r="I33" s="56">
        <v>3.2000000000000002E-3</v>
      </c>
      <c r="J33" s="56">
        <v>2.9999999999999997E-4</v>
      </c>
    </row>
    <row r="34" spans="1:10">
      <c r="A34" t="s">
        <v>2144</v>
      </c>
      <c r="B34" t="s">
        <v>2145</v>
      </c>
      <c r="C34" t="s">
        <v>98</v>
      </c>
      <c r="D34" t="s">
        <v>2146</v>
      </c>
      <c r="E34" s="55">
        <v>72366</v>
      </c>
      <c r="F34" s="55">
        <v>107.819986</v>
      </c>
      <c r="G34" s="55">
        <v>78.025011068759994</v>
      </c>
      <c r="H34" s="56">
        <v>0</v>
      </c>
      <c r="I34" s="56">
        <v>7.7999999999999996E-3</v>
      </c>
      <c r="J34" s="56">
        <v>8.0000000000000004E-4</v>
      </c>
    </row>
    <row r="35" spans="1:10">
      <c r="A35" t="s">
        <v>2147</v>
      </c>
      <c r="B35" t="s">
        <v>2148</v>
      </c>
      <c r="C35" t="s">
        <v>100</v>
      </c>
      <c r="D35" t="s">
        <v>2149</v>
      </c>
      <c r="E35" s="55">
        <v>6698.32</v>
      </c>
      <c r="F35" s="55">
        <v>112.22150000000001</v>
      </c>
      <c r="G35" s="55">
        <v>27.2639964335076</v>
      </c>
      <c r="H35" s="56">
        <v>2.0000000000000001E-4</v>
      </c>
      <c r="I35" s="56">
        <v>2.7000000000000001E-3</v>
      </c>
      <c r="J35" s="56">
        <v>2.9999999999999997E-4</v>
      </c>
    </row>
    <row r="36" spans="1:10">
      <c r="A36" t="s">
        <v>2150</v>
      </c>
      <c r="B36" t="s">
        <v>2151</v>
      </c>
      <c r="C36" t="s">
        <v>100</v>
      </c>
      <c r="D36" t="s">
        <v>2146</v>
      </c>
      <c r="E36" s="55">
        <v>7894.43</v>
      </c>
      <c r="F36" s="55">
        <v>126.2667000000001</v>
      </c>
      <c r="G36" s="55">
        <v>36.154067459925898</v>
      </c>
      <c r="H36" s="56">
        <v>0</v>
      </c>
      <c r="I36" s="56">
        <v>3.5999999999999999E-3</v>
      </c>
      <c r="J36" s="56">
        <v>4.0000000000000002E-4</v>
      </c>
    </row>
    <row r="37" spans="1:10">
      <c r="A37" t="s">
        <v>2152</v>
      </c>
      <c r="B37" t="s">
        <v>2153</v>
      </c>
      <c r="C37" t="s">
        <v>100</v>
      </c>
      <c r="D37" t="s">
        <v>2143</v>
      </c>
      <c r="E37" s="55">
        <v>3896.19</v>
      </c>
      <c r="F37" s="55">
        <v>133.20479999999972</v>
      </c>
      <c r="G37" s="55">
        <v>18.8238111762542</v>
      </c>
      <c r="H37" s="56">
        <v>1E-4</v>
      </c>
      <c r="I37" s="56">
        <v>1.9E-3</v>
      </c>
      <c r="J37" s="56">
        <v>2.0000000000000001E-4</v>
      </c>
    </row>
    <row r="38" spans="1:10">
      <c r="A38" t="s">
        <v>2154</v>
      </c>
      <c r="B38" t="s">
        <v>2155</v>
      </c>
      <c r="C38" t="s">
        <v>100</v>
      </c>
      <c r="D38" t="s">
        <v>2156</v>
      </c>
      <c r="E38" s="55">
        <v>2123.36</v>
      </c>
      <c r="F38" s="55">
        <v>100.07510000000001</v>
      </c>
      <c r="G38" s="55">
        <v>7.7072104914667197</v>
      </c>
      <c r="H38" s="56">
        <v>4.0000000000000002E-4</v>
      </c>
      <c r="I38" s="56">
        <v>8.0000000000000004E-4</v>
      </c>
      <c r="J38" s="56">
        <v>1E-4</v>
      </c>
    </row>
    <row r="39" spans="1:10">
      <c r="A39" t="s">
        <v>2157</v>
      </c>
      <c r="B39" t="s">
        <v>2158</v>
      </c>
      <c r="C39" t="s">
        <v>100</v>
      </c>
      <c r="D39" t="s">
        <v>2159</v>
      </c>
      <c r="E39" s="55">
        <v>29168.37</v>
      </c>
      <c r="F39" s="55">
        <v>99.440800000000081</v>
      </c>
      <c r="G39" s="55">
        <v>105.20207974268</v>
      </c>
      <c r="H39" s="56">
        <v>0</v>
      </c>
      <c r="I39" s="56">
        <v>1.0500000000000001E-2</v>
      </c>
      <c r="J39" s="56">
        <v>1E-3</v>
      </c>
    </row>
    <row r="40" spans="1:10">
      <c r="A40" t="s">
        <v>2160</v>
      </c>
      <c r="B40" t="s">
        <v>2161</v>
      </c>
      <c r="C40" t="s">
        <v>100</v>
      </c>
      <c r="D40" t="s">
        <v>2162</v>
      </c>
      <c r="E40" s="55">
        <v>424.8</v>
      </c>
      <c r="F40" s="55">
        <v>98.447900000000004</v>
      </c>
      <c r="G40" s="55">
        <v>1.5168356254583999</v>
      </c>
      <c r="H40" s="56">
        <v>0</v>
      </c>
      <c r="I40" s="56">
        <v>2.0000000000000001E-4</v>
      </c>
      <c r="J40" s="56">
        <v>0</v>
      </c>
    </row>
    <row r="41" spans="1:10">
      <c r="A41" t="s">
        <v>2163</v>
      </c>
      <c r="B41" t="s">
        <v>2164</v>
      </c>
      <c r="C41" t="s">
        <v>98</v>
      </c>
      <c r="D41" t="s">
        <v>2165</v>
      </c>
      <c r="E41" s="55">
        <v>9954.56</v>
      </c>
      <c r="F41" s="55">
        <v>101.042474</v>
      </c>
      <c r="G41" s="55">
        <v>10.0583336998144</v>
      </c>
      <c r="H41" s="56">
        <v>5.0000000000000001E-4</v>
      </c>
      <c r="I41" s="56">
        <v>1E-3</v>
      </c>
      <c r="J41" s="56">
        <v>1E-4</v>
      </c>
    </row>
    <row r="42" spans="1:10">
      <c r="A42" t="s">
        <v>2166</v>
      </c>
      <c r="B42" t="s">
        <v>2167</v>
      </c>
      <c r="C42" t="s">
        <v>98</v>
      </c>
      <c r="D42" t="s">
        <v>2165</v>
      </c>
      <c r="E42" s="55">
        <v>44242.5</v>
      </c>
      <c r="F42" s="55">
        <v>101.960751</v>
      </c>
      <c r="G42" s="55">
        <v>45.109985261174998</v>
      </c>
      <c r="H42" s="56">
        <v>5.0000000000000001E-4</v>
      </c>
      <c r="I42" s="56">
        <v>4.4999999999999997E-3</v>
      </c>
      <c r="J42" s="56">
        <v>4.0000000000000002E-4</v>
      </c>
    </row>
    <row r="43" spans="1:10">
      <c r="A43" s="57" t="s">
        <v>188</v>
      </c>
      <c r="B43" s="107" t="s">
        <v>3941</v>
      </c>
      <c r="C43" s="107" t="s">
        <v>3941</v>
      </c>
      <c r="D43" s="107" t="s">
        <v>3941</v>
      </c>
      <c r="E43" s="59">
        <v>2693466.27</v>
      </c>
      <c r="F43" s="107" t="s">
        <v>3941</v>
      </c>
      <c r="G43" s="59">
        <v>9291.6243975117504</v>
      </c>
      <c r="H43" s="107" t="s">
        <v>3941</v>
      </c>
      <c r="I43" s="58">
        <v>0.92800000000000005</v>
      </c>
      <c r="J43" s="58">
        <v>9.1300000000000006E-2</v>
      </c>
    </row>
    <row r="44" spans="1:10">
      <c r="A44" s="57" t="s">
        <v>2168</v>
      </c>
      <c r="B44" s="107" t="s">
        <v>3941</v>
      </c>
      <c r="C44" s="107" t="s">
        <v>3941</v>
      </c>
      <c r="D44" s="107" t="s">
        <v>3941</v>
      </c>
      <c r="E44" s="59">
        <v>135407.46</v>
      </c>
      <c r="F44" s="107" t="s">
        <v>3941</v>
      </c>
      <c r="G44" s="59">
        <v>539.95170574132339</v>
      </c>
      <c r="H44" s="107" t="s">
        <v>3941</v>
      </c>
      <c r="I44" s="58">
        <v>5.3900000000000003E-2</v>
      </c>
      <c r="J44" s="58">
        <v>5.3E-3</v>
      </c>
    </row>
    <row r="45" spans="1:10">
      <c r="A45" t="s">
        <v>2169</v>
      </c>
      <c r="B45" t="s">
        <v>2170</v>
      </c>
      <c r="C45" t="s">
        <v>100</v>
      </c>
      <c r="D45" t="s">
        <v>2171</v>
      </c>
      <c r="E45" s="55">
        <v>32107.81</v>
      </c>
      <c r="F45" s="55">
        <v>146.42550000000014</v>
      </c>
      <c r="G45" s="55">
        <v>170.519855369532</v>
      </c>
      <c r="H45" s="56">
        <v>4.0000000000000002E-4</v>
      </c>
      <c r="I45" s="56">
        <v>1.7000000000000001E-2</v>
      </c>
      <c r="J45" s="56">
        <v>1.6999999999999999E-3</v>
      </c>
    </row>
    <row r="46" spans="1:10">
      <c r="A46" t="s">
        <v>2172</v>
      </c>
      <c r="B46" t="s">
        <v>2173</v>
      </c>
      <c r="C46" t="s">
        <v>100</v>
      </c>
      <c r="D46" t="s">
        <v>2174</v>
      </c>
      <c r="E46" s="55">
        <v>47290.61</v>
      </c>
      <c r="F46" s="55">
        <v>95.038200000000003</v>
      </c>
      <c r="G46" s="55">
        <v>163.012412148724</v>
      </c>
      <c r="H46" s="56">
        <v>0</v>
      </c>
      <c r="I46" s="56">
        <v>1.6299999999999999E-2</v>
      </c>
      <c r="J46" s="56">
        <v>1.6000000000000001E-3</v>
      </c>
    </row>
    <row r="47" spans="1:10">
      <c r="A47" t="s">
        <v>2175</v>
      </c>
      <c r="B47" t="s">
        <v>2176</v>
      </c>
      <c r="C47" t="s">
        <v>100</v>
      </c>
      <c r="D47" t="s">
        <v>2177</v>
      </c>
      <c r="E47" s="55">
        <v>9467.14</v>
      </c>
      <c r="F47" s="55">
        <v>90.722200000000115</v>
      </c>
      <c r="G47" s="55">
        <v>31.151569203785201</v>
      </c>
      <c r="H47" s="56">
        <v>1E-4</v>
      </c>
      <c r="I47" s="56">
        <v>3.0999999999999999E-3</v>
      </c>
      <c r="J47" s="56">
        <v>2.9999999999999997E-4</v>
      </c>
    </row>
    <row r="48" spans="1:10">
      <c r="A48" t="s">
        <v>2178</v>
      </c>
      <c r="B48" t="s">
        <v>2179</v>
      </c>
      <c r="C48" t="s">
        <v>100</v>
      </c>
      <c r="D48" t="s">
        <v>2180</v>
      </c>
      <c r="E48" s="55">
        <v>9295.9599999999991</v>
      </c>
      <c r="F48" s="55">
        <v>123.3766</v>
      </c>
      <c r="G48" s="55">
        <v>41.598205850700701</v>
      </c>
      <c r="H48" s="56">
        <v>1E-4</v>
      </c>
      <c r="I48" s="56">
        <v>4.1999999999999997E-3</v>
      </c>
      <c r="J48" s="56">
        <v>4.0000000000000002E-4</v>
      </c>
    </row>
    <row r="49" spans="1:10">
      <c r="A49" t="s">
        <v>2181</v>
      </c>
      <c r="B49" t="s">
        <v>2182</v>
      </c>
      <c r="C49" t="s">
        <v>100</v>
      </c>
      <c r="D49" t="s">
        <v>2183</v>
      </c>
      <c r="E49" s="55">
        <v>13480.32</v>
      </c>
      <c r="F49" s="55">
        <v>107.20259999999992</v>
      </c>
      <c r="G49" s="55">
        <v>52.4146965472166</v>
      </c>
      <c r="H49" s="56">
        <v>1E-4</v>
      </c>
      <c r="I49" s="56">
        <v>5.1999999999999998E-3</v>
      </c>
      <c r="J49" s="56">
        <v>5.0000000000000001E-4</v>
      </c>
    </row>
    <row r="50" spans="1:10">
      <c r="A50" t="s">
        <v>2184</v>
      </c>
      <c r="B50" t="s">
        <v>2185</v>
      </c>
      <c r="C50" t="s">
        <v>100</v>
      </c>
      <c r="D50" t="s">
        <v>2186</v>
      </c>
      <c r="E50" s="55">
        <v>488.59</v>
      </c>
      <c r="F50" s="55">
        <v>89.915700000000001</v>
      </c>
      <c r="G50" s="55">
        <v>1.5934104432710099</v>
      </c>
      <c r="H50" s="56">
        <v>0</v>
      </c>
      <c r="I50" s="56">
        <v>2.0000000000000001E-4</v>
      </c>
      <c r="J50" s="56">
        <v>0</v>
      </c>
    </row>
    <row r="51" spans="1:10">
      <c r="A51" t="s">
        <v>2187</v>
      </c>
      <c r="B51" t="s">
        <v>2188</v>
      </c>
      <c r="C51" t="s">
        <v>100</v>
      </c>
      <c r="D51" t="s">
        <v>2189</v>
      </c>
      <c r="E51" s="55">
        <v>23277.03</v>
      </c>
      <c r="F51" s="55">
        <v>94.35690000000001</v>
      </c>
      <c r="G51" s="55">
        <v>79.661556178093903</v>
      </c>
      <c r="H51" s="56">
        <v>2.0000000000000001E-4</v>
      </c>
      <c r="I51" s="56">
        <v>8.0000000000000002E-3</v>
      </c>
      <c r="J51" s="56">
        <v>8.0000000000000004E-4</v>
      </c>
    </row>
    <row r="52" spans="1:10">
      <c r="A52" s="57" t="s">
        <v>2190</v>
      </c>
      <c r="B52" s="107" t="s">
        <v>3941</v>
      </c>
      <c r="C52" s="107" t="s">
        <v>3941</v>
      </c>
      <c r="D52" s="107" t="s">
        <v>3941</v>
      </c>
      <c r="E52" s="59">
        <v>4.13</v>
      </c>
      <c r="F52" s="107" t="s">
        <v>3941</v>
      </c>
      <c r="G52" s="59">
        <v>15.11838503721</v>
      </c>
      <c r="H52" s="107" t="s">
        <v>3941</v>
      </c>
      <c r="I52" s="58">
        <v>1.5E-3</v>
      </c>
      <c r="J52" s="58">
        <v>1E-4</v>
      </c>
    </row>
    <row r="53" spans="1:10">
      <c r="A53" t="s">
        <v>2191</v>
      </c>
      <c r="B53" t="s">
        <v>2192</v>
      </c>
      <c r="C53" t="s">
        <v>100</v>
      </c>
      <c r="D53" t="s">
        <v>2193</v>
      </c>
      <c r="E53" s="55">
        <v>4.13</v>
      </c>
      <c r="F53" s="55">
        <v>100927.1</v>
      </c>
      <c r="G53" s="55">
        <v>15.11838503721</v>
      </c>
      <c r="H53" s="56">
        <v>0</v>
      </c>
      <c r="I53" s="56">
        <v>1.5E-3</v>
      </c>
      <c r="J53" s="56">
        <v>1E-4</v>
      </c>
    </row>
    <row r="54" spans="1:10">
      <c r="A54" s="57" t="s">
        <v>2194</v>
      </c>
      <c r="B54" s="107" t="s">
        <v>3941</v>
      </c>
      <c r="C54" s="107" t="s">
        <v>3941</v>
      </c>
      <c r="D54" s="107" t="s">
        <v>3941</v>
      </c>
      <c r="E54" s="59">
        <v>110885.82</v>
      </c>
      <c r="F54" s="107" t="s">
        <v>3941</v>
      </c>
      <c r="G54" s="59">
        <v>459.17577199922601</v>
      </c>
      <c r="H54" s="107" t="s">
        <v>3941</v>
      </c>
      <c r="I54" s="58">
        <v>4.5900000000000003E-2</v>
      </c>
      <c r="J54" s="58">
        <v>4.4999999999999997E-3</v>
      </c>
    </row>
    <row r="55" spans="1:10">
      <c r="A55" t="s">
        <v>2195</v>
      </c>
      <c r="B55" t="s">
        <v>2196</v>
      </c>
      <c r="C55" t="s">
        <v>100</v>
      </c>
      <c r="D55" t="s">
        <v>2197</v>
      </c>
      <c r="E55" s="55">
        <v>5237.2</v>
      </c>
      <c r="F55" s="55">
        <v>86.169499999999999</v>
      </c>
      <c r="G55" s="55">
        <v>16.368176058858001</v>
      </c>
      <c r="H55" s="56">
        <v>0</v>
      </c>
      <c r="I55" s="56">
        <v>1.6000000000000001E-3</v>
      </c>
      <c r="J55" s="56">
        <v>2.0000000000000001E-4</v>
      </c>
    </row>
    <row r="56" spans="1:10">
      <c r="A56" t="s">
        <v>2198</v>
      </c>
      <c r="B56" t="s">
        <v>2199</v>
      </c>
      <c r="C56" t="s">
        <v>100</v>
      </c>
      <c r="D56" t="s">
        <v>2200</v>
      </c>
      <c r="E56" s="55">
        <v>17754.009999999998</v>
      </c>
      <c r="F56" s="55">
        <v>104.83270000000002</v>
      </c>
      <c r="G56" s="55">
        <v>67.505753165686301</v>
      </c>
      <c r="H56" s="56">
        <v>0</v>
      </c>
      <c r="I56" s="56">
        <v>6.7000000000000002E-3</v>
      </c>
      <c r="J56" s="56">
        <v>6.9999999999999999E-4</v>
      </c>
    </row>
    <row r="57" spans="1:10">
      <c r="A57" t="s">
        <v>2201</v>
      </c>
      <c r="B57" t="s">
        <v>2202</v>
      </c>
      <c r="C57" t="s">
        <v>102</v>
      </c>
      <c r="D57" t="s">
        <v>2203</v>
      </c>
      <c r="E57" s="55">
        <v>22286.26</v>
      </c>
      <c r="F57" s="55">
        <v>108.54459999999996</v>
      </c>
      <c r="G57" s="55">
        <v>97.042737256394702</v>
      </c>
      <c r="H57" s="56">
        <v>0</v>
      </c>
      <c r="I57" s="56">
        <v>9.7000000000000003E-3</v>
      </c>
      <c r="J57" s="56">
        <v>1E-3</v>
      </c>
    </row>
    <row r="58" spans="1:10">
      <c r="A58" t="s">
        <v>2204</v>
      </c>
      <c r="B58" t="s">
        <v>2205</v>
      </c>
      <c r="C58" t="s">
        <v>100</v>
      </c>
      <c r="D58" t="s">
        <v>870</v>
      </c>
      <c r="E58" s="55">
        <v>37106</v>
      </c>
      <c r="F58" s="55">
        <v>109.3446</v>
      </c>
      <c r="G58" s="55">
        <v>147.159748190052</v>
      </c>
      <c r="H58" s="56">
        <v>1E-4</v>
      </c>
      <c r="I58" s="56">
        <v>1.47E-2</v>
      </c>
      <c r="J58" s="56">
        <v>1.4E-3</v>
      </c>
    </row>
    <row r="59" spans="1:10">
      <c r="A59" t="s">
        <v>2206</v>
      </c>
      <c r="B59" t="s">
        <v>2207</v>
      </c>
      <c r="C59" t="s">
        <v>100</v>
      </c>
      <c r="D59" t="s">
        <v>2208</v>
      </c>
      <c r="E59" s="55">
        <v>28502.35</v>
      </c>
      <c r="F59" s="55">
        <v>126.81550000000024</v>
      </c>
      <c r="G59" s="55">
        <v>131.09935732823499</v>
      </c>
      <c r="H59" s="56">
        <v>0</v>
      </c>
      <c r="I59" s="56">
        <v>1.3100000000000001E-2</v>
      </c>
      <c r="J59" s="56">
        <v>1.2999999999999999E-3</v>
      </c>
    </row>
    <row r="60" spans="1:10">
      <c r="A60" s="57" t="s">
        <v>2209</v>
      </c>
      <c r="B60" s="107" t="s">
        <v>3941</v>
      </c>
      <c r="C60" s="107" t="s">
        <v>3941</v>
      </c>
      <c r="D60" s="107" t="s">
        <v>3941</v>
      </c>
      <c r="E60" s="59">
        <v>2447168.86</v>
      </c>
      <c r="F60" s="107" t="s">
        <v>3941</v>
      </c>
      <c r="G60" s="59">
        <v>8277.3785347339908</v>
      </c>
      <c r="H60" s="107" t="s">
        <v>3941</v>
      </c>
      <c r="I60" s="58">
        <v>0.82669999999999999</v>
      </c>
      <c r="J60" s="58">
        <v>8.1299999999999997E-2</v>
      </c>
    </row>
    <row r="61" spans="1:10">
      <c r="A61" t="s">
        <v>2210</v>
      </c>
      <c r="B61" t="s">
        <v>2211</v>
      </c>
      <c r="C61" t="s">
        <v>100</v>
      </c>
      <c r="D61" t="s">
        <v>2212</v>
      </c>
      <c r="E61" s="55">
        <v>101058.6</v>
      </c>
      <c r="F61" s="55">
        <v>67.572000000000003</v>
      </c>
      <c r="G61" s="55">
        <v>247.678099455384</v>
      </c>
      <c r="H61" s="56">
        <v>5.0000000000000001E-4</v>
      </c>
      <c r="I61" s="56">
        <v>2.47E-2</v>
      </c>
      <c r="J61" s="56">
        <v>2.3999999999999998E-3</v>
      </c>
    </row>
    <row r="62" spans="1:10">
      <c r="A62" t="s">
        <v>2213</v>
      </c>
      <c r="B62" t="s">
        <v>2214</v>
      </c>
      <c r="C62" t="s">
        <v>100</v>
      </c>
      <c r="D62" t="s">
        <v>2215</v>
      </c>
      <c r="E62" s="55">
        <v>288073.02</v>
      </c>
      <c r="F62" s="55">
        <v>89.492799999999988</v>
      </c>
      <c r="G62" s="55">
        <v>935.05732642756504</v>
      </c>
      <c r="H62" s="56">
        <v>0</v>
      </c>
      <c r="I62" s="56">
        <v>9.3399999999999997E-2</v>
      </c>
      <c r="J62" s="56">
        <v>9.1999999999999998E-3</v>
      </c>
    </row>
    <row r="63" spans="1:10">
      <c r="A63" t="s">
        <v>2216</v>
      </c>
      <c r="B63" t="s">
        <v>2217</v>
      </c>
      <c r="C63" t="s">
        <v>100</v>
      </c>
      <c r="D63" t="s">
        <v>601</v>
      </c>
      <c r="E63" s="55">
        <v>1341.65</v>
      </c>
      <c r="F63" s="55">
        <v>106.13509999999999</v>
      </c>
      <c r="G63" s="55">
        <v>5.1647086113070504</v>
      </c>
      <c r="H63" s="56">
        <v>0</v>
      </c>
      <c r="I63" s="56">
        <v>5.0000000000000001E-4</v>
      </c>
      <c r="J63" s="56">
        <v>1E-4</v>
      </c>
    </row>
    <row r="64" spans="1:10">
      <c r="A64" t="s">
        <v>2218</v>
      </c>
      <c r="B64" t="s">
        <v>2219</v>
      </c>
      <c r="C64" t="s">
        <v>102</v>
      </c>
      <c r="D64" t="s">
        <v>2220</v>
      </c>
      <c r="E64" s="55">
        <v>16093.04</v>
      </c>
      <c r="F64" s="55">
        <v>100.85209999999994</v>
      </c>
      <c r="G64" s="55">
        <v>65.108945133368493</v>
      </c>
      <c r="H64" s="56">
        <v>2.0000000000000001E-4</v>
      </c>
      <c r="I64" s="56">
        <v>6.4999999999999997E-3</v>
      </c>
      <c r="J64" s="56">
        <v>5.9999999999999995E-4</v>
      </c>
    </row>
    <row r="65" spans="1:10">
      <c r="A65" t="s">
        <v>2221</v>
      </c>
      <c r="B65" t="s">
        <v>2222</v>
      </c>
      <c r="C65" t="s">
        <v>98</v>
      </c>
      <c r="D65" t="s">
        <v>240</v>
      </c>
      <c r="E65" s="55">
        <v>43838.16</v>
      </c>
      <c r="F65" s="55">
        <v>106.45387700000001</v>
      </c>
      <c r="G65" s="55">
        <v>46.667420925463198</v>
      </c>
      <c r="H65" s="56">
        <v>0</v>
      </c>
      <c r="I65" s="56">
        <v>4.7000000000000002E-3</v>
      </c>
      <c r="J65" s="56">
        <v>5.0000000000000001E-4</v>
      </c>
    </row>
    <row r="66" spans="1:10">
      <c r="A66" t="s">
        <v>2223</v>
      </c>
      <c r="B66" t="s">
        <v>2224</v>
      </c>
      <c r="C66" t="s">
        <v>100</v>
      </c>
      <c r="D66" t="s">
        <v>2225</v>
      </c>
      <c r="E66" s="55">
        <v>10039.98</v>
      </c>
      <c r="F66" s="55">
        <v>89.94189999999989</v>
      </c>
      <c r="G66" s="55">
        <v>32.752349594665702</v>
      </c>
      <c r="H66" s="56">
        <v>0</v>
      </c>
      <c r="I66" s="56">
        <v>3.3E-3</v>
      </c>
      <c r="J66" s="56">
        <v>2.9999999999999997E-4</v>
      </c>
    </row>
    <row r="67" spans="1:10">
      <c r="A67" t="s">
        <v>2226</v>
      </c>
      <c r="B67" t="s">
        <v>2227</v>
      </c>
      <c r="C67" t="s">
        <v>100</v>
      </c>
      <c r="D67" t="s">
        <v>2228</v>
      </c>
      <c r="E67" s="55">
        <v>3657.84</v>
      </c>
      <c r="F67" s="55">
        <v>151.6682999999997</v>
      </c>
      <c r="G67" s="55">
        <v>20.121811642099399</v>
      </c>
      <c r="H67" s="56">
        <v>0</v>
      </c>
      <c r="I67" s="56">
        <v>2E-3</v>
      </c>
      <c r="J67" s="56">
        <v>2.0000000000000001E-4</v>
      </c>
    </row>
    <row r="68" spans="1:10">
      <c r="A68" t="s">
        <v>2229</v>
      </c>
      <c r="B68" t="s">
        <v>2230</v>
      </c>
      <c r="C68" t="s">
        <v>100</v>
      </c>
      <c r="D68" t="s">
        <v>357</v>
      </c>
      <c r="E68" s="55">
        <v>8121.79</v>
      </c>
      <c r="F68" s="55">
        <v>144.42390000000009</v>
      </c>
      <c r="G68" s="55">
        <v>42.544005882546898</v>
      </c>
      <c r="H68" s="56">
        <v>0</v>
      </c>
      <c r="I68" s="56">
        <v>4.1999999999999997E-3</v>
      </c>
      <c r="J68" s="56">
        <v>4.0000000000000002E-4</v>
      </c>
    </row>
    <row r="69" spans="1:10">
      <c r="A69" t="s">
        <v>2231</v>
      </c>
      <c r="B69" t="s">
        <v>2232</v>
      </c>
      <c r="C69" t="s">
        <v>100</v>
      </c>
      <c r="D69" t="s">
        <v>2233</v>
      </c>
      <c r="E69" s="55">
        <v>41208.559999999998</v>
      </c>
      <c r="F69" s="55">
        <v>99.367400000000075</v>
      </c>
      <c r="G69" s="55">
        <v>148.51794135351901</v>
      </c>
      <c r="H69" s="56">
        <v>0</v>
      </c>
      <c r="I69" s="56">
        <v>1.4800000000000001E-2</v>
      </c>
      <c r="J69" s="56">
        <v>1.5E-3</v>
      </c>
    </row>
    <row r="70" spans="1:10">
      <c r="A70" t="s">
        <v>2234</v>
      </c>
      <c r="B70" t="s">
        <v>2235</v>
      </c>
      <c r="C70" t="s">
        <v>100</v>
      </c>
      <c r="D70" t="s">
        <v>2236</v>
      </c>
      <c r="E70" s="55">
        <v>63305.16</v>
      </c>
      <c r="F70" s="55">
        <v>99.217800000000011</v>
      </c>
      <c r="G70" s="55">
        <v>227.811822988567</v>
      </c>
      <c r="H70" s="56">
        <v>0</v>
      </c>
      <c r="I70" s="56">
        <v>2.2800000000000001E-2</v>
      </c>
      <c r="J70" s="56">
        <v>2.2000000000000001E-3</v>
      </c>
    </row>
    <row r="71" spans="1:10">
      <c r="A71" t="s">
        <v>2237</v>
      </c>
      <c r="B71" t="s">
        <v>2238</v>
      </c>
      <c r="C71" t="s">
        <v>102</v>
      </c>
      <c r="D71" t="s">
        <v>2239</v>
      </c>
      <c r="E71" s="55">
        <v>4386.28</v>
      </c>
      <c r="F71" s="55">
        <v>68.828199999999796</v>
      </c>
      <c r="G71" s="55">
        <v>12.111010655663099</v>
      </c>
      <c r="H71" s="56">
        <v>0</v>
      </c>
      <c r="I71" s="56">
        <v>1.1999999999999999E-3</v>
      </c>
      <c r="J71" s="56">
        <v>1E-4</v>
      </c>
    </row>
    <row r="72" spans="1:10">
      <c r="A72" t="s">
        <v>2240</v>
      </c>
      <c r="B72" t="s">
        <v>2241</v>
      </c>
      <c r="C72" t="s">
        <v>102</v>
      </c>
      <c r="D72" t="s">
        <v>2242</v>
      </c>
      <c r="E72" s="55">
        <v>38038.71</v>
      </c>
      <c r="F72" s="55">
        <v>104.85389999999974</v>
      </c>
      <c r="G72" s="55">
        <v>160.002950601718</v>
      </c>
      <c r="H72" s="56">
        <v>0</v>
      </c>
      <c r="I72" s="56">
        <v>1.6E-2</v>
      </c>
      <c r="J72" s="56">
        <v>1.6000000000000001E-3</v>
      </c>
    </row>
    <row r="73" spans="1:10">
      <c r="A73" t="s">
        <v>2243</v>
      </c>
      <c r="B73" t="s">
        <v>2244</v>
      </c>
      <c r="C73" t="s">
        <v>100</v>
      </c>
      <c r="D73" t="s">
        <v>2245</v>
      </c>
      <c r="E73" s="55">
        <v>31511.23</v>
      </c>
      <c r="F73" s="55">
        <v>101.44339999999988</v>
      </c>
      <c r="G73" s="55">
        <v>115.940910841285</v>
      </c>
      <c r="H73" s="56">
        <v>1E-4</v>
      </c>
      <c r="I73" s="56">
        <v>1.1599999999999999E-2</v>
      </c>
      <c r="J73" s="56">
        <v>1.1000000000000001E-3</v>
      </c>
    </row>
    <row r="74" spans="1:10">
      <c r="A74" t="s">
        <v>2246</v>
      </c>
      <c r="B74" t="s">
        <v>2247</v>
      </c>
      <c r="C74" t="s">
        <v>102</v>
      </c>
      <c r="D74" t="s">
        <v>2248</v>
      </c>
      <c r="E74" s="55">
        <v>36375.93</v>
      </c>
      <c r="F74" s="55">
        <v>116.73230000000032</v>
      </c>
      <c r="G74" s="55">
        <v>170.34240347449099</v>
      </c>
      <c r="H74" s="56">
        <v>1E-4</v>
      </c>
      <c r="I74" s="56">
        <v>1.7000000000000001E-2</v>
      </c>
      <c r="J74" s="56">
        <v>1.6999999999999999E-3</v>
      </c>
    </row>
    <row r="75" spans="1:10">
      <c r="A75" t="s">
        <v>2249</v>
      </c>
      <c r="B75" t="s">
        <v>2250</v>
      </c>
      <c r="C75" t="s">
        <v>100</v>
      </c>
      <c r="D75" t="s">
        <v>2251</v>
      </c>
      <c r="E75" s="55">
        <v>7667.31</v>
      </c>
      <c r="F75" s="55">
        <v>113.46840000000007</v>
      </c>
      <c r="G75" s="55">
        <v>31.554805625605098</v>
      </c>
      <c r="H75" s="56">
        <v>0</v>
      </c>
      <c r="I75" s="56">
        <v>3.2000000000000002E-3</v>
      </c>
      <c r="J75" s="56">
        <v>2.9999999999999997E-4</v>
      </c>
    </row>
    <row r="76" spans="1:10">
      <c r="A76" t="s">
        <v>2252</v>
      </c>
      <c r="B76" t="s">
        <v>2253</v>
      </c>
      <c r="C76" t="s">
        <v>100</v>
      </c>
      <c r="D76" t="s">
        <v>2091</v>
      </c>
      <c r="E76" s="55">
        <v>27017</v>
      </c>
      <c r="F76" s="55">
        <v>107.4051</v>
      </c>
      <c r="G76" s="55">
        <v>105.24696528960899</v>
      </c>
      <c r="H76" s="56">
        <v>5.9999999999999995E-4</v>
      </c>
      <c r="I76" s="56">
        <v>1.0500000000000001E-2</v>
      </c>
      <c r="J76" s="56">
        <v>1E-3</v>
      </c>
    </row>
    <row r="77" spans="1:10">
      <c r="A77" t="s">
        <v>2254</v>
      </c>
      <c r="B77" t="s">
        <v>2255</v>
      </c>
      <c r="C77" t="s">
        <v>100</v>
      </c>
      <c r="D77" t="s">
        <v>2091</v>
      </c>
      <c r="E77" s="55">
        <v>32807.5</v>
      </c>
      <c r="F77" s="55">
        <v>102.521</v>
      </c>
      <c r="G77" s="55">
        <v>121.99261105102499</v>
      </c>
      <c r="H77" s="56">
        <v>0</v>
      </c>
      <c r="I77" s="56">
        <v>1.2200000000000001E-2</v>
      </c>
      <c r="J77" s="56">
        <v>1.1999999999999999E-3</v>
      </c>
    </row>
    <row r="78" spans="1:10">
      <c r="A78" t="s">
        <v>2256</v>
      </c>
      <c r="B78" t="s">
        <v>2257</v>
      </c>
      <c r="C78" t="s">
        <v>102</v>
      </c>
      <c r="D78" t="s">
        <v>2258</v>
      </c>
      <c r="E78" s="55">
        <v>9090</v>
      </c>
      <c r="F78" s="55">
        <v>104.3721</v>
      </c>
      <c r="G78" s="55">
        <v>38.059749677124003</v>
      </c>
      <c r="H78" s="56">
        <v>0</v>
      </c>
      <c r="I78" s="56">
        <v>3.8E-3</v>
      </c>
      <c r="J78" s="56">
        <v>4.0000000000000002E-4</v>
      </c>
    </row>
    <row r="79" spans="1:10">
      <c r="A79" t="s">
        <v>2259</v>
      </c>
      <c r="B79" t="s">
        <v>2260</v>
      </c>
      <c r="C79" t="s">
        <v>100</v>
      </c>
      <c r="D79" t="s">
        <v>2261</v>
      </c>
      <c r="E79" s="55">
        <v>1714.87</v>
      </c>
      <c r="F79" s="55">
        <v>109.55670000000001</v>
      </c>
      <c r="G79" s="55">
        <v>6.8142443171388303</v>
      </c>
      <c r="H79" s="56">
        <v>0</v>
      </c>
      <c r="I79" s="56">
        <v>6.9999999999999999E-4</v>
      </c>
      <c r="J79" s="56">
        <v>1E-4</v>
      </c>
    </row>
    <row r="80" spans="1:10">
      <c r="A80" t="s">
        <v>2262</v>
      </c>
      <c r="B80" t="s">
        <v>2263</v>
      </c>
      <c r="C80" t="s">
        <v>102</v>
      </c>
      <c r="D80" t="s">
        <v>2264</v>
      </c>
      <c r="E80" s="55">
        <v>8535</v>
      </c>
      <c r="F80" s="55">
        <v>102.571</v>
      </c>
      <c r="G80" s="55">
        <v>35.11929084426</v>
      </c>
      <c r="H80" s="56">
        <v>0</v>
      </c>
      <c r="I80" s="56">
        <v>3.5000000000000001E-3</v>
      </c>
      <c r="J80" s="56">
        <v>2.9999999999999997E-4</v>
      </c>
    </row>
    <row r="81" spans="1:10">
      <c r="A81" t="s">
        <v>2265</v>
      </c>
      <c r="B81" t="s">
        <v>2266</v>
      </c>
      <c r="C81" t="s">
        <v>100</v>
      </c>
      <c r="D81" t="s">
        <v>2267</v>
      </c>
      <c r="E81" s="55">
        <v>8516.31</v>
      </c>
      <c r="F81" s="55">
        <v>101.63750000000016</v>
      </c>
      <c r="G81" s="55">
        <v>31.3944581180588</v>
      </c>
      <c r="H81" s="56">
        <v>1E-4</v>
      </c>
      <c r="I81" s="56">
        <v>3.0999999999999999E-3</v>
      </c>
      <c r="J81" s="56">
        <v>2.9999999999999997E-4</v>
      </c>
    </row>
    <row r="82" spans="1:10">
      <c r="A82" t="s">
        <v>2268</v>
      </c>
      <c r="B82" t="s">
        <v>2269</v>
      </c>
      <c r="C82" t="s">
        <v>102</v>
      </c>
      <c r="D82" t="s">
        <v>2270</v>
      </c>
      <c r="E82" s="55">
        <v>32481.31</v>
      </c>
      <c r="F82" s="55">
        <v>70.760600000000025</v>
      </c>
      <c r="G82" s="55">
        <v>92.202493425628802</v>
      </c>
      <c r="H82" s="56">
        <v>0</v>
      </c>
      <c r="I82" s="56">
        <v>9.1999999999999998E-3</v>
      </c>
      <c r="J82" s="56">
        <v>8.9999999999999998E-4</v>
      </c>
    </row>
    <row r="83" spans="1:10">
      <c r="A83" t="s">
        <v>2271</v>
      </c>
      <c r="B83" t="s">
        <v>2272</v>
      </c>
      <c r="C83" t="s">
        <v>100</v>
      </c>
      <c r="D83" t="s">
        <v>2270</v>
      </c>
      <c r="E83" s="55">
        <v>3059.21</v>
      </c>
      <c r="F83" s="55">
        <v>101.85389999999973</v>
      </c>
      <c r="G83" s="55">
        <v>11.301458865827099</v>
      </c>
      <c r="H83" s="56">
        <v>0</v>
      </c>
      <c r="I83" s="56">
        <v>1.1000000000000001E-3</v>
      </c>
      <c r="J83" s="56">
        <v>1E-4</v>
      </c>
    </row>
    <row r="84" spans="1:10">
      <c r="A84" t="s">
        <v>2273</v>
      </c>
      <c r="B84" t="s">
        <v>2274</v>
      </c>
      <c r="C84" t="s">
        <v>102</v>
      </c>
      <c r="D84" t="s">
        <v>2275</v>
      </c>
      <c r="E84" s="55">
        <v>17827.64</v>
      </c>
      <c r="F84" s="55">
        <v>98.095700000000051</v>
      </c>
      <c r="G84" s="55">
        <v>70.155455525637194</v>
      </c>
      <c r="H84" s="56">
        <v>0</v>
      </c>
      <c r="I84" s="56">
        <v>7.0000000000000001E-3</v>
      </c>
      <c r="J84" s="56">
        <v>6.9999999999999999E-4</v>
      </c>
    </row>
    <row r="85" spans="1:10">
      <c r="A85" t="s">
        <v>2276</v>
      </c>
      <c r="B85" t="s">
        <v>2277</v>
      </c>
      <c r="C85" t="s">
        <v>100</v>
      </c>
      <c r="D85" t="s">
        <v>2278</v>
      </c>
      <c r="E85" s="55">
        <v>37287</v>
      </c>
      <c r="F85" s="55">
        <v>110.4049</v>
      </c>
      <c r="G85" s="55">
        <v>149.31153045350101</v>
      </c>
      <c r="H85" s="56">
        <v>1E-4</v>
      </c>
      <c r="I85" s="56">
        <v>1.49E-2</v>
      </c>
      <c r="J85" s="56">
        <v>1.5E-3</v>
      </c>
    </row>
    <row r="86" spans="1:10">
      <c r="A86" t="s">
        <v>2279</v>
      </c>
      <c r="B86" t="s">
        <v>2280</v>
      </c>
      <c r="C86" t="s">
        <v>100</v>
      </c>
      <c r="D86" t="s">
        <v>2189</v>
      </c>
      <c r="E86" s="55">
        <v>5044.96</v>
      </c>
      <c r="F86" s="55">
        <v>118.44119999999978</v>
      </c>
      <c r="G86" s="55">
        <v>21.672453590086999</v>
      </c>
      <c r="H86" s="56">
        <v>0</v>
      </c>
      <c r="I86" s="56">
        <v>2.2000000000000001E-3</v>
      </c>
      <c r="J86" s="56">
        <v>2.0000000000000001E-4</v>
      </c>
    </row>
    <row r="87" spans="1:10">
      <c r="A87" t="s">
        <v>2281</v>
      </c>
      <c r="B87" t="s">
        <v>2282</v>
      </c>
      <c r="C87" t="s">
        <v>100</v>
      </c>
      <c r="D87" t="s">
        <v>2283</v>
      </c>
      <c r="E87" s="55">
        <v>3760</v>
      </c>
      <c r="F87" s="55">
        <v>79.889200000000002</v>
      </c>
      <c r="G87" s="55">
        <v>10.89490562784</v>
      </c>
      <c r="H87" s="56">
        <v>0</v>
      </c>
      <c r="I87" s="56">
        <v>1.1000000000000001E-3</v>
      </c>
      <c r="J87" s="56">
        <v>1E-4</v>
      </c>
    </row>
    <row r="88" spans="1:10">
      <c r="A88" t="s">
        <v>2284</v>
      </c>
      <c r="B88" t="s">
        <v>2285</v>
      </c>
      <c r="C88" t="s">
        <v>100</v>
      </c>
      <c r="D88" t="s">
        <v>2286</v>
      </c>
      <c r="E88" s="55">
        <v>10136.9</v>
      </c>
      <c r="F88" s="55">
        <v>88.864900000000006</v>
      </c>
      <c r="G88" s="55">
        <v>32.6725457164587</v>
      </c>
      <c r="H88" s="56">
        <v>1E-4</v>
      </c>
      <c r="I88" s="56">
        <v>3.3E-3</v>
      </c>
      <c r="J88" s="56">
        <v>2.9999999999999997E-4</v>
      </c>
    </row>
    <row r="89" spans="1:10">
      <c r="A89" t="s">
        <v>2287</v>
      </c>
      <c r="B89" t="s">
        <v>2288</v>
      </c>
      <c r="C89" t="s">
        <v>102</v>
      </c>
      <c r="D89" t="s">
        <v>2289</v>
      </c>
      <c r="E89" s="55">
        <v>39675.53</v>
      </c>
      <c r="F89" s="55">
        <v>97.934499999999957</v>
      </c>
      <c r="G89" s="55">
        <v>155.87485768176299</v>
      </c>
      <c r="H89" s="56">
        <v>0</v>
      </c>
      <c r="I89" s="56">
        <v>1.5599999999999999E-2</v>
      </c>
      <c r="J89" s="56">
        <v>1.5E-3</v>
      </c>
    </row>
    <row r="90" spans="1:10">
      <c r="A90" t="s">
        <v>2290</v>
      </c>
      <c r="B90" t="s">
        <v>2291</v>
      </c>
      <c r="C90" t="s">
        <v>100</v>
      </c>
      <c r="D90" t="s">
        <v>2292</v>
      </c>
      <c r="E90" s="55">
        <v>29002.36</v>
      </c>
      <c r="F90" s="55">
        <v>77.599300000000042</v>
      </c>
      <c r="G90" s="55">
        <v>81.627914001801997</v>
      </c>
      <c r="H90" s="56">
        <v>2.0000000000000001E-4</v>
      </c>
      <c r="I90" s="56">
        <v>8.2000000000000007E-3</v>
      </c>
      <c r="J90" s="56">
        <v>8.0000000000000004E-4</v>
      </c>
    </row>
    <row r="91" spans="1:10">
      <c r="A91" t="s">
        <v>2293</v>
      </c>
      <c r="B91" t="s">
        <v>2294</v>
      </c>
      <c r="C91" t="s">
        <v>102</v>
      </c>
      <c r="D91" t="s">
        <v>2295</v>
      </c>
      <c r="E91" s="55">
        <v>6356.9</v>
      </c>
      <c r="F91" s="55">
        <v>298.11809999999986</v>
      </c>
      <c r="G91" s="55">
        <v>76.024110401787198</v>
      </c>
      <c r="H91" s="56">
        <v>0</v>
      </c>
      <c r="I91" s="56">
        <v>7.6E-3</v>
      </c>
      <c r="J91" s="56">
        <v>6.9999999999999999E-4</v>
      </c>
    </row>
    <row r="92" spans="1:10">
      <c r="A92" t="s">
        <v>2296</v>
      </c>
      <c r="B92" t="s">
        <v>2297</v>
      </c>
      <c r="C92" t="s">
        <v>100</v>
      </c>
      <c r="D92" t="s">
        <v>2298</v>
      </c>
      <c r="E92" s="55">
        <v>34464.080000000002</v>
      </c>
      <c r="F92" s="55">
        <v>34.284600000000033</v>
      </c>
      <c r="G92" s="55">
        <v>42.856167641283399</v>
      </c>
      <c r="H92" s="56">
        <v>2.0000000000000001E-4</v>
      </c>
      <c r="I92" s="56">
        <v>4.3E-3</v>
      </c>
      <c r="J92" s="56">
        <v>4.0000000000000002E-4</v>
      </c>
    </row>
    <row r="93" spans="1:10">
      <c r="A93" t="s">
        <v>2299</v>
      </c>
      <c r="B93" t="s">
        <v>2300</v>
      </c>
      <c r="C93" t="s">
        <v>102</v>
      </c>
      <c r="D93" t="s">
        <v>2301</v>
      </c>
      <c r="E93" s="55">
        <v>21847.03</v>
      </c>
      <c r="F93" s="55">
        <v>56.852400000000053</v>
      </c>
      <c r="G93" s="55">
        <v>49.826322041131199</v>
      </c>
      <c r="H93" s="56">
        <v>2.0000000000000001E-4</v>
      </c>
      <c r="I93" s="56">
        <v>5.0000000000000001E-3</v>
      </c>
      <c r="J93" s="56">
        <v>5.0000000000000001E-4</v>
      </c>
    </row>
    <row r="94" spans="1:10">
      <c r="A94" t="s">
        <v>2302</v>
      </c>
      <c r="B94" t="s">
        <v>2303</v>
      </c>
      <c r="C94" t="s">
        <v>104</v>
      </c>
      <c r="D94" t="s">
        <v>2304</v>
      </c>
      <c r="E94" s="55">
        <v>26371.83</v>
      </c>
      <c r="F94" s="55">
        <v>107.16430000000015</v>
      </c>
      <c r="G94" s="55">
        <v>130.59211908542301</v>
      </c>
      <c r="H94" s="56">
        <v>0</v>
      </c>
      <c r="I94" s="56">
        <v>1.2999999999999999E-2</v>
      </c>
      <c r="J94" s="56">
        <v>1.2999999999999999E-3</v>
      </c>
    </row>
    <row r="95" spans="1:10">
      <c r="A95" t="s">
        <v>2305</v>
      </c>
      <c r="B95" t="s">
        <v>2306</v>
      </c>
      <c r="C95" t="s">
        <v>100</v>
      </c>
      <c r="D95" t="s">
        <v>2307</v>
      </c>
      <c r="E95" s="55">
        <v>24447.41</v>
      </c>
      <c r="F95" s="55">
        <v>52.264800000000044</v>
      </c>
      <c r="G95" s="55">
        <v>46.343593318473403</v>
      </c>
      <c r="H95" s="56">
        <v>2.9999999999999997E-4</v>
      </c>
      <c r="I95" s="56">
        <v>4.5999999999999999E-3</v>
      </c>
      <c r="J95" s="56">
        <v>5.0000000000000001E-4</v>
      </c>
    </row>
    <row r="96" spans="1:10">
      <c r="A96" t="s">
        <v>2308</v>
      </c>
      <c r="B96" t="s">
        <v>2309</v>
      </c>
      <c r="C96" t="s">
        <v>100</v>
      </c>
      <c r="D96" t="s">
        <v>330</v>
      </c>
      <c r="E96" s="55">
        <v>28361.4</v>
      </c>
      <c r="F96" s="55">
        <v>83.801400000000001</v>
      </c>
      <c r="G96" s="55">
        <v>86.203816691569202</v>
      </c>
      <c r="H96" s="56">
        <v>0</v>
      </c>
      <c r="I96" s="56">
        <v>8.6E-3</v>
      </c>
      <c r="J96" s="56">
        <v>8.0000000000000004E-4</v>
      </c>
    </row>
    <row r="97" spans="1:10">
      <c r="A97" t="s">
        <v>2310</v>
      </c>
      <c r="B97" t="s">
        <v>2311</v>
      </c>
      <c r="C97" t="s">
        <v>102</v>
      </c>
      <c r="D97" t="s">
        <v>2312</v>
      </c>
      <c r="E97" s="55">
        <v>36098.39</v>
      </c>
      <c r="F97" s="55">
        <v>116.84750000000007</v>
      </c>
      <c r="G97" s="55">
        <v>169.209553789561</v>
      </c>
      <c r="H97" s="56">
        <v>0</v>
      </c>
      <c r="I97" s="56">
        <v>1.6899999999999998E-2</v>
      </c>
      <c r="J97" s="56">
        <v>1.6999999999999999E-3</v>
      </c>
    </row>
    <row r="98" spans="1:10">
      <c r="A98" t="s">
        <v>2313</v>
      </c>
      <c r="B98" t="s">
        <v>2314</v>
      </c>
      <c r="C98" t="s">
        <v>100</v>
      </c>
      <c r="D98" t="s">
        <v>2315</v>
      </c>
      <c r="E98" s="55">
        <v>23809</v>
      </c>
      <c r="F98" s="55">
        <v>123.3293</v>
      </c>
      <c r="G98" s="55">
        <v>106.501316705199</v>
      </c>
      <c r="H98" s="56">
        <v>0</v>
      </c>
      <c r="I98" s="56">
        <v>1.06E-2</v>
      </c>
      <c r="J98" s="56">
        <v>1E-3</v>
      </c>
    </row>
    <row r="99" spans="1:10">
      <c r="A99" t="s">
        <v>2316</v>
      </c>
      <c r="B99" t="s">
        <v>2317</v>
      </c>
      <c r="C99" t="s">
        <v>102</v>
      </c>
      <c r="D99" t="s">
        <v>2318</v>
      </c>
      <c r="E99" s="55">
        <v>22071.87</v>
      </c>
      <c r="F99" s="55">
        <v>44.164499999999954</v>
      </c>
      <c r="G99" s="55">
        <v>39.104800104503298</v>
      </c>
      <c r="H99" s="56">
        <v>2.0000000000000001E-4</v>
      </c>
      <c r="I99" s="56">
        <v>3.8999999999999998E-3</v>
      </c>
      <c r="J99" s="56">
        <v>4.0000000000000002E-4</v>
      </c>
    </row>
    <row r="100" spans="1:10">
      <c r="A100" t="s">
        <v>2319</v>
      </c>
      <c r="B100" t="s">
        <v>2320</v>
      </c>
      <c r="C100" t="s">
        <v>100</v>
      </c>
      <c r="D100" t="s">
        <v>228</v>
      </c>
      <c r="E100" s="55">
        <v>19781.509999999998</v>
      </c>
      <c r="F100" s="55">
        <v>75.871899999999954</v>
      </c>
      <c r="G100" s="55">
        <v>54.436219350597597</v>
      </c>
      <c r="H100" s="56">
        <v>2.0000000000000001E-4</v>
      </c>
      <c r="I100" s="56">
        <v>5.4000000000000003E-3</v>
      </c>
      <c r="J100" s="56">
        <v>5.0000000000000001E-4</v>
      </c>
    </row>
    <row r="101" spans="1:10">
      <c r="A101" t="s">
        <v>2321</v>
      </c>
      <c r="B101" t="s">
        <v>2322</v>
      </c>
      <c r="C101" t="s">
        <v>100</v>
      </c>
      <c r="D101" t="s">
        <v>2323</v>
      </c>
      <c r="E101" s="55">
        <v>2287.39</v>
      </c>
      <c r="F101" s="55">
        <v>117.6644</v>
      </c>
      <c r="G101" s="55">
        <v>9.7618663693933208</v>
      </c>
      <c r="H101" s="56">
        <v>0</v>
      </c>
      <c r="I101" s="56">
        <v>1E-3</v>
      </c>
      <c r="J101" s="56">
        <v>1E-4</v>
      </c>
    </row>
    <row r="102" spans="1:10">
      <c r="A102" t="s">
        <v>2324</v>
      </c>
      <c r="B102" t="s">
        <v>2325</v>
      </c>
      <c r="C102" t="s">
        <v>100</v>
      </c>
      <c r="D102" t="s">
        <v>2326</v>
      </c>
      <c r="E102" s="55">
        <v>17440.36</v>
      </c>
      <c r="F102" s="55">
        <v>100.98159999999997</v>
      </c>
      <c r="G102" s="55">
        <v>63.877108439027502</v>
      </c>
      <c r="H102" s="56">
        <v>2.0000000000000001E-4</v>
      </c>
      <c r="I102" s="56">
        <v>6.4000000000000003E-3</v>
      </c>
      <c r="J102" s="56">
        <v>5.9999999999999995E-4</v>
      </c>
    </row>
    <row r="103" spans="1:10">
      <c r="A103" t="s">
        <v>2327</v>
      </c>
      <c r="B103" t="s">
        <v>2328</v>
      </c>
      <c r="C103" t="s">
        <v>100</v>
      </c>
      <c r="D103" t="s">
        <v>228</v>
      </c>
      <c r="E103" s="55">
        <v>18352.599999999999</v>
      </c>
      <c r="F103" s="55">
        <v>138.1756</v>
      </c>
      <c r="G103" s="55">
        <v>91.9764226056312</v>
      </c>
      <c r="H103" s="56">
        <v>1E-4</v>
      </c>
      <c r="I103" s="56">
        <v>9.1999999999999998E-3</v>
      </c>
      <c r="J103" s="56">
        <v>8.9999999999999998E-4</v>
      </c>
    </row>
    <row r="104" spans="1:10">
      <c r="A104" t="s">
        <v>2329</v>
      </c>
      <c r="B104" t="s">
        <v>2330</v>
      </c>
      <c r="C104" t="s">
        <v>100</v>
      </c>
      <c r="D104" t="s">
        <v>2331</v>
      </c>
      <c r="E104" s="55">
        <v>23739.37</v>
      </c>
      <c r="F104" s="55">
        <v>105.36</v>
      </c>
      <c r="G104" s="55">
        <v>90.717799441463995</v>
      </c>
      <c r="H104" s="56">
        <v>0</v>
      </c>
      <c r="I104" s="56">
        <v>9.1000000000000004E-3</v>
      </c>
      <c r="J104" s="56">
        <v>8.9999999999999998E-4</v>
      </c>
    </row>
    <row r="105" spans="1:10">
      <c r="A105" t="s">
        <v>2332</v>
      </c>
      <c r="B105" t="s">
        <v>2333</v>
      </c>
      <c r="C105" t="s">
        <v>100</v>
      </c>
      <c r="D105" t="s">
        <v>2312</v>
      </c>
      <c r="E105" s="55">
        <v>30414</v>
      </c>
      <c r="F105" s="55">
        <v>97.112700000000004</v>
      </c>
      <c r="G105" s="55">
        <v>107.12655180840601</v>
      </c>
      <c r="H105" s="56">
        <v>1E-4</v>
      </c>
      <c r="I105" s="56">
        <v>1.0699999999999999E-2</v>
      </c>
      <c r="J105" s="56">
        <v>1.1000000000000001E-3</v>
      </c>
    </row>
    <row r="106" spans="1:10">
      <c r="A106" t="s">
        <v>2334</v>
      </c>
      <c r="B106" t="s">
        <v>2335</v>
      </c>
      <c r="C106" t="s">
        <v>102</v>
      </c>
      <c r="D106" t="s">
        <v>426</v>
      </c>
      <c r="E106" s="55">
        <v>45337.37</v>
      </c>
      <c r="F106" s="55">
        <v>93.663800000000052</v>
      </c>
      <c r="G106" s="55">
        <v>170.35140480955999</v>
      </c>
      <c r="H106" s="56">
        <v>0</v>
      </c>
      <c r="I106" s="56">
        <v>1.7000000000000001E-2</v>
      </c>
      <c r="J106" s="56">
        <v>1.6999999999999999E-3</v>
      </c>
    </row>
    <row r="107" spans="1:10">
      <c r="A107" t="s">
        <v>2336</v>
      </c>
      <c r="B107" t="s">
        <v>2337</v>
      </c>
      <c r="C107" t="s">
        <v>102</v>
      </c>
      <c r="D107" t="s">
        <v>2338</v>
      </c>
      <c r="E107" s="55">
        <v>31571.94</v>
      </c>
      <c r="F107" s="55">
        <v>106.41429999999994</v>
      </c>
      <c r="G107" s="55">
        <v>134.77796167347</v>
      </c>
      <c r="H107" s="56">
        <v>0</v>
      </c>
      <c r="I107" s="56">
        <v>1.35E-2</v>
      </c>
      <c r="J107" s="56">
        <v>1.2999999999999999E-3</v>
      </c>
    </row>
    <row r="108" spans="1:10">
      <c r="A108" t="s">
        <v>2339</v>
      </c>
      <c r="B108" t="s">
        <v>2340</v>
      </c>
      <c r="C108" t="s">
        <v>102</v>
      </c>
      <c r="D108" t="s">
        <v>2341</v>
      </c>
      <c r="E108" s="55">
        <v>33120.99</v>
      </c>
      <c r="F108" s="55">
        <v>92.157699999999792</v>
      </c>
      <c r="G108" s="55">
        <v>122.448243499094</v>
      </c>
      <c r="H108" s="56">
        <v>2.9999999999999997E-4</v>
      </c>
      <c r="I108" s="56">
        <v>1.2200000000000001E-2</v>
      </c>
      <c r="J108" s="56">
        <v>1.1999999999999999E-3</v>
      </c>
    </row>
    <row r="109" spans="1:10">
      <c r="A109" t="s">
        <v>2342</v>
      </c>
      <c r="B109" t="s">
        <v>2343</v>
      </c>
      <c r="C109" t="s">
        <v>102</v>
      </c>
      <c r="D109" t="s">
        <v>2344</v>
      </c>
      <c r="E109" s="55">
        <v>18312.919999999998</v>
      </c>
      <c r="F109" s="55">
        <v>53.851299999999952</v>
      </c>
      <c r="G109" s="55">
        <v>39.561378199500297</v>
      </c>
      <c r="H109" s="56">
        <v>2.0000000000000001E-4</v>
      </c>
      <c r="I109" s="56">
        <v>4.0000000000000001E-3</v>
      </c>
      <c r="J109" s="56">
        <v>4.0000000000000002E-4</v>
      </c>
    </row>
    <row r="110" spans="1:10">
      <c r="A110" t="s">
        <v>2345</v>
      </c>
      <c r="B110" t="s">
        <v>2346</v>
      </c>
      <c r="C110" t="s">
        <v>102</v>
      </c>
      <c r="D110" t="s">
        <v>2347</v>
      </c>
      <c r="E110" s="55">
        <v>9390.44</v>
      </c>
      <c r="F110" s="55">
        <v>63.311199999999872</v>
      </c>
      <c r="G110" s="55">
        <v>23.849765320011599</v>
      </c>
      <c r="H110" s="56">
        <v>0</v>
      </c>
      <c r="I110" s="56">
        <v>2.3999999999999998E-3</v>
      </c>
      <c r="J110" s="56">
        <v>2.0000000000000001E-4</v>
      </c>
    </row>
    <row r="111" spans="1:10">
      <c r="A111" t="s">
        <v>2348</v>
      </c>
      <c r="B111" t="s">
        <v>2349</v>
      </c>
      <c r="C111" t="s">
        <v>102</v>
      </c>
      <c r="D111" t="s">
        <v>228</v>
      </c>
      <c r="E111" s="55">
        <v>13880.98</v>
      </c>
      <c r="F111" s="55">
        <v>92.204800000000063</v>
      </c>
      <c r="G111" s="55">
        <v>51.3441869743857</v>
      </c>
      <c r="H111" s="56">
        <v>2.0000000000000001E-4</v>
      </c>
      <c r="I111" s="56">
        <v>5.1000000000000004E-3</v>
      </c>
      <c r="J111" s="56">
        <v>5.0000000000000001E-4</v>
      </c>
    </row>
    <row r="112" spans="1:10">
      <c r="A112" t="s">
        <v>2350</v>
      </c>
      <c r="B112" t="s">
        <v>2351</v>
      </c>
      <c r="C112" t="s">
        <v>102</v>
      </c>
      <c r="D112" t="s">
        <v>443</v>
      </c>
      <c r="E112" s="55">
        <v>7007.02</v>
      </c>
      <c r="F112" s="55">
        <v>119.00849999999993</v>
      </c>
      <c r="G112" s="55">
        <v>33.452529399801698</v>
      </c>
      <c r="H112" s="56">
        <v>0</v>
      </c>
      <c r="I112" s="56">
        <v>3.3E-3</v>
      </c>
      <c r="J112" s="56">
        <v>2.9999999999999997E-4</v>
      </c>
    </row>
    <row r="113" spans="1:10">
      <c r="A113" t="s">
        <v>2352</v>
      </c>
      <c r="B113" t="s">
        <v>2353</v>
      </c>
      <c r="C113" t="s">
        <v>102</v>
      </c>
      <c r="D113" t="s">
        <v>2354</v>
      </c>
      <c r="E113" s="55">
        <v>2269.16</v>
      </c>
      <c r="F113" s="55">
        <v>101.19010000000004</v>
      </c>
      <c r="G113" s="55">
        <v>9.2112966098086595</v>
      </c>
      <c r="H113" s="56">
        <v>0</v>
      </c>
      <c r="I113" s="56">
        <v>8.9999999999999998E-4</v>
      </c>
      <c r="J113" s="56">
        <v>1E-4</v>
      </c>
    </row>
    <row r="114" spans="1:10">
      <c r="A114" t="s">
        <v>2355</v>
      </c>
      <c r="B114" t="s">
        <v>2356</v>
      </c>
      <c r="C114" t="s">
        <v>102</v>
      </c>
      <c r="D114" t="s">
        <v>204</v>
      </c>
      <c r="E114" s="55">
        <v>7333.64</v>
      </c>
      <c r="F114" s="55">
        <v>94.475400000000008</v>
      </c>
      <c r="G114" s="55">
        <v>27.794313332644901</v>
      </c>
      <c r="H114" s="56">
        <v>1E-4</v>
      </c>
      <c r="I114" s="56">
        <v>2.8E-3</v>
      </c>
      <c r="J114" s="56">
        <v>2.9999999999999997E-4</v>
      </c>
    </row>
    <row r="115" spans="1:10">
      <c r="A115" t="s">
        <v>2357</v>
      </c>
      <c r="B115" t="s">
        <v>2358</v>
      </c>
      <c r="C115" t="s">
        <v>102</v>
      </c>
      <c r="D115" t="s">
        <v>443</v>
      </c>
      <c r="E115" s="55">
        <v>9459.4699999999993</v>
      </c>
      <c r="F115" s="55">
        <v>103.75269999999999</v>
      </c>
      <c r="G115" s="55">
        <v>39.371669806916003</v>
      </c>
      <c r="H115" s="56">
        <v>0</v>
      </c>
      <c r="I115" s="56">
        <v>3.8999999999999998E-3</v>
      </c>
      <c r="J115" s="56">
        <v>4.0000000000000002E-4</v>
      </c>
    </row>
    <row r="116" spans="1:10">
      <c r="A116" t="s">
        <v>2359</v>
      </c>
      <c r="B116" t="s">
        <v>2360</v>
      </c>
      <c r="C116" t="s">
        <v>100</v>
      </c>
      <c r="D116" t="s">
        <v>2361</v>
      </c>
      <c r="E116" s="55">
        <v>4718</v>
      </c>
      <c r="F116" s="55">
        <v>120.33150000000001</v>
      </c>
      <c r="G116" s="55">
        <v>20.591350096589998</v>
      </c>
      <c r="H116" s="56">
        <v>0</v>
      </c>
      <c r="I116" s="56">
        <v>2.0999999999999999E-3</v>
      </c>
      <c r="J116" s="56">
        <v>2.0000000000000001E-4</v>
      </c>
    </row>
    <row r="117" spans="1:10">
      <c r="A117" t="s">
        <v>2362</v>
      </c>
      <c r="B117" t="s">
        <v>2363</v>
      </c>
      <c r="C117" t="s">
        <v>98</v>
      </c>
      <c r="D117" t="s">
        <v>2364</v>
      </c>
      <c r="E117" s="55">
        <v>53710.17</v>
      </c>
      <c r="F117" s="55">
        <v>95.538200000000003</v>
      </c>
      <c r="G117" s="55">
        <v>51.313729634940003</v>
      </c>
      <c r="H117" s="56">
        <v>2.0000000000000001E-4</v>
      </c>
      <c r="I117" s="56">
        <v>5.1000000000000004E-3</v>
      </c>
      <c r="J117" s="56">
        <v>5.0000000000000001E-4</v>
      </c>
    </row>
    <row r="118" spans="1:10">
      <c r="A118" t="s">
        <v>2365</v>
      </c>
      <c r="B118" t="s">
        <v>2366</v>
      </c>
      <c r="C118" t="s">
        <v>102</v>
      </c>
      <c r="D118" t="s">
        <v>204</v>
      </c>
      <c r="E118" s="55">
        <v>37704.43</v>
      </c>
      <c r="F118" s="55">
        <v>91.874099999999657</v>
      </c>
      <c r="G118" s="55">
        <v>138.96425391690201</v>
      </c>
      <c r="H118" s="56">
        <v>2.9999999999999997E-4</v>
      </c>
      <c r="I118" s="56">
        <v>1.3899999999999999E-2</v>
      </c>
      <c r="J118" s="56">
        <v>1.4E-3</v>
      </c>
    </row>
    <row r="119" spans="1:10">
      <c r="A119" t="s">
        <v>2367</v>
      </c>
      <c r="B119" t="s">
        <v>2368</v>
      </c>
      <c r="C119" t="s">
        <v>102</v>
      </c>
      <c r="D119" t="s">
        <v>2369</v>
      </c>
      <c r="E119" s="55">
        <v>21223.7</v>
      </c>
      <c r="F119" s="55">
        <v>103.34990000000002</v>
      </c>
      <c r="G119" s="55">
        <v>87.993133108825106</v>
      </c>
      <c r="H119" s="56">
        <v>2.0000000000000001E-4</v>
      </c>
      <c r="I119" s="56">
        <v>8.8000000000000005E-3</v>
      </c>
      <c r="J119" s="56">
        <v>8.9999999999999998E-4</v>
      </c>
    </row>
    <row r="120" spans="1:10">
      <c r="A120" t="s">
        <v>2370</v>
      </c>
      <c r="B120" t="s">
        <v>2371</v>
      </c>
      <c r="C120" t="s">
        <v>100</v>
      </c>
      <c r="D120" t="s">
        <v>285</v>
      </c>
      <c r="E120" s="55">
        <v>34328.980000000003</v>
      </c>
      <c r="F120" s="55">
        <v>117.13580000000026</v>
      </c>
      <c r="G120" s="55">
        <v>145.84720246200499</v>
      </c>
      <c r="H120" s="56">
        <v>0</v>
      </c>
      <c r="I120" s="56">
        <v>1.46E-2</v>
      </c>
      <c r="J120" s="56">
        <v>1.4E-3</v>
      </c>
    </row>
    <row r="121" spans="1:10">
      <c r="A121" t="s">
        <v>2372</v>
      </c>
      <c r="B121" t="s">
        <v>2373</v>
      </c>
      <c r="C121" t="s">
        <v>100</v>
      </c>
      <c r="D121" t="s">
        <v>2264</v>
      </c>
      <c r="E121" s="55">
        <v>3918.93</v>
      </c>
      <c r="F121" s="55">
        <v>133.55060000000029</v>
      </c>
      <c r="G121" s="55">
        <v>18.982827675159701</v>
      </c>
      <c r="H121" s="56">
        <v>4.0000000000000002E-4</v>
      </c>
      <c r="I121" s="56">
        <v>1.9E-3</v>
      </c>
      <c r="J121" s="56">
        <v>2.0000000000000001E-4</v>
      </c>
    </row>
    <row r="122" spans="1:10">
      <c r="A122" t="s">
        <v>2374</v>
      </c>
      <c r="B122" t="s">
        <v>2375</v>
      </c>
      <c r="C122" t="s">
        <v>100</v>
      </c>
      <c r="D122" t="s">
        <v>2376</v>
      </c>
      <c r="E122" s="55">
        <v>42609.69</v>
      </c>
      <c r="F122" s="55">
        <v>100.19809999999998</v>
      </c>
      <c r="G122" s="55">
        <v>154.851499959693</v>
      </c>
      <c r="H122" s="56">
        <v>1E-4</v>
      </c>
      <c r="I122" s="56">
        <v>1.55E-2</v>
      </c>
      <c r="J122" s="56">
        <v>1.5E-3</v>
      </c>
    </row>
    <row r="123" spans="1:10">
      <c r="A123" t="s">
        <v>2377</v>
      </c>
      <c r="B123" t="s">
        <v>2378</v>
      </c>
      <c r="C123" t="s">
        <v>102</v>
      </c>
      <c r="D123" t="s">
        <v>2379</v>
      </c>
      <c r="E123" s="55">
        <v>20837.62</v>
      </c>
      <c r="F123" s="55">
        <v>93.620599999999939</v>
      </c>
      <c r="G123" s="55">
        <v>78.259515815368701</v>
      </c>
      <c r="H123" s="56">
        <v>0</v>
      </c>
      <c r="I123" s="56">
        <v>7.7999999999999996E-3</v>
      </c>
      <c r="J123" s="56">
        <v>8.0000000000000004E-4</v>
      </c>
    </row>
    <row r="124" spans="1:10">
      <c r="A124" t="s">
        <v>2380</v>
      </c>
      <c r="B124" t="s">
        <v>2381</v>
      </c>
      <c r="C124" t="s">
        <v>102</v>
      </c>
      <c r="D124" t="s">
        <v>2382</v>
      </c>
      <c r="E124" s="55">
        <v>17550.11</v>
      </c>
      <c r="F124" s="55">
        <v>25.115900000000021</v>
      </c>
      <c r="G124" s="55">
        <v>17.682603579658899</v>
      </c>
      <c r="H124" s="56">
        <v>2.0000000000000001E-4</v>
      </c>
      <c r="I124" s="56">
        <v>1.8E-3</v>
      </c>
      <c r="J124" s="56">
        <v>2.0000000000000001E-4</v>
      </c>
    </row>
    <row r="125" spans="1:10">
      <c r="A125" t="s">
        <v>2383</v>
      </c>
      <c r="B125" t="s">
        <v>2384</v>
      </c>
      <c r="C125" t="s">
        <v>102</v>
      </c>
      <c r="D125" t="s">
        <v>2258</v>
      </c>
      <c r="E125" s="55">
        <v>10152.5</v>
      </c>
      <c r="F125" s="55">
        <v>112.74550000000001</v>
      </c>
      <c r="G125" s="55">
        <v>45.918726797894998</v>
      </c>
      <c r="H125" s="56">
        <v>0</v>
      </c>
      <c r="I125" s="56">
        <v>4.5999999999999999E-3</v>
      </c>
      <c r="J125" s="56">
        <v>5.0000000000000001E-4</v>
      </c>
    </row>
    <row r="126" spans="1:10">
      <c r="A126" t="s">
        <v>2385</v>
      </c>
      <c r="B126" t="s">
        <v>2386</v>
      </c>
      <c r="C126" t="s">
        <v>100</v>
      </c>
      <c r="D126" t="s">
        <v>2295</v>
      </c>
      <c r="E126" s="55">
        <v>5245.77</v>
      </c>
      <c r="F126" s="55">
        <v>78.764499999999998</v>
      </c>
      <c r="G126" s="55">
        <v>14.986054963754601</v>
      </c>
      <c r="H126" s="56">
        <v>0</v>
      </c>
      <c r="I126" s="56">
        <v>1.5E-3</v>
      </c>
      <c r="J126" s="56">
        <v>1E-4</v>
      </c>
    </row>
    <row r="127" spans="1:10">
      <c r="A127" t="s">
        <v>2387</v>
      </c>
      <c r="B127" t="s">
        <v>2388</v>
      </c>
      <c r="C127" t="s">
        <v>104</v>
      </c>
      <c r="D127" t="s">
        <v>472</v>
      </c>
      <c r="E127" s="55">
        <v>30656.79</v>
      </c>
      <c r="F127" s="55">
        <v>101.83750000000026</v>
      </c>
      <c r="G127" s="55">
        <v>144.26499944273999</v>
      </c>
      <c r="H127" s="56">
        <v>2.0000000000000001E-4</v>
      </c>
      <c r="I127" s="56">
        <v>1.44E-2</v>
      </c>
      <c r="J127" s="56">
        <v>1.4E-3</v>
      </c>
    </row>
    <row r="128" spans="1:10">
      <c r="A128" t="s">
        <v>2389</v>
      </c>
      <c r="B128" t="s">
        <v>2390</v>
      </c>
      <c r="C128" t="s">
        <v>100</v>
      </c>
      <c r="D128" t="s">
        <v>2391</v>
      </c>
      <c r="E128" s="55">
        <v>21910.99</v>
      </c>
      <c r="F128" s="55">
        <v>79.245099999999965</v>
      </c>
      <c r="G128" s="55">
        <v>62.977000791649203</v>
      </c>
      <c r="H128" s="56">
        <v>0</v>
      </c>
      <c r="I128" s="56">
        <v>6.3E-3</v>
      </c>
      <c r="J128" s="56">
        <v>5.9999999999999995E-4</v>
      </c>
    </row>
    <row r="129" spans="1:10">
      <c r="A129" t="s">
        <v>2392</v>
      </c>
      <c r="B129" t="s">
        <v>2393</v>
      </c>
      <c r="C129" t="s">
        <v>102</v>
      </c>
      <c r="D129" t="s">
        <v>323</v>
      </c>
      <c r="E129" s="55">
        <v>23076.29</v>
      </c>
      <c r="F129" s="55">
        <v>63.564800000000034</v>
      </c>
      <c r="G129" s="55">
        <v>58.843743755676698</v>
      </c>
      <c r="H129" s="56">
        <v>0</v>
      </c>
      <c r="I129" s="56">
        <v>5.8999999999999999E-3</v>
      </c>
      <c r="J129" s="56">
        <v>5.9999999999999995E-4</v>
      </c>
    </row>
    <row r="130" spans="1:10">
      <c r="A130" t="s">
        <v>2394</v>
      </c>
      <c r="B130" t="s">
        <v>2395</v>
      </c>
      <c r="C130" t="s">
        <v>100</v>
      </c>
      <c r="D130" t="s">
        <v>2248</v>
      </c>
      <c r="E130" s="55">
        <v>28966</v>
      </c>
      <c r="F130" s="55">
        <v>102.9421</v>
      </c>
      <c r="G130" s="55">
        <v>108.15064290412199</v>
      </c>
      <c r="H130" s="56">
        <v>0</v>
      </c>
      <c r="I130" s="56">
        <v>1.0800000000000001E-2</v>
      </c>
      <c r="J130" s="56">
        <v>1.1000000000000001E-3</v>
      </c>
    </row>
    <row r="131" spans="1:10">
      <c r="A131" t="s">
        <v>2396</v>
      </c>
      <c r="B131" t="s">
        <v>2397</v>
      </c>
      <c r="C131" t="s">
        <v>100</v>
      </c>
      <c r="D131" t="s">
        <v>2398</v>
      </c>
      <c r="E131" s="55">
        <v>10917.93</v>
      </c>
      <c r="F131" s="55">
        <v>93.287299999999931</v>
      </c>
      <c r="G131" s="55">
        <v>36.941147743451999</v>
      </c>
      <c r="H131" s="56">
        <v>4.0000000000000002E-4</v>
      </c>
      <c r="I131" s="56">
        <v>3.7000000000000002E-3</v>
      </c>
      <c r="J131" s="56">
        <v>4.0000000000000002E-4</v>
      </c>
    </row>
    <row r="132" spans="1:10">
      <c r="A132" t="s">
        <v>2399</v>
      </c>
      <c r="B132" t="s">
        <v>2400</v>
      </c>
      <c r="C132" t="s">
        <v>102</v>
      </c>
      <c r="D132" t="s">
        <v>2401</v>
      </c>
      <c r="E132" s="55">
        <v>19818.8</v>
      </c>
      <c r="F132" s="55">
        <v>89.927700000000044</v>
      </c>
      <c r="G132" s="55">
        <v>71.497106086088195</v>
      </c>
      <c r="H132" s="56">
        <v>2.0000000000000001E-4</v>
      </c>
      <c r="I132" s="56">
        <v>7.1000000000000004E-3</v>
      </c>
      <c r="J132" s="56">
        <v>6.9999999999999999E-4</v>
      </c>
    </row>
    <row r="133" spans="1:10">
      <c r="A133" t="s">
        <v>2402</v>
      </c>
      <c r="B133" t="s">
        <v>2403</v>
      </c>
      <c r="C133" t="s">
        <v>102</v>
      </c>
      <c r="D133" t="s">
        <v>2404</v>
      </c>
      <c r="E133" s="55">
        <v>47110.48</v>
      </c>
      <c r="F133" s="55">
        <v>101.80059999999979</v>
      </c>
      <c r="G133" s="55">
        <v>192.391326726633</v>
      </c>
      <c r="H133" s="56">
        <v>0</v>
      </c>
      <c r="I133" s="56">
        <v>1.9199999999999998E-2</v>
      </c>
      <c r="J133" s="56">
        <v>1.9E-3</v>
      </c>
    </row>
    <row r="134" spans="1:10">
      <c r="A134" t="s">
        <v>2405</v>
      </c>
      <c r="B134" t="s">
        <v>2406</v>
      </c>
      <c r="C134" t="s">
        <v>100</v>
      </c>
      <c r="D134" t="s">
        <v>2407</v>
      </c>
      <c r="E134" s="55">
        <v>24377.22</v>
      </c>
      <c r="F134" s="55">
        <v>101.47489999999993</v>
      </c>
      <c r="G134" s="55">
        <v>89.720227133687999</v>
      </c>
      <c r="H134" s="56">
        <v>0</v>
      </c>
      <c r="I134" s="56">
        <v>8.9999999999999993E-3</v>
      </c>
      <c r="J134" s="56">
        <v>8.9999999999999998E-4</v>
      </c>
    </row>
    <row r="135" spans="1:10">
      <c r="A135" t="s">
        <v>2408</v>
      </c>
      <c r="B135" t="s">
        <v>2409</v>
      </c>
      <c r="C135" t="s">
        <v>102</v>
      </c>
      <c r="D135" t="s">
        <v>2410</v>
      </c>
      <c r="E135" s="55">
        <v>14466.1</v>
      </c>
      <c r="F135" s="55">
        <v>110.31339999999993</v>
      </c>
      <c r="G135" s="55">
        <v>64.017300371985797</v>
      </c>
      <c r="H135" s="56">
        <v>1E-4</v>
      </c>
      <c r="I135" s="56">
        <v>6.4000000000000003E-3</v>
      </c>
      <c r="J135" s="56">
        <v>5.9999999999999995E-4</v>
      </c>
    </row>
    <row r="136" spans="1:10">
      <c r="A136" t="s">
        <v>2411</v>
      </c>
      <c r="B136" t="s">
        <v>2412</v>
      </c>
      <c r="C136" t="s">
        <v>100</v>
      </c>
      <c r="D136" t="s">
        <v>2413</v>
      </c>
      <c r="E136" s="55">
        <v>19502.830000000002</v>
      </c>
      <c r="F136" s="55">
        <v>63.939500000000073</v>
      </c>
      <c r="G136" s="55">
        <v>45.228733479932004</v>
      </c>
      <c r="H136" s="56">
        <v>2.0000000000000001E-4</v>
      </c>
      <c r="I136" s="56">
        <v>4.4999999999999997E-3</v>
      </c>
      <c r="J136" s="56">
        <v>4.0000000000000002E-4</v>
      </c>
    </row>
    <row r="137" spans="1:10">
      <c r="A137" t="s">
        <v>2414</v>
      </c>
      <c r="B137" t="s">
        <v>2415</v>
      </c>
      <c r="C137" t="s">
        <v>100</v>
      </c>
      <c r="D137" t="s">
        <v>255</v>
      </c>
      <c r="E137" s="55">
        <v>28325.71</v>
      </c>
      <c r="F137" s="55">
        <v>51.216400000000021</v>
      </c>
      <c r="G137" s="55">
        <v>52.618372212467897</v>
      </c>
      <c r="H137" s="56">
        <v>2.0000000000000001E-4</v>
      </c>
      <c r="I137" s="56">
        <v>5.3E-3</v>
      </c>
      <c r="J137" s="56">
        <v>5.0000000000000001E-4</v>
      </c>
    </row>
    <row r="138" spans="1:10">
      <c r="A138" t="s">
        <v>2416</v>
      </c>
      <c r="B138" t="s">
        <v>2417</v>
      </c>
      <c r="C138" t="s">
        <v>100</v>
      </c>
      <c r="D138" t="s">
        <v>2418</v>
      </c>
      <c r="E138" s="55">
        <v>1174.56</v>
      </c>
      <c r="F138" s="55">
        <v>102</v>
      </c>
      <c r="G138" s="55">
        <v>4.3453317024000002</v>
      </c>
      <c r="H138" s="56">
        <v>2.0000000000000001E-4</v>
      </c>
      <c r="I138" s="56">
        <v>4.0000000000000002E-4</v>
      </c>
      <c r="J138" s="56">
        <v>0</v>
      </c>
    </row>
    <row r="139" spans="1:10">
      <c r="A139" t="s">
        <v>2419</v>
      </c>
      <c r="B139" t="s">
        <v>2420</v>
      </c>
      <c r="C139" t="s">
        <v>100</v>
      </c>
      <c r="D139" t="s">
        <v>2103</v>
      </c>
      <c r="E139" s="55">
        <v>1951.27</v>
      </c>
      <c r="F139" s="55">
        <v>100.59699999999999</v>
      </c>
      <c r="G139" s="55">
        <v>7.1195075100513003</v>
      </c>
      <c r="H139" s="56">
        <v>1E-4</v>
      </c>
      <c r="I139" s="56">
        <v>6.9999999999999999E-4</v>
      </c>
      <c r="J139" s="56">
        <v>1E-4</v>
      </c>
    </row>
    <row r="140" spans="1:10">
      <c r="A140" t="s">
        <v>2421</v>
      </c>
      <c r="B140" t="s">
        <v>2422</v>
      </c>
      <c r="C140" t="s">
        <v>100</v>
      </c>
      <c r="D140" t="s">
        <v>2423</v>
      </c>
      <c r="E140" s="55">
        <v>69845.960000000006</v>
      </c>
      <c r="F140" s="55">
        <v>66.516999999999996</v>
      </c>
      <c r="G140" s="55">
        <v>168.50837877227701</v>
      </c>
      <c r="H140" s="56">
        <v>0</v>
      </c>
      <c r="I140" s="56">
        <v>1.6799999999999999E-2</v>
      </c>
      <c r="J140" s="56">
        <v>1.6999999999999999E-3</v>
      </c>
    </row>
    <row r="141" spans="1:10">
      <c r="A141" t="s">
        <v>2424</v>
      </c>
      <c r="B141" t="s">
        <v>2425</v>
      </c>
      <c r="C141" t="s">
        <v>100</v>
      </c>
      <c r="D141" t="s">
        <v>2426</v>
      </c>
      <c r="E141" s="55">
        <v>9899.67</v>
      </c>
      <c r="F141" s="55">
        <v>108.30459999999989</v>
      </c>
      <c r="G141" s="55">
        <v>38.887961327212103</v>
      </c>
      <c r="H141" s="56">
        <v>0</v>
      </c>
      <c r="I141" s="56">
        <v>3.8999999999999998E-3</v>
      </c>
      <c r="J141" s="56">
        <v>4.0000000000000002E-4</v>
      </c>
    </row>
    <row r="142" spans="1:10">
      <c r="A142" t="s">
        <v>2427</v>
      </c>
      <c r="B142" t="s">
        <v>2428</v>
      </c>
      <c r="C142" t="s">
        <v>100</v>
      </c>
      <c r="D142" t="s">
        <v>2429</v>
      </c>
      <c r="E142" s="55">
        <v>5684.6</v>
      </c>
      <c r="F142" s="55">
        <v>115.3809</v>
      </c>
      <c r="G142" s="55">
        <v>23.789284960357801</v>
      </c>
      <c r="H142" s="56">
        <v>0</v>
      </c>
      <c r="I142" s="56">
        <v>2.3999999999999998E-3</v>
      </c>
      <c r="J142" s="56">
        <v>2.0000000000000001E-4</v>
      </c>
    </row>
    <row r="143" spans="1:10">
      <c r="A143" t="s">
        <v>2430</v>
      </c>
      <c r="B143" t="s">
        <v>2431</v>
      </c>
      <c r="C143" t="s">
        <v>100</v>
      </c>
      <c r="D143" t="s">
        <v>2432</v>
      </c>
      <c r="E143" s="55">
        <v>2378.65</v>
      </c>
      <c r="F143" s="55">
        <v>104.8687</v>
      </c>
      <c r="G143" s="55">
        <v>9.0474039991588509</v>
      </c>
      <c r="H143" s="56">
        <v>0</v>
      </c>
      <c r="I143" s="56">
        <v>8.9999999999999998E-4</v>
      </c>
      <c r="J143" s="56">
        <v>1E-4</v>
      </c>
    </row>
    <row r="144" spans="1:10">
      <c r="A144" t="s">
        <v>2433</v>
      </c>
      <c r="B144" t="s">
        <v>2434</v>
      </c>
      <c r="C144" t="s">
        <v>100</v>
      </c>
      <c r="D144" t="s">
        <v>2091</v>
      </c>
      <c r="E144" s="55">
        <v>760.7</v>
      </c>
      <c r="F144" s="55">
        <v>100.4772</v>
      </c>
      <c r="G144" s="55">
        <v>2.7722251290708</v>
      </c>
      <c r="H144" s="56">
        <v>0</v>
      </c>
      <c r="I144" s="56">
        <v>2.9999999999999997E-4</v>
      </c>
      <c r="J144" s="56">
        <v>0</v>
      </c>
    </row>
    <row r="145" spans="1:10">
      <c r="A145" t="s">
        <v>2435</v>
      </c>
      <c r="B145" t="s">
        <v>2436</v>
      </c>
      <c r="C145" t="s">
        <v>100</v>
      </c>
      <c r="D145" t="s">
        <v>2437</v>
      </c>
      <c r="E145" s="55">
        <v>21493.64</v>
      </c>
      <c r="F145" s="55">
        <v>98.69670000000005</v>
      </c>
      <c r="G145" s="55">
        <v>76.941413065094807</v>
      </c>
      <c r="H145" s="56">
        <v>0</v>
      </c>
      <c r="I145" s="56">
        <v>7.7000000000000002E-3</v>
      </c>
      <c r="J145" s="56">
        <v>8.0000000000000004E-4</v>
      </c>
    </row>
    <row r="146" spans="1:10">
      <c r="A146" t="s">
        <v>2438</v>
      </c>
      <c r="B146" t="s">
        <v>2439</v>
      </c>
      <c r="C146" t="s">
        <v>100</v>
      </c>
      <c r="D146" t="s">
        <v>2440</v>
      </c>
      <c r="E146" s="55">
        <v>155.30000000000001</v>
      </c>
      <c r="F146" s="55">
        <v>82.376199999999997</v>
      </c>
      <c r="G146" s="55">
        <v>0.46400297540219998</v>
      </c>
      <c r="H146" s="56">
        <v>0</v>
      </c>
      <c r="I146" s="56">
        <v>0</v>
      </c>
      <c r="J146" s="56">
        <v>0</v>
      </c>
    </row>
    <row r="147" spans="1:10">
      <c r="A147" t="s">
        <v>2441</v>
      </c>
      <c r="B147" t="s">
        <v>2442</v>
      </c>
      <c r="C147" t="s">
        <v>100</v>
      </c>
      <c r="D147" t="s">
        <v>2443</v>
      </c>
      <c r="E147" s="55">
        <v>30386.48</v>
      </c>
      <c r="F147" s="55">
        <v>103.92870000000043</v>
      </c>
      <c r="G147" s="55">
        <v>114.54165249141001</v>
      </c>
      <c r="H147" s="56">
        <v>0</v>
      </c>
      <c r="I147" s="56">
        <v>1.14E-2</v>
      </c>
      <c r="J147" s="56">
        <v>1.1000000000000001E-3</v>
      </c>
    </row>
    <row r="148" spans="1:10">
      <c r="A148" t="s">
        <v>2444</v>
      </c>
      <c r="B148" t="s">
        <v>2445</v>
      </c>
      <c r="C148" t="s">
        <v>102</v>
      </c>
      <c r="D148" t="s">
        <v>2295</v>
      </c>
      <c r="E148" s="55">
        <v>56071</v>
      </c>
      <c r="F148" s="55">
        <v>119.62189999999983</v>
      </c>
      <c r="G148" s="55">
        <v>269.070831264368</v>
      </c>
      <c r="H148" s="56">
        <v>1E-4</v>
      </c>
      <c r="I148" s="56">
        <v>2.69E-2</v>
      </c>
      <c r="J148" s="56">
        <v>2.5999999999999999E-3</v>
      </c>
    </row>
    <row r="149" spans="1:10">
      <c r="A149" t="s">
        <v>2446</v>
      </c>
      <c r="B149" t="s">
        <v>2447</v>
      </c>
      <c r="C149" t="s">
        <v>100</v>
      </c>
      <c r="D149" t="s">
        <v>2264</v>
      </c>
      <c r="E149" s="55">
        <v>2494.6</v>
      </c>
      <c r="F149" s="55">
        <v>143.2039</v>
      </c>
      <c r="G149" s="55">
        <v>12.9569660030538</v>
      </c>
      <c r="H149" s="56">
        <v>0</v>
      </c>
      <c r="I149" s="56">
        <v>1.2999999999999999E-3</v>
      </c>
      <c r="J149" s="56">
        <v>1E-4</v>
      </c>
    </row>
    <row r="150" spans="1:10">
      <c r="A150" t="s">
        <v>2448</v>
      </c>
      <c r="B150" t="s">
        <v>2449</v>
      </c>
      <c r="C150" t="s">
        <v>104</v>
      </c>
      <c r="D150" t="s">
        <v>2450</v>
      </c>
      <c r="E150" s="55">
        <v>4989.33</v>
      </c>
      <c r="F150" s="55">
        <v>100.5967</v>
      </c>
      <c r="G150" s="55">
        <v>23.192765345547102</v>
      </c>
      <c r="H150" s="56">
        <v>0</v>
      </c>
      <c r="I150" s="56">
        <v>2.3E-3</v>
      </c>
      <c r="J150" s="56">
        <v>2.0000000000000001E-4</v>
      </c>
    </row>
    <row r="151" spans="1:10">
      <c r="A151" t="s">
        <v>2451</v>
      </c>
      <c r="B151" t="s">
        <v>2452</v>
      </c>
      <c r="C151" t="s">
        <v>100</v>
      </c>
      <c r="D151" t="s">
        <v>2453</v>
      </c>
      <c r="E151" s="55">
        <v>39534.339999999997</v>
      </c>
      <c r="F151" s="55">
        <v>98.753499999999789</v>
      </c>
      <c r="G151" s="55">
        <v>141.60368172704099</v>
      </c>
      <c r="H151" s="56">
        <v>2.0000000000000001E-4</v>
      </c>
      <c r="I151" s="56">
        <v>1.41E-2</v>
      </c>
      <c r="J151" s="56">
        <v>1.4E-3</v>
      </c>
    </row>
    <row r="152" spans="1:10">
      <c r="A152" t="s">
        <v>2454</v>
      </c>
      <c r="B152" t="s">
        <v>2455</v>
      </c>
      <c r="C152" t="s">
        <v>100</v>
      </c>
      <c r="D152" t="s">
        <v>2456</v>
      </c>
      <c r="E152" s="55">
        <v>33838</v>
      </c>
      <c r="F152" s="55">
        <v>110.0408</v>
      </c>
      <c r="G152" s="55">
        <v>135.05354261380799</v>
      </c>
      <c r="H152" s="56">
        <v>0</v>
      </c>
      <c r="I152" s="56">
        <v>1.35E-2</v>
      </c>
      <c r="J152" s="56">
        <v>1.2999999999999999E-3</v>
      </c>
    </row>
    <row r="153" spans="1:10">
      <c r="A153" t="s">
        <v>2457</v>
      </c>
      <c r="B153" t="s">
        <v>2458</v>
      </c>
      <c r="C153" t="s">
        <v>100</v>
      </c>
      <c r="D153" t="s">
        <v>204</v>
      </c>
      <c r="E153" s="55">
        <v>12492.33</v>
      </c>
      <c r="F153" s="55">
        <v>29.631700000000066</v>
      </c>
      <c r="G153" s="55">
        <v>13.426028718208499</v>
      </c>
      <c r="H153" s="56">
        <v>2.0000000000000001E-4</v>
      </c>
      <c r="I153" s="56">
        <v>1.2999999999999999E-3</v>
      </c>
      <c r="J153" s="56">
        <v>1E-4</v>
      </c>
    </row>
    <row r="154" spans="1:10">
      <c r="A154" t="s">
        <v>2459</v>
      </c>
      <c r="B154" t="s">
        <v>2460</v>
      </c>
      <c r="C154" t="s">
        <v>100</v>
      </c>
      <c r="D154" t="s">
        <v>2461</v>
      </c>
      <c r="E154" s="55">
        <v>4266.3599999999997</v>
      </c>
      <c r="F154" s="55">
        <v>98.227999999999994</v>
      </c>
      <c r="G154" s="55">
        <v>15.1998868856016</v>
      </c>
      <c r="H154" s="56">
        <v>0</v>
      </c>
      <c r="I154" s="56">
        <v>1.5E-3</v>
      </c>
      <c r="J154" s="56">
        <v>1E-4</v>
      </c>
    </row>
    <row r="155" spans="1:10">
      <c r="A155" t="s">
        <v>2462</v>
      </c>
      <c r="B155" t="s">
        <v>2463</v>
      </c>
      <c r="C155" t="s">
        <v>107</v>
      </c>
      <c r="D155" t="s">
        <v>251</v>
      </c>
      <c r="E155" s="55">
        <v>44154.95</v>
      </c>
      <c r="F155" s="55">
        <v>102.72449999999994</v>
      </c>
      <c r="G155" s="55">
        <v>112.27453762704</v>
      </c>
      <c r="H155" s="56">
        <v>1E-4</v>
      </c>
      <c r="I155" s="56">
        <v>1.12E-2</v>
      </c>
      <c r="J155" s="56">
        <v>1.1000000000000001E-3</v>
      </c>
    </row>
    <row r="156" spans="1:10">
      <c r="A156" t="s">
        <v>2464</v>
      </c>
      <c r="B156" t="s">
        <v>2465</v>
      </c>
      <c r="C156" t="s">
        <v>100</v>
      </c>
      <c r="D156" t="s">
        <v>2466</v>
      </c>
      <c r="E156" s="55">
        <v>33327.11</v>
      </c>
      <c r="F156" s="55">
        <v>97.382300000000086</v>
      </c>
      <c r="G156" s="55">
        <v>117.71321953802899</v>
      </c>
      <c r="H156" s="56">
        <v>1E-4</v>
      </c>
      <c r="I156" s="56">
        <v>1.18E-2</v>
      </c>
      <c r="J156" s="56">
        <v>1.1999999999999999E-3</v>
      </c>
    </row>
    <row r="157" spans="1:10">
      <c r="A157" t="s">
        <v>2467</v>
      </c>
      <c r="B157" t="s">
        <v>2468</v>
      </c>
      <c r="C157" t="s">
        <v>100</v>
      </c>
      <c r="D157" t="s">
        <v>2469</v>
      </c>
      <c r="E157" s="55">
        <v>48887.6</v>
      </c>
      <c r="F157" s="55">
        <v>74.026900000000111</v>
      </c>
      <c r="G157" s="55">
        <v>131.26103847047901</v>
      </c>
      <c r="H157" s="56">
        <v>0</v>
      </c>
      <c r="I157" s="56">
        <v>1.3100000000000001E-2</v>
      </c>
      <c r="J157" s="56">
        <v>1.2999999999999999E-3</v>
      </c>
    </row>
    <row r="158" spans="1:10">
      <c r="A158" t="s">
        <v>2470</v>
      </c>
      <c r="B158" t="s">
        <v>2471</v>
      </c>
      <c r="C158" t="s">
        <v>100</v>
      </c>
      <c r="D158" t="s">
        <v>2472</v>
      </c>
      <c r="E158" s="55">
        <v>767.21</v>
      </c>
      <c r="F158" s="55">
        <v>80.141499999999994</v>
      </c>
      <c r="G158" s="55">
        <v>2.23007401499805</v>
      </c>
      <c r="H158" s="56">
        <v>0</v>
      </c>
      <c r="I158" s="56">
        <v>2.0000000000000001E-4</v>
      </c>
      <c r="J158" s="56">
        <v>0</v>
      </c>
    </row>
    <row r="159" spans="1:10">
      <c r="A159" t="s">
        <v>2473</v>
      </c>
      <c r="B159" t="s">
        <v>2474</v>
      </c>
      <c r="C159" t="s">
        <v>102</v>
      </c>
      <c r="D159" t="s">
        <v>2140</v>
      </c>
      <c r="E159" s="55">
        <v>7888.58</v>
      </c>
      <c r="F159" s="55">
        <v>108.01560000000011</v>
      </c>
      <c r="G159" s="55">
        <v>34.1824304793344</v>
      </c>
      <c r="H159" s="56">
        <v>0</v>
      </c>
      <c r="I159" s="56">
        <v>3.3999999999999998E-3</v>
      </c>
      <c r="J159" s="56">
        <v>2.9999999999999997E-4</v>
      </c>
    </row>
    <row r="160" spans="1:10">
      <c r="A160" t="s">
        <v>2475</v>
      </c>
      <c r="B160" t="s">
        <v>2476</v>
      </c>
      <c r="C160" t="s">
        <v>102</v>
      </c>
      <c r="D160" t="s">
        <v>2140</v>
      </c>
      <c r="E160" s="55">
        <v>10100.26</v>
      </c>
      <c r="F160" s="55">
        <v>105.04759999999996</v>
      </c>
      <c r="G160" s="55">
        <v>42.563399831435603</v>
      </c>
      <c r="H160" s="56">
        <v>1E-4</v>
      </c>
      <c r="I160" s="56">
        <v>4.3E-3</v>
      </c>
      <c r="J160" s="56">
        <v>4.0000000000000002E-4</v>
      </c>
    </row>
    <row r="161" spans="1:10">
      <c r="A161" t="s">
        <v>2477</v>
      </c>
      <c r="B161" t="s">
        <v>2478</v>
      </c>
      <c r="C161" t="s">
        <v>100</v>
      </c>
      <c r="D161" t="s">
        <v>767</v>
      </c>
      <c r="E161" s="55">
        <v>1317.49</v>
      </c>
      <c r="F161" s="55">
        <v>101</v>
      </c>
      <c r="G161" s="55">
        <v>4.8263215923000002</v>
      </c>
      <c r="H161" s="56">
        <v>2.0000000000000001E-4</v>
      </c>
      <c r="I161" s="56">
        <v>5.0000000000000001E-4</v>
      </c>
      <c r="J161" s="56">
        <v>0</v>
      </c>
    </row>
    <row r="162" spans="1:10">
      <c r="A162" t="s">
        <v>2479</v>
      </c>
      <c r="B162" t="s">
        <v>2480</v>
      </c>
      <c r="C162" t="s">
        <v>102</v>
      </c>
      <c r="D162" t="s">
        <v>2481</v>
      </c>
      <c r="E162" s="55">
        <v>7979.91</v>
      </c>
      <c r="F162" s="55">
        <v>96.610599999999891</v>
      </c>
      <c r="G162" s="55">
        <v>30.927185213433301</v>
      </c>
      <c r="H162" s="56">
        <v>0</v>
      </c>
      <c r="I162" s="56">
        <v>3.0999999999999999E-3</v>
      </c>
      <c r="J162" s="56">
        <v>2.9999999999999997E-4</v>
      </c>
    </row>
    <row r="163" spans="1:10">
      <c r="A163" t="s">
        <v>190</v>
      </c>
      <c r="B163" s="107" t="s">
        <v>3941</v>
      </c>
      <c r="C163" s="107" t="s">
        <v>3941</v>
      </c>
      <c r="D163" s="107" t="s">
        <v>3941</v>
      </c>
      <c r="E163" s="107" t="s">
        <v>3941</v>
      </c>
      <c r="F163" s="107" t="s">
        <v>3941</v>
      </c>
      <c r="G163" s="107" t="s">
        <v>3941</v>
      </c>
      <c r="H163" s="107" t="s">
        <v>3941</v>
      </c>
      <c r="I163" s="107" t="s">
        <v>3941</v>
      </c>
      <c r="J163" s="107" t="s">
        <v>3941</v>
      </c>
    </row>
    <row r="164" spans="1:10">
      <c r="A164" t="s">
        <v>302</v>
      </c>
      <c r="B164" s="107" t="s">
        <v>3941</v>
      </c>
      <c r="C164" s="107" t="s">
        <v>3941</v>
      </c>
      <c r="D164" s="107" t="s">
        <v>3941</v>
      </c>
      <c r="E164" s="107" t="s">
        <v>3941</v>
      </c>
      <c r="F164" s="107" t="s">
        <v>3941</v>
      </c>
      <c r="G164" s="107" t="s">
        <v>3941</v>
      </c>
      <c r="H164" s="107" t="s">
        <v>3941</v>
      </c>
      <c r="I164" s="107" t="s">
        <v>3941</v>
      </c>
      <c r="J164" s="107" t="s">
        <v>3941</v>
      </c>
    </row>
    <row r="165" spans="1:10">
      <c r="A165" t="s">
        <v>303</v>
      </c>
      <c r="B165" s="107" t="s">
        <v>3941</v>
      </c>
      <c r="C165" s="107" t="s">
        <v>3941</v>
      </c>
      <c r="D165" s="107" t="s">
        <v>3941</v>
      </c>
      <c r="E165" s="107" t="s">
        <v>3941</v>
      </c>
      <c r="F165" s="107" t="s">
        <v>3941</v>
      </c>
      <c r="G165" s="107" t="s">
        <v>3941</v>
      </c>
      <c r="H165" s="107" t="s">
        <v>3941</v>
      </c>
      <c r="I165" s="107" t="s">
        <v>3941</v>
      </c>
      <c r="J165" s="107" t="s">
        <v>3941</v>
      </c>
    </row>
    <row r="166" spans="1:10">
      <c r="A166" t="s">
        <v>304</v>
      </c>
      <c r="B166" s="107" t="s">
        <v>3941</v>
      </c>
      <c r="C166" s="107" t="s">
        <v>3941</v>
      </c>
      <c r="D166" s="107" t="s">
        <v>3941</v>
      </c>
      <c r="E166" s="107" t="s">
        <v>3941</v>
      </c>
      <c r="F166" s="107" t="s">
        <v>3941</v>
      </c>
      <c r="G166" s="107" t="s">
        <v>3941</v>
      </c>
      <c r="H166" s="107" t="s">
        <v>3941</v>
      </c>
      <c r="I166" s="107" t="s">
        <v>3941</v>
      </c>
      <c r="J166" s="107" t="s">
        <v>3941</v>
      </c>
    </row>
    <row r="167" spans="1:10" hidden="1">
      <c r="B167" s="13"/>
    </row>
    <row r="168" spans="1:10" hidden="1">
      <c r="B168" s="13"/>
    </row>
    <row r="169" spans="1:10" hidden="1">
      <c r="B169" s="13"/>
    </row>
    <row r="170" spans="1:10" hidden="1">
      <c r="B170" s="13"/>
    </row>
    <row r="171" spans="1:10" hidden="1">
      <c r="B171" s="13"/>
    </row>
    <row r="172" spans="1:10" hidden="1">
      <c r="B172" s="13"/>
    </row>
    <row r="173" spans="1:10" hidden="1">
      <c r="B173" s="13"/>
    </row>
    <row r="174" spans="1:10" hidden="1">
      <c r="B174" s="13"/>
    </row>
    <row r="175" spans="1:10" hidden="1">
      <c r="B175" s="13"/>
    </row>
    <row r="176" spans="1:10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1" t="s">
        <v>3940</v>
      </c>
    </row>
    <row r="2" spans="1:15" s="1" customFormat="1">
      <c r="A2" s="2" t="s">
        <v>1</v>
      </c>
      <c r="B2" s="9" t="s">
        <v>3069</v>
      </c>
    </row>
    <row r="3" spans="1:15" s="1" customFormat="1">
      <c r="A3" s="2" t="s">
        <v>2</v>
      </c>
      <c r="B3" s="20" t="s">
        <v>3070</v>
      </c>
    </row>
    <row r="4" spans="1:15" s="1" customFormat="1">
      <c r="A4" s="2" t="s">
        <v>3</v>
      </c>
      <c r="B4" s="62" t="s">
        <v>165</v>
      </c>
    </row>
    <row r="5" spans="1:15" ht="18.75">
      <c r="A5" s="82" t="s">
        <v>121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6" t="s">
        <v>70</v>
      </c>
      <c r="F7" s="16" t="s">
        <v>152</v>
      </c>
      <c r="G7" s="100" t="s">
        <v>3941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53">
        <v>817.49</v>
      </c>
      <c r="G9" s="102" t="s">
        <v>3941</v>
      </c>
      <c r="H9" s="53">
        <v>6.03100136191724</v>
      </c>
      <c r="I9" s="102" t="s">
        <v>3941</v>
      </c>
      <c r="J9" s="54">
        <v>1</v>
      </c>
      <c r="K9" s="54">
        <v>1E-4</v>
      </c>
      <c r="L9" s="13"/>
      <c r="M9" s="13"/>
      <c r="N9" s="13"/>
      <c r="O9" s="13"/>
    </row>
    <row r="10" spans="1:15">
      <c r="A10" s="57" t="s">
        <v>2482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59">
        <v>647.53</v>
      </c>
      <c r="G10" s="107" t="s">
        <v>3941</v>
      </c>
      <c r="H10" s="59">
        <v>2.019041E-5</v>
      </c>
      <c r="I10" s="107" t="s">
        <v>3941</v>
      </c>
      <c r="J10" s="58">
        <v>0</v>
      </c>
      <c r="K10" s="58">
        <v>0</v>
      </c>
    </row>
    <row r="11" spans="1:15">
      <c r="A11" t="s">
        <v>2483</v>
      </c>
      <c r="B11" t="s">
        <v>2484</v>
      </c>
      <c r="C11" t="s">
        <v>617</v>
      </c>
      <c r="D11" t="s">
        <v>98</v>
      </c>
      <c r="E11" t="s">
        <v>2485</v>
      </c>
      <c r="F11" s="55">
        <v>533.87</v>
      </c>
      <c r="G11" s="55">
        <v>2.0999999999999999E-3</v>
      </c>
      <c r="H11" s="55">
        <v>1.121127E-5</v>
      </c>
      <c r="I11" s="56">
        <v>0</v>
      </c>
      <c r="J11" s="56">
        <v>0</v>
      </c>
      <c r="K11" s="56">
        <v>0</v>
      </c>
    </row>
    <row r="12" spans="1:15">
      <c r="A12" t="s">
        <v>2486</v>
      </c>
      <c r="B12" t="s">
        <v>2487</v>
      </c>
      <c r="C12" t="s">
        <v>109</v>
      </c>
      <c r="D12" t="s">
        <v>98</v>
      </c>
      <c r="E12" t="s">
        <v>2488</v>
      </c>
      <c r="F12" s="55">
        <v>113.66</v>
      </c>
      <c r="G12" s="55">
        <v>7.9000000000000008E-3</v>
      </c>
      <c r="H12" s="55">
        <v>8.9791399999999996E-6</v>
      </c>
      <c r="I12" s="56">
        <v>0</v>
      </c>
      <c r="J12" s="56">
        <v>0</v>
      </c>
      <c r="K12" s="56">
        <v>0</v>
      </c>
    </row>
    <row r="13" spans="1:15">
      <c r="A13" s="57" t="s">
        <v>1855</v>
      </c>
      <c r="B13" s="107" t="s">
        <v>3941</v>
      </c>
      <c r="C13" s="107" t="s">
        <v>3941</v>
      </c>
      <c r="D13" s="107" t="s">
        <v>3941</v>
      </c>
      <c r="E13" s="107" t="s">
        <v>3941</v>
      </c>
      <c r="F13" s="59">
        <v>169.96</v>
      </c>
      <c r="G13" s="107" t="s">
        <v>3941</v>
      </c>
      <c r="H13" s="59">
        <v>6.0309811715072401</v>
      </c>
      <c r="I13" s="107" t="s">
        <v>3941</v>
      </c>
      <c r="J13" s="58">
        <v>1</v>
      </c>
      <c r="K13" s="58">
        <v>1E-4</v>
      </c>
    </row>
    <row r="14" spans="1:15">
      <c r="A14" t="s">
        <v>2489</v>
      </c>
      <c r="B14" t="s">
        <v>2490</v>
      </c>
      <c r="C14" t="s">
        <v>876</v>
      </c>
      <c r="D14" t="s">
        <v>100</v>
      </c>
      <c r="E14" t="s">
        <v>234</v>
      </c>
      <c r="F14" s="55">
        <v>42.46</v>
      </c>
      <c r="G14" s="55">
        <v>3916.1597000000002</v>
      </c>
      <c r="H14" s="55">
        <v>6.0309807090647398</v>
      </c>
      <c r="I14" s="56">
        <v>0</v>
      </c>
      <c r="J14" s="56">
        <v>1</v>
      </c>
      <c r="K14" s="56">
        <v>1E-4</v>
      </c>
    </row>
    <row r="15" spans="1:15">
      <c r="A15" t="s">
        <v>2491</v>
      </c>
      <c r="B15" t="s">
        <v>2492</v>
      </c>
      <c r="C15" t="s">
        <v>1360</v>
      </c>
      <c r="D15" t="s">
        <v>100</v>
      </c>
      <c r="E15" t="s">
        <v>601</v>
      </c>
      <c r="F15" s="55">
        <v>127.5</v>
      </c>
      <c r="G15" s="55">
        <v>1E-4</v>
      </c>
      <c r="H15" s="55">
        <v>4.6244250000000002E-7</v>
      </c>
      <c r="I15" s="56">
        <v>0</v>
      </c>
      <c r="J15" s="56">
        <v>0</v>
      </c>
      <c r="K15" s="56">
        <v>0</v>
      </c>
    </row>
    <row r="16" spans="1:15">
      <c r="A16" t="s">
        <v>190</v>
      </c>
      <c r="B16" s="107" t="s">
        <v>3941</v>
      </c>
      <c r="C16" s="107" t="s">
        <v>3941</v>
      </c>
      <c r="D16" s="107" t="s">
        <v>3941</v>
      </c>
      <c r="E16" s="107" t="s">
        <v>3941</v>
      </c>
      <c r="F16" s="107" t="s">
        <v>3941</v>
      </c>
      <c r="G16" s="107" t="s">
        <v>3941</v>
      </c>
      <c r="H16" s="107" t="s">
        <v>3941</v>
      </c>
      <c r="I16" s="107" t="s">
        <v>3941</v>
      </c>
      <c r="J16" s="107" t="s">
        <v>3941</v>
      </c>
      <c r="K16" s="107" t="s">
        <v>3941</v>
      </c>
    </row>
    <row r="17" spans="1:11">
      <c r="A17" t="s">
        <v>302</v>
      </c>
      <c r="B17" s="107" t="s">
        <v>3941</v>
      </c>
      <c r="C17" s="107" t="s">
        <v>3941</v>
      </c>
      <c r="D17" s="107" t="s">
        <v>3941</v>
      </c>
      <c r="E17" s="107" t="s">
        <v>3941</v>
      </c>
      <c r="F17" s="107" t="s">
        <v>3941</v>
      </c>
      <c r="G17" s="107" t="s">
        <v>3941</v>
      </c>
      <c r="H17" s="107" t="s">
        <v>3941</v>
      </c>
      <c r="I17" s="107" t="s">
        <v>3941</v>
      </c>
      <c r="J17" s="107" t="s">
        <v>3941</v>
      </c>
      <c r="K17" s="107" t="s">
        <v>3941</v>
      </c>
    </row>
    <row r="18" spans="1:11">
      <c r="A18" t="s">
        <v>303</v>
      </c>
      <c r="B18" s="107" t="s">
        <v>3941</v>
      </c>
      <c r="C18" s="107" t="s">
        <v>3941</v>
      </c>
      <c r="D18" s="107" t="s">
        <v>3941</v>
      </c>
      <c r="E18" s="107" t="s">
        <v>3941</v>
      </c>
      <c r="F18" s="107" t="s">
        <v>3941</v>
      </c>
      <c r="G18" s="107" t="s">
        <v>3941</v>
      </c>
      <c r="H18" s="107" t="s">
        <v>3941</v>
      </c>
      <c r="I18" s="107" t="s">
        <v>3941</v>
      </c>
      <c r="J18" s="107" t="s">
        <v>3941</v>
      </c>
      <c r="K18" s="107" t="s">
        <v>3941</v>
      </c>
    </row>
    <row r="19" spans="1:11">
      <c r="A19" t="s">
        <v>304</v>
      </c>
      <c r="B19" s="107" t="s">
        <v>3941</v>
      </c>
      <c r="C19" s="107" t="s">
        <v>3941</v>
      </c>
      <c r="D19" s="107" t="s">
        <v>3941</v>
      </c>
      <c r="E19" s="107" t="s">
        <v>3941</v>
      </c>
      <c r="F19" s="107" t="s">
        <v>3941</v>
      </c>
      <c r="G19" s="107" t="s">
        <v>3941</v>
      </c>
      <c r="H19" s="107" t="s">
        <v>3941</v>
      </c>
      <c r="I19" s="107" t="s">
        <v>3941</v>
      </c>
      <c r="J19" s="107" t="s">
        <v>3941</v>
      </c>
      <c r="K19" s="107" t="s">
        <v>3941</v>
      </c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1" t="s">
        <v>3940</v>
      </c>
    </row>
    <row r="2" spans="1:12" s="1" customFormat="1">
      <c r="A2" s="2" t="s">
        <v>1</v>
      </c>
      <c r="B2" s="9" t="s">
        <v>3069</v>
      </c>
    </row>
    <row r="3" spans="1:12" s="1" customFormat="1">
      <c r="A3" s="2" t="s">
        <v>2</v>
      </c>
      <c r="B3" s="20" t="s">
        <v>3070</v>
      </c>
    </row>
    <row r="4" spans="1:12" s="1" customFormat="1">
      <c r="A4" s="2" t="s">
        <v>3</v>
      </c>
      <c r="B4" s="62" t="s">
        <v>165</v>
      </c>
    </row>
    <row r="5" spans="1:12" ht="18.75">
      <c r="A5" s="82" t="s">
        <v>122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6" t="s">
        <v>70</v>
      </c>
      <c r="F7" s="16" t="s">
        <v>152</v>
      </c>
      <c r="G7" s="100" t="s">
        <v>3941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53">
        <v>205782.33</v>
      </c>
      <c r="G9" s="102" t="s">
        <v>3941</v>
      </c>
      <c r="H9" s="53">
        <v>0.45344026675999999</v>
      </c>
      <c r="I9" s="102" t="s">
        <v>3941</v>
      </c>
      <c r="J9" s="54">
        <v>1</v>
      </c>
      <c r="K9" s="54">
        <v>0</v>
      </c>
    </row>
    <row r="10" spans="1:12">
      <c r="A10" s="57" t="s">
        <v>172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59">
        <v>205782.33</v>
      </c>
      <c r="G10" s="107" t="s">
        <v>3941</v>
      </c>
      <c r="H10" s="59">
        <v>0.45344026675999999</v>
      </c>
      <c r="I10" s="107" t="s">
        <v>3941</v>
      </c>
      <c r="J10" s="58">
        <v>1</v>
      </c>
      <c r="K10" s="58">
        <v>0</v>
      </c>
    </row>
    <row r="11" spans="1:12">
      <c r="A11" s="57" t="s">
        <v>1860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59">
        <v>0</v>
      </c>
      <c r="G11" s="107" t="s">
        <v>3941</v>
      </c>
      <c r="H11" s="59">
        <v>0</v>
      </c>
      <c r="I11" s="107" t="s">
        <v>3941</v>
      </c>
      <c r="J11" s="58">
        <v>0</v>
      </c>
      <c r="K11" s="58">
        <v>0</v>
      </c>
    </row>
    <row r="12" spans="1:12">
      <c r="A12" t="s">
        <v>178</v>
      </c>
      <c r="B12" t="s">
        <v>178</v>
      </c>
      <c r="C12" t="s">
        <v>178</v>
      </c>
      <c r="D12" t="s">
        <v>178</v>
      </c>
      <c r="E12" s="107" t="s">
        <v>3941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1866</v>
      </c>
      <c r="B13" s="107" t="s">
        <v>3941</v>
      </c>
      <c r="C13" s="107" t="s">
        <v>3941</v>
      </c>
      <c r="D13" s="107" t="s">
        <v>3941</v>
      </c>
      <c r="E13" s="107" t="s">
        <v>3941</v>
      </c>
      <c r="F13" s="59">
        <v>205782.33</v>
      </c>
      <c r="G13" s="107" t="s">
        <v>3941</v>
      </c>
      <c r="H13" s="59">
        <v>0.45344026675999999</v>
      </c>
      <c r="I13" s="107" t="s">
        <v>3941</v>
      </c>
      <c r="J13" s="58">
        <v>1</v>
      </c>
      <c r="K13" s="58">
        <v>0</v>
      </c>
    </row>
    <row r="14" spans="1:12">
      <c r="A14" t="s">
        <v>2493</v>
      </c>
      <c r="B14" t="s">
        <v>2494</v>
      </c>
      <c r="C14" t="s">
        <v>108</v>
      </c>
      <c r="D14" t="s">
        <v>100</v>
      </c>
      <c r="E14" t="s">
        <v>234</v>
      </c>
      <c r="F14" s="55">
        <v>103951.9</v>
      </c>
      <c r="G14" s="55">
        <v>-1.1333</v>
      </c>
      <c r="H14" s="55">
        <v>-1.1780868826999999</v>
      </c>
      <c r="I14" s="56">
        <v>0</v>
      </c>
      <c r="J14" s="56">
        <v>-2.5981000000000001</v>
      </c>
      <c r="K14" s="56">
        <v>0</v>
      </c>
    </row>
    <row r="15" spans="1:12">
      <c r="A15" t="s">
        <v>2495</v>
      </c>
      <c r="B15" t="s">
        <v>2496</v>
      </c>
      <c r="C15" t="s">
        <v>108</v>
      </c>
      <c r="D15" t="s">
        <v>100</v>
      </c>
      <c r="E15" t="s">
        <v>234</v>
      </c>
      <c r="F15" s="55">
        <v>101830.43</v>
      </c>
      <c r="G15" s="55">
        <v>1.6022000000000001</v>
      </c>
      <c r="H15" s="55">
        <v>1.6315271494600001</v>
      </c>
      <c r="I15" s="56">
        <v>0</v>
      </c>
      <c r="J15" s="56">
        <v>3.5981000000000001</v>
      </c>
      <c r="K15" s="56">
        <v>0</v>
      </c>
    </row>
    <row r="16" spans="1:12">
      <c r="A16" s="57" t="s">
        <v>2497</v>
      </c>
      <c r="B16" s="107" t="s">
        <v>3941</v>
      </c>
      <c r="C16" s="107" t="s">
        <v>3941</v>
      </c>
      <c r="D16" s="107" t="s">
        <v>3941</v>
      </c>
      <c r="E16" s="107" t="s">
        <v>3941</v>
      </c>
      <c r="F16" s="59">
        <v>0</v>
      </c>
      <c r="G16" s="107" t="s">
        <v>3941</v>
      </c>
      <c r="H16" s="59">
        <v>0</v>
      </c>
      <c r="I16" s="107" t="s">
        <v>3941</v>
      </c>
      <c r="J16" s="58">
        <v>0</v>
      </c>
      <c r="K16" s="58">
        <v>0</v>
      </c>
    </row>
    <row r="17" spans="1:11">
      <c r="A17" t="s">
        <v>178</v>
      </c>
      <c r="B17" t="s">
        <v>178</v>
      </c>
      <c r="C17" t="s">
        <v>178</v>
      </c>
      <c r="D17" t="s">
        <v>178</v>
      </c>
      <c r="E17" s="107" t="s">
        <v>3941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1867</v>
      </c>
      <c r="B18" s="107" t="s">
        <v>3941</v>
      </c>
      <c r="C18" s="107" t="s">
        <v>3941</v>
      </c>
      <c r="D18" s="107" t="s">
        <v>3941</v>
      </c>
      <c r="E18" s="107" t="s">
        <v>3941</v>
      </c>
      <c r="F18" s="59">
        <v>0</v>
      </c>
      <c r="G18" s="107" t="s">
        <v>3941</v>
      </c>
      <c r="H18" s="59">
        <v>0</v>
      </c>
      <c r="I18" s="107" t="s">
        <v>3941</v>
      </c>
      <c r="J18" s="58">
        <v>0</v>
      </c>
      <c r="K18" s="58">
        <v>0</v>
      </c>
    </row>
    <row r="19" spans="1:11">
      <c r="A19" t="s">
        <v>178</v>
      </c>
      <c r="B19" t="s">
        <v>178</v>
      </c>
      <c r="C19" t="s">
        <v>178</v>
      </c>
      <c r="D19" t="s">
        <v>178</v>
      </c>
      <c r="E19" s="107" t="s">
        <v>3941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822</v>
      </c>
      <c r="B20" s="107" t="s">
        <v>3941</v>
      </c>
      <c r="C20" s="107" t="s">
        <v>3941</v>
      </c>
      <c r="D20" s="107" t="s">
        <v>3941</v>
      </c>
      <c r="E20" s="107" t="s">
        <v>3941</v>
      </c>
      <c r="F20" s="59">
        <v>0</v>
      </c>
      <c r="G20" s="107" t="s">
        <v>3941</v>
      </c>
      <c r="H20" s="59">
        <v>0</v>
      </c>
      <c r="I20" s="107" t="s">
        <v>3941</v>
      </c>
      <c r="J20" s="58">
        <v>0</v>
      </c>
      <c r="K20" s="58">
        <v>0</v>
      </c>
    </row>
    <row r="21" spans="1:11">
      <c r="A21" t="s">
        <v>178</v>
      </c>
      <c r="B21" t="s">
        <v>178</v>
      </c>
      <c r="C21" t="s">
        <v>178</v>
      </c>
      <c r="D21" t="s">
        <v>178</v>
      </c>
      <c r="E21" s="107" t="s">
        <v>3941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188</v>
      </c>
      <c r="B22" s="107" t="s">
        <v>3941</v>
      </c>
      <c r="C22" s="107" t="s">
        <v>3941</v>
      </c>
      <c r="D22" s="107" t="s">
        <v>3941</v>
      </c>
      <c r="E22" s="107" t="s">
        <v>3941</v>
      </c>
      <c r="F22" s="59">
        <v>0</v>
      </c>
      <c r="G22" s="107" t="s">
        <v>3941</v>
      </c>
      <c r="H22" s="59">
        <v>0</v>
      </c>
      <c r="I22" s="107" t="s">
        <v>3941</v>
      </c>
      <c r="J22" s="58">
        <v>0</v>
      </c>
      <c r="K22" s="58">
        <v>0</v>
      </c>
    </row>
    <row r="23" spans="1:11">
      <c r="A23" s="57" t="s">
        <v>1860</v>
      </c>
      <c r="B23" s="107" t="s">
        <v>3941</v>
      </c>
      <c r="C23" s="107" t="s">
        <v>3941</v>
      </c>
      <c r="D23" s="107" t="s">
        <v>3941</v>
      </c>
      <c r="E23" s="107" t="s">
        <v>3941</v>
      </c>
      <c r="F23" s="59">
        <v>0</v>
      </c>
      <c r="G23" s="107" t="s">
        <v>3941</v>
      </c>
      <c r="H23" s="59">
        <v>0</v>
      </c>
      <c r="I23" s="107" t="s">
        <v>3941</v>
      </c>
      <c r="J23" s="58">
        <v>0</v>
      </c>
      <c r="K23" s="58">
        <v>0</v>
      </c>
    </row>
    <row r="24" spans="1:11">
      <c r="A24" t="s">
        <v>178</v>
      </c>
      <c r="B24" t="s">
        <v>178</v>
      </c>
      <c r="C24" t="s">
        <v>178</v>
      </c>
      <c r="D24" t="s">
        <v>178</v>
      </c>
      <c r="E24" s="107" t="s">
        <v>3941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1872</v>
      </c>
      <c r="B25" s="107" t="s">
        <v>3941</v>
      </c>
      <c r="C25" s="107" t="s">
        <v>3941</v>
      </c>
      <c r="D25" s="107" t="s">
        <v>3941</v>
      </c>
      <c r="E25" s="107" t="s">
        <v>3941</v>
      </c>
      <c r="F25" s="59">
        <v>0</v>
      </c>
      <c r="G25" s="107" t="s">
        <v>3941</v>
      </c>
      <c r="H25" s="59">
        <v>0</v>
      </c>
      <c r="I25" s="107" t="s">
        <v>3941</v>
      </c>
      <c r="J25" s="58">
        <v>0</v>
      </c>
      <c r="K25" s="58">
        <v>0</v>
      </c>
    </row>
    <row r="26" spans="1:11">
      <c r="A26" t="s">
        <v>178</v>
      </c>
      <c r="B26" t="s">
        <v>178</v>
      </c>
      <c r="C26" t="s">
        <v>178</v>
      </c>
      <c r="D26" t="s">
        <v>178</v>
      </c>
      <c r="E26" s="107" t="s">
        <v>3941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1867</v>
      </c>
      <c r="B27" s="107" t="s">
        <v>3941</v>
      </c>
      <c r="C27" s="107" t="s">
        <v>3941</v>
      </c>
      <c r="D27" s="107" t="s">
        <v>3941</v>
      </c>
      <c r="E27" s="107" t="s">
        <v>3941</v>
      </c>
      <c r="F27" s="59">
        <v>0</v>
      </c>
      <c r="G27" s="107" t="s">
        <v>3941</v>
      </c>
      <c r="H27" s="59">
        <v>0</v>
      </c>
      <c r="I27" s="107" t="s">
        <v>3941</v>
      </c>
      <c r="J27" s="58">
        <v>0</v>
      </c>
      <c r="K27" s="58">
        <v>0</v>
      </c>
    </row>
    <row r="28" spans="1:11">
      <c r="A28" t="s">
        <v>178</v>
      </c>
      <c r="B28" t="s">
        <v>178</v>
      </c>
      <c r="C28" t="s">
        <v>178</v>
      </c>
      <c r="D28" t="s">
        <v>178</v>
      </c>
      <c r="E28" s="107" t="s">
        <v>3941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1873</v>
      </c>
      <c r="B29" s="107" t="s">
        <v>3941</v>
      </c>
      <c r="C29" s="107" t="s">
        <v>3941</v>
      </c>
      <c r="D29" s="107" t="s">
        <v>3941</v>
      </c>
      <c r="E29" s="107" t="s">
        <v>3941</v>
      </c>
      <c r="F29" s="59">
        <v>0</v>
      </c>
      <c r="G29" s="107" t="s">
        <v>3941</v>
      </c>
      <c r="H29" s="59">
        <v>0</v>
      </c>
      <c r="I29" s="107" t="s">
        <v>3941</v>
      </c>
      <c r="J29" s="58">
        <v>0</v>
      </c>
      <c r="K29" s="58">
        <v>0</v>
      </c>
    </row>
    <row r="30" spans="1:11">
      <c r="A30" t="s">
        <v>178</v>
      </c>
      <c r="B30" t="s">
        <v>178</v>
      </c>
      <c r="C30" t="s">
        <v>178</v>
      </c>
      <c r="D30" t="s">
        <v>178</v>
      </c>
      <c r="E30" s="107" t="s">
        <v>3941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822</v>
      </c>
      <c r="B31" s="107" t="s">
        <v>3941</v>
      </c>
      <c r="C31" s="107" t="s">
        <v>3941</v>
      </c>
      <c r="D31" s="107" t="s">
        <v>3941</v>
      </c>
      <c r="E31" s="107" t="s">
        <v>3941</v>
      </c>
      <c r="F31" s="59">
        <v>0</v>
      </c>
      <c r="G31" s="107" t="s">
        <v>3941</v>
      </c>
      <c r="H31" s="59">
        <v>0</v>
      </c>
      <c r="I31" s="107" t="s">
        <v>3941</v>
      </c>
      <c r="J31" s="58">
        <v>0</v>
      </c>
      <c r="K31" s="58">
        <v>0</v>
      </c>
    </row>
    <row r="32" spans="1:11">
      <c r="A32" t="s">
        <v>178</v>
      </c>
      <c r="B32" t="s">
        <v>178</v>
      </c>
      <c r="C32" t="s">
        <v>178</v>
      </c>
      <c r="D32" t="s">
        <v>178</v>
      </c>
      <c r="E32" s="107" t="s">
        <v>3941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190</v>
      </c>
      <c r="B33" s="107" t="s">
        <v>3941</v>
      </c>
      <c r="C33" s="107" t="s">
        <v>3941</v>
      </c>
      <c r="D33" s="107" t="s">
        <v>3941</v>
      </c>
      <c r="E33" s="107" t="s">
        <v>3941</v>
      </c>
      <c r="F33" s="107" t="s">
        <v>3941</v>
      </c>
      <c r="G33" s="107" t="s">
        <v>3941</v>
      </c>
      <c r="H33" s="107" t="s">
        <v>3941</v>
      </c>
      <c r="I33" s="107" t="s">
        <v>3941</v>
      </c>
      <c r="J33" s="107" t="s">
        <v>3941</v>
      </c>
      <c r="K33" s="107" t="s">
        <v>3941</v>
      </c>
    </row>
    <row r="34" spans="1:11">
      <c r="A34" t="s">
        <v>302</v>
      </c>
      <c r="B34" s="107" t="s">
        <v>3941</v>
      </c>
      <c r="C34" s="107" t="s">
        <v>3941</v>
      </c>
      <c r="D34" s="107" t="s">
        <v>3941</v>
      </c>
      <c r="E34" s="107" t="s">
        <v>3941</v>
      </c>
      <c r="F34" s="107" t="s">
        <v>3941</v>
      </c>
      <c r="G34" s="107" t="s">
        <v>3941</v>
      </c>
      <c r="H34" s="107" t="s">
        <v>3941</v>
      </c>
      <c r="I34" s="107" t="s">
        <v>3941</v>
      </c>
      <c r="J34" s="107" t="s">
        <v>3941</v>
      </c>
      <c r="K34" s="107" t="s">
        <v>3941</v>
      </c>
    </row>
    <row r="35" spans="1:11">
      <c r="A35" t="s">
        <v>303</v>
      </c>
      <c r="B35" s="107" t="s">
        <v>3941</v>
      </c>
      <c r="C35" s="107" t="s">
        <v>3941</v>
      </c>
      <c r="D35" s="107" t="s">
        <v>3941</v>
      </c>
      <c r="E35" s="107" t="s">
        <v>3941</v>
      </c>
      <c r="F35" s="107" t="s">
        <v>3941</v>
      </c>
      <c r="G35" s="107" t="s">
        <v>3941</v>
      </c>
      <c r="H35" s="107" t="s">
        <v>3941</v>
      </c>
      <c r="I35" s="107" t="s">
        <v>3941</v>
      </c>
      <c r="J35" s="107" t="s">
        <v>3941</v>
      </c>
      <c r="K35" s="107" t="s">
        <v>3941</v>
      </c>
    </row>
    <row r="36" spans="1:11">
      <c r="A36" t="s">
        <v>304</v>
      </c>
      <c r="B36" s="107" t="s">
        <v>3941</v>
      </c>
      <c r="C36" s="107" t="s">
        <v>3941</v>
      </c>
      <c r="D36" s="107" t="s">
        <v>3941</v>
      </c>
      <c r="E36" s="107" t="s">
        <v>3941</v>
      </c>
      <c r="F36" s="107" t="s">
        <v>3941</v>
      </c>
      <c r="G36" s="107" t="s">
        <v>3941</v>
      </c>
      <c r="H36" s="107" t="s">
        <v>3941</v>
      </c>
      <c r="I36" s="107" t="s">
        <v>3941</v>
      </c>
      <c r="J36" s="107" t="s">
        <v>3941</v>
      </c>
      <c r="K36" s="107" t="s">
        <v>3941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9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7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8" s="1" customFormat="1">
      <c r="A1" s="2" t="s">
        <v>0</v>
      </c>
      <c r="B1" s="61" t="s">
        <v>3940</v>
      </c>
      <c r="E1" s="66"/>
    </row>
    <row r="2" spans="1:18" s="1" customFormat="1">
      <c r="A2" s="2" t="s">
        <v>1</v>
      </c>
      <c r="B2" s="9" t="s">
        <v>3069</v>
      </c>
      <c r="E2" s="66"/>
    </row>
    <row r="3" spans="1:18" s="1" customFormat="1">
      <c r="A3" s="2" t="s">
        <v>2</v>
      </c>
      <c r="B3" s="20" t="s">
        <v>3070</v>
      </c>
      <c r="E3" s="66"/>
    </row>
    <row r="4" spans="1:18" s="1" customFormat="1">
      <c r="A4" s="2" t="s">
        <v>3</v>
      </c>
      <c r="B4" s="62" t="s">
        <v>165</v>
      </c>
      <c r="E4" s="66"/>
    </row>
    <row r="5" spans="1:18" ht="18.75">
      <c r="A5" s="82" t="s">
        <v>123</v>
      </c>
      <c r="B5" s="83"/>
      <c r="C5" s="83"/>
      <c r="D5" s="83"/>
      <c r="E5" s="83"/>
      <c r="F5" s="83"/>
      <c r="G5" s="83"/>
      <c r="H5" s="83"/>
      <c r="I5" s="83"/>
      <c r="J5" s="84"/>
    </row>
    <row r="6" spans="1:18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9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8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67" t="s">
        <v>70</v>
      </c>
      <c r="F7" s="16" t="s">
        <v>152</v>
      </c>
      <c r="G7" s="100" t="s">
        <v>3941</v>
      </c>
      <c r="H7" s="16" t="s">
        <v>6</v>
      </c>
      <c r="I7" s="21" t="s">
        <v>7</v>
      </c>
      <c r="J7" s="29" t="s">
        <v>7</v>
      </c>
    </row>
    <row r="8" spans="1:18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68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8" s="17" customFormat="1" ht="20.25">
      <c r="A9" s="18" t="s">
        <v>106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20" t="s">
        <v>3941</v>
      </c>
      <c r="G9" s="102" t="s">
        <v>3941</v>
      </c>
      <c r="H9" s="53">
        <f>H10+H341</f>
        <v>956.79695650899998</v>
      </c>
      <c r="I9" s="54">
        <f>H9/$H$9</f>
        <v>1</v>
      </c>
      <c r="J9" s="54">
        <f>H9/'סכום נכסי הקרן'!$C$41</f>
        <v>9.3972084339453109E-3</v>
      </c>
      <c r="R9" s="71"/>
    </row>
    <row r="10" spans="1:18">
      <c r="A10" s="57" t="s">
        <v>3235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21" t="s">
        <v>3941</v>
      </c>
      <c r="G10" s="107" t="s">
        <v>3941</v>
      </c>
      <c r="H10" s="59">
        <f>H11+H20+H231+H337</f>
        <v>666.91149448900001</v>
      </c>
      <c r="I10" s="58">
        <f t="shared" ref="I10:I73" si="0">H10/$H$9</f>
        <v>0.69702510020758701</v>
      </c>
      <c r="J10" s="58">
        <f>H10/'סכום נכסי הקרן'!$C$41</f>
        <v>6.550090150342313E-3</v>
      </c>
    </row>
    <row r="11" spans="1:18">
      <c r="A11" s="57" t="s">
        <v>1860</v>
      </c>
      <c r="B11" s="107" t="s">
        <v>3941</v>
      </c>
      <c r="C11" s="107" t="s">
        <v>3941</v>
      </c>
      <c r="D11" s="107" t="s">
        <v>3941</v>
      </c>
      <c r="E11" s="107" t="s">
        <v>3941</v>
      </c>
      <c r="F11" s="121" t="s">
        <v>3941</v>
      </c>
      <c r="G11" s="107" t="s">
        <v>3941</v>
      </c>
      <c r="H11" s="59">
        <f>SUM(H12:H19)</f>
        <v>-12.178668791000002</v>
      </c>
      <c r="I11" s="58">
        <f t="shared" si="0"/>
        <v>-1.2728582285039328E-2</v>
      </c>
      <c r="J11" s="58">
        <f>H11/'סכום נכסי הקרן'!$C$41</f>
        <v>-1.1961314080113846E-4</v>
      </c>
    </row>
    <row r="12" spans="1:18">
      <c r="A12" t="s">
        <v>3236</v>
      </c>
      <c r="B12" t="s">
        <v>3237</v>
      </c>
      <c r="C12" t="s">
        <v>1863</v>
      </c>
      <c r="D12" t="s">
        <v>98</v>
      </c>
      <c r="E12" s="65">
        <v>44952</v>
      </c>
      <c r="F12" s="55">
        <v>33350.383229999999</v>
      </c>
      <c r="G12" s="55">
        <v>-38.778080000000003</v>
      </c>
      <c r="H12" s="55">
        <v>-12.932638341999999</v>
      </c>
      <c r="I12" s="56">
        <f t="shared" si="0"/>
        <v>-1.3516596446111657E-2</v>
      </c>
      <c r="J12" s="56">
        <f>H12/'סכום נכסי הקרן'!$C$41</f>
        <v>-1.2701827412163569E-4</v>
      </c>
    </row>
    <row r="13" spans="1:18">
      <c r="A13" t="s">
        <v>3238</v>
      </c>
      <c r="B13" t="s">
        <v>3239</v>
      </c>
      <c r="C13" t="s">
        <v>1863</v>
      </c>
      <c r="D13" t="s">
        <v>98</v>
      </c>
      <c r="E13" s="65">
        <v>44952</v>
      </c>
      <c r="F13" s="55">
        <v>55507.646479000003</v>
      </c>
      <c r="G13" s="55">
        <v>-15.624169999999999</v>
      </c>
      <c r="H13" s="55">
        <v>-8.6726092569999995</v>
      </c>
      <c r="I13" s="56">
        <f t="shared" si="0"/>
        <v>-9.0642107481645421E-3</v>
      </c>
      <c r="J13" s="56">
        <f>H13/'סכום נכסי הקרן'!$C$41</f>
        <v>-8.5178277689709582E-5</v>
      </c>
    </row>
    <row r="14" spans="1:18">
      <c r="A14" t="s">
        <v>3240</v>
      </c>
      <c r="B14" t="s">
        <v>3241</v>
      </c>
      <c r="C14" t="s">
        <v>1863</v>
      </c>
      <c r="D14" t="s">
        <v>98</v>
      </c>
      <c r="E14" s="65">
        <v>45244</v>
      </c>
      <c r="F14" s="55">
        <v>27584.950104</v>
      </c>
      <c r="G14" s="55">
        <v>10.994979000000001</v>
      </c>
      <c r="H14" s="55">
        <v>3.03295957</v>
      </c>
      <c r="I14" s="56">
        <f t="shared" si="0"/>
        <v>3.1699092993210947E-3</v>
      </c>
      <c r="J14" s="56">
        <f>H14/'סכום נכסי הקרן'!$C$41</f>
        <v>2.9788298402421865E-5</v>
      </c>
    </row>
    <row r="15" spans="1:18">
      <c r="A15" t="s">
        <v>3242</v>
      </c>
      <c r="B15" t="s">
        <v>3243</v>
      </c>
      <c r="C15" t="s">
        <v>1863</v>
      </c>
      <c r="D15" t="s">
        <v>98</v>
      </c>
      <c r="E15" s="65">
        <v>44965</v>
      </c>
      <c r="F15" s="55">
        <v>13339.890090000001</v>
      </c>
      <c r="G15" s="55">
        <v>-2.479949</v>
      </c>
      <c r="H15" s="55">
        <v>-0.330822434</v>
      </c>
      <c r="I15" s="56">
        <f t="shared" si="0"/>
        <v>-3.4576033269069891E-4</v>
      </c>
      <c r="J15" s="56">
        <f>H15/'סכום נכסי הקרן'!$C$41</f>
        <v>-3.2491819144847726E-6</v>
      </c>
    </row>
    <row r="16" spans="1:18">
      <c r="A16" t="s">
        <v>3242</v>
      </c>
      <c r="B16" t="s">
        <v>3244</v>
      </c>
      <c r="C16" t="s">
        <v>1863</v>
      </c>
      <c r="D16" t="s">
        <v>98</v>
      </c>
      <c r="E16" s="65">
        <v>44952</v>
      </c>
      <c r="F16" s="55">
        <v>38406.723492999998</v>
      </c>
      <c r="G16" s="55">
        <v>7.9122940000000002</v>
      </c>
      <c r="H16" s="55">
        <v>3.0388529740000001</v>
      </c>
      <c r="I16" s="56">
        <f t="shared" si="0"/>
        <v>3.176068813061087E-3</v>
      </c>
      <c r="J16" s="56">
        <f>H16/'סכום נכסי הקרן'!$C$41</f>
        <v>2.9846180636888323E-5</v>
      </c>
    </row>
    <row r="17" spans="1:10">
      <c r="A17" t="s">
        <v>3245</v>
      </c>
      <c r="B17" t="s">
        <v>3246</v>
      </c>
      <c r="C17" t="s">
        <v>1863</v>
      </c>
      <c r="D17" t="s">
        <v>98</v>
      </c>
      <c r="E17" s="65">
        <v>45091</v>
      </c>
      <c r="F17" s="55">
        <v>32681.525205000002</v>
      </c>
      <c r="G17" s="55">
        <v>5.8367300000000002</v>
      </c>
      <c r="H17" s="55">
        <v>1.907532255</v>
      </c>
      <c r="I17" s="56">
        <f t="shared" si="0"/>
        <v>1.9936646349293201E-3</v>
      </c>
      <c r="J17" s="56">
        <f>H17/'סכום נכסי הקרן'!$C$41</f>
        <v>1.8734882121816307E-5</v>
      </c>
    </row>
    <row r="18" spans="1:10">
      <c r="A18" t="s">
        <v>3247</v>
      </c>
      <c r="B18" t="s">
        <v>3248</v>
      </c>
      <c r="C18" t="s">
        <v>1863</v>
      </c>
      <c r="D18" t="s">
        <v>98</v>
      </c>
      <c r="E18" s="65">
        <v>44917</v>
      </c>
      <c r="F18" s="55">
        <v>52835.354138000002</v>
      </c>
      <c r="G18" s="55">
        <v>-1.4228719999999999</v>
      </c>
      <c r="H18" s="55">
        <v>-0.75177938399999988</v>
      </c>
      <c r="I18" s="56">
        <f t="shared" si="0"/>
        <v>-7.8572509965224623E-4</v>
      </c>
      <c r="J18" s="56">
        <f>H18/'סכום נכסי הקרן'!$C$41</f>
        <v>-7.3836225332146087E-6</v>
      </c>
    </row>
    <row r="19" spans="1:10">
      <c r="A19" t="s">
        <v>3247</v>
      </c>
      <c r="B19" t="s">
        <v>3249</v>
      </c>
      <c r="C19" t="s">
        <v>1863</v>
      </c>
      <c r="D19" t="s">
        <v>98</v>
      </c>
      <c r="E19" s="65">
        <v>45043</v>
      </c>
      <c r="F19" s="55">
        <v>43543.219859999997</v>
      </c>
      <c r="G19" s="55">
        <v>5.8099420000000004</v>
      </c>
      <c r="H19" s="55">
        <v>2.5298358269999999</v>
      </c>
      <c r="I19" s="56">
        <f t="shared" si="0"/>
        <v>2.6440675942683177E-3</v>
      </c>
      <c r="J19" s="56">
        <f>H19/'סכום נכסי הקרן'!$C$41</f>
        <v>2.4846854296779726E-5</v>
      </c>
    </row>
    <row r="20" spans="1:10">
      <c r="A20" s="57" t="s">
        <v>3850</v>
      </c>
      <c r="B20" s="107" t="s">
        <v>3941</v>
      </c>
      <c r="C20" s="107" t="s">
        <v>3941</v>
      </c>
      <c r="D20" s="107" t="s">
        <v>3941</v>
      </c>
      <c r="E20" s="107" t="s">
        <v>3941</v>
      </c>
      <c r="F20" s="121" t="s">
        <v>3941</v>
      </c>
      <c r="G20" s="107" t="s">
        <v>3941</v>
      </c>
      <c r="H20" s="59">
        <f>SUM(H21:H230)</f>
        <v>706.43139196499988</v>
      </c>
      <c r="I20" s="58">
        <f t="shared" si="0"/>
        <v>0.73832947226599477</v>
      </c>
      <c r="J20" s="58">
        <f>H20/'סכום נכסי הקרן'!$C$41</f>
        <v>6.9382359438083969E-3</v>
      </c>
    </row>
    <row r="21" spans="1:10">
      <c r="A21" t="s">
        <v>3250</v>
      </c>
      <c r="B21" t="s">
        <v>3251</v>
      </c>
      <c r="C21" t="s">
        <v>1863</v>
      </c>
      <c r="D21" t="s">
        <v>100</v>
      </c>
      <c r="E21" s="65">
        <v>45131</v>
      </c>
      <c r="F21" s="55">
        <v>51788.046240000011</v>
      </c>
      <c r="G21" s="55">
        <v>-1.8345130000000001</v>
      </c>
      <c r="H21" s="55">
        <v>-0.950058501</v>
      </c>
      <c r="I21" s="56">
        <f t="shared" si="0"/>
        <v>-9.9295727744203315E-4</v>
      </c>
      <c r="J21" s="56">
        <f>H21/'סכום נכסי הקרן'!$C$41</f>
        <v>-9.3310265021256479E-6</v>
      </c>
    </row>
    <row r="22" spans="1:10">
      <c r="A22" t="s">
        <v>3250</v>
      </c>
      <c r="B22" t="s">
        <v>3252</v>
      </c>
      <c r="C22" t="s">
        <v>1863</v>
      </c>
      <c r="D22" t="s">
        <v>100</v>
      </c>
      <c r="E22" s="65">
        <v>45131</v>
      </c>
      <c r="F22" s="55">
        <v>78427.796799999996</v>
      </c>
      <c r="G22" s="55">
        <v>-1.8345130000000001</v>
      </c>
      <c r="H22" s="55">
        <v>-1.4387682199999998</v>
      </c>
      <c r="I22" s="56">
        <f t="shared" si="0"/>
        <v>-1.5037341101601489E-3</v>
      </c>
      <c r="J22" s="56">
        <f>H22/'סכום נכסי הקרן'!$C$41</f>
        <v>-1.4130902862408201E-5</v>
      </c>
    </row>
    <row r="23" spans="1:10">
      <c r="A23" t="s">
        <v>3253</v>
      </c>
      <c r="B23" t="s">
        <v>3254</v>
      </c>
      <c r="C23" t="s">
        <v>1863</v>
      </c>
      <c r="D23" t="s">
        <v>100</v>
      </c>
      <c r="E23" s="65">
        <v>45131</v>
      </c>
      <c r="F23" s="55">
        <v>104004.40112300002</v>
      </c>
      <c r="G23" s="55">
        <v>-1.7487699999999999</v>
      </c>
      <c r="H23" s="55">
        <v>-1.818797529</v>
      </c>
      <c r="I23" s="56">
        <f t="shared" si="0"/>
        <v>-1.90092319653286E-3</v>
      </c>
      <c r="J23" s="56">
        <f>H23/'סכום נכסי הקרן'!$C$41</f>
        <v>-1.7863371494740872E-5</v>
      </c>
    </row>
    <row r="24" spans="1:10">
      <c r="A24" t="s">
        <v>3255</v>
      </c>
      <c r="B24" t="s">
        <v>3256</v>
      </c>
      <c r="C24" t="s">
        <v>1863</v>
      </c>
      <c r="D24" t="s">
        <v>100</v>
      </c>
      <c r="E24" s="65">
        <v>45131</v>
      </c>
      <c r="F24" s="55">
        <v>51922.708252999997</v>
      </c>
      <c r="G24" s="55">
        <v>-1.720221</v>
      </c>
      <c r="H24" s="55">
        <v>-0.89318519299999999</v>
      </c>
      <c r="I24" s="56">
        <f t="shared" si="0"/>
        <v>-9.3351592197670038E-4</v>
      </c>
      <c r="J24" s="56">
        <f>H24/'סכום נכסי הקרן'!$C$41</f>
        <v>-8.7724436952216819E-6</v>
      </c>
    </row>
    <row r="25" spans="1:10">
      <c r="A25" t="s">
        <v>3257</v>
      </c>
      <c r="B25" t="s">
        <v>3258</v>
      </c>
      <c r="C25" t="s">
        <v>1863</v>
      </c>
      <c r="D25" t="s">
        <v>100</v>
      </c>
      <c r="E25" s="65">
        <v>45280</v>
      </c>
      <c r="F25" s="55">
        <v>398453</v>
      </c>
      <c r="G25" s="55">
        <v>0.42654199999999998</v>
      </c>
      <c r="H25" s="55">
        <v>1.69957</v>
      </c>
      <c r="I25" s="56">
        <f t="shared" si="0"/>
        <v>1.7763120884091287E-3</v>
      </c>
      <c r="J25" s="56">
        <f>H25/'סכום נכסי הקרן'!$C$41</f>
        <v>1.6692374938517275E-5</v>
      </c>
    </row>
    <row r="26" spans="1:10">
      <c r="A26" t="s">
        <v>3259</v>
      </c>
      <c r="B26" t="s">
        <v>3260</v>
      </c>
      <c r="C26" t="s">
        <v>1863</v>
      </c>
      <c r="D26" t="s">
        <v>100</v>
      </c>
      <c r="E26" s="65">
        <v>45260</v>
      </c>
      <c r="F26" s="55">
        <v>182600</v>
      </c>
      <c r="G26" s="55">
        <v>1.2363249999999999</v>
      </c>
      <c r="H26" s="55">
        <v>2.25753</v>
      </c>
      <c r="I26" s="56">
        <f t="shared" si="0"/>
        <v>2.3594661172804065E-3</v>
      </c>
      <c r="J26" s="56">
        <f>H26/'סכום נכסי הקרן'!$C$41</f>
        <v>2.2172394896915634E-5</v>
      </c>
    </row>
    <row r="27" spans="1:10">
      <c r="A27" t="s">
        <v>3261</v>
      </c>
      <c r="B27" t="s">
        <v>3262</v>
      </c>
      <c r="C27" t="s">
        <v>1863</v>
      </c>
      <c r="D27" t="s">
        <v>100</v>
      </c>
      <c r="E27" s="65">
        <v>45138</v>
      </c>
      <c r="F27" s="55">
        <v>110701.191773</v>
      </c>
      <c r="G27" s="55">
        <v>0.75822500000000004</v>
      </c>
      <c r="H27" s="55">
        <v>0.83936357699999997</v>
      </c>
      <c r="I27" s="56">
        <f t="shared" si="0"/>
        <v>8.7726405408157732E-4</v>
      </c>
      <c r="J27" s="56">
        <f>H27/'סכום נכסי הקרן'!$C$41</f>
        <v>8.243833167812454E-6</v>
      </c>
    </row>
    <row r="28" spans="1:10">
      <c r="A28" t="s">
        <v>3263</v>
      </c>
      <c r="B28" t="s">
        <v>3264</v>
      </c>
      <c r="C28" t="s">
        <v>1863</v>
      </c>
      <c r="D28" t="s">
        <v>100</v>
      </c>
      <c r="E28" s="65">
        <v>45260</v>
      </c>
      <c r="F28" s="55">
        <v>3970184.44</v>
      </c>
      <c r="G28" s="55">
        <v>1.2795780000000001</v>
      </c>
      <c r="H28" s="55">
        <v>50.801589999999997</v>
      </c>
      <c r="I28" s="56">
        <f t="shared" si="0"/>
        <v>5.3095476165973925E-2</v>
      </c>
      <c r="J28" s="56">
        <f>H28/'סכום נכסי הקרן'!$C$41</f>
        <v>4.9894925643123242E-4</v>
      </c>
    </row>
    <row r="29" spans="1:10">
      <c r="A29" t="s">
        <v>3265</v>
      </c>
      <c r="B29" t="s">
        <v>3266</v>
      </c>
      <c r="C29" t="s">
        <v>1863</v>
      </c>
      <c r="D29" t="s">
        <v>100</v>
      </c>
      <c r="E29" s="65">
        <v>45274</v>
      </c>
      <c r="F29" s="55">
        <v>44345.939127000005</v>
      </c>
      <c r="G29" s="55">
        <v>1.4278599999999999</v>
      </c>
      <c r="H29" s="55">
        <v>0.63319796699999997</v>
      </c>
      <c r="I29" s="56">
        <f t="shared" si="0"/>
        <v>6.6178927795747418E-4</v>
      </c>
      <c r="J29" s="56">
        <f>H29/'סכום נכסי הקרן'!$C$41</f>
        <v>6.2189717843165551E-6</v>
      </c>
    </row>
    <row r="30" spans="1:10">
      <c r="A30" t="s">
        <v>3267</v>
      </c>
      <c r="B30" t="s">
        <v>3268</v>
      </c>
      <c r="C30" t="s">
        <v>1863</v>
      </c>
      <c r="D30" t="s">
        <v>100</v>
      </c>
      <c r="E30" s="65">
        <v>45274</v>
      </c>
      <c r="F30" s="55">
        <v>44364.123132000001</v>
      </c>
      <c r="G30" s="55">
        <v>1.4682630000000001</v>
      </c>
      <c r="H30" s="55">
        <v>0.65138197200000003</v>
      </c>
      <c r="I30" s="56">
        <f t="shared" si="0"/>
        <v>6.8079436035901821E-4</v>
      </c>
      <c r="J30" s="56">
        <f>H30/'סכום נכסי הקרן'!$C$41</f>
        <v>6.3975665049481695E-6</v>
      </c>
    </row>
    <row r="31" spans="1:10">
      <c r="A31" t="s">
        <v>3269</v>
      </c>
      <c r="B31" t="s">
        <v>3270</v>
      </c>
      <c r="C31" t="s">
        <v>1863</v>
      </c>
      <c r="D31" t="s">
        <v>100</v>
      </c>
      <c r="E31" s="65">
        <v>45264</v>
      </c>
      <c r="F31" s="55">
        <v>84731.761421999981</v>
      </c>
      <c r="G31" s="55">
        <v>1.537382</v>
      </c>
      <c r="H31" s="55">
        <v>1.3026507870000001</v>
      </c>
      <c r="I31" s="56">
        <f t="shared" si="0"/>
        <v>1.3614704542465243E-3</v>
      </c>
      <c r="J31" s="56">
        <f>H31/'סכום נכסי הקרן'!$C$41</f>
        <v>1.2794021635212793E-5</v>
      </c>
    </row>
    <row r="32" spans="1:10">
      <c r="A32" t="s">
        <v>3271</v>
      </c>
      <c r="B32" t="s">
        <v>3272</v>
      </c>
      <c r="C32" t="s">
        <v>1863</v>
      </c>
      <c r="D32" t="s">
        <v>100</v>
      </c>
      <c r="E32" s="65">
        <v>45264</v>
      </c>
      <c r="F32" s="55">
        <v>106952.603344</v>
      </c>
      <c r="G32" s="55">
        <v>1.564255</v>
      </c>
      <c r="H32" s="55">
        <v>1.6730113520000001</v>
      </c>
      <c r="I32" s="56">
        <f t="shared" si="0"/>
        <v>1.7485542158330047E-3</v>
      </c>
      <c r="J32" s="56">
        <f>H32/'סכום נכסי הקרן'!$C$41</f>
        <v>1.6431528424236543E-5</v>
      </c>
    </row>
    <row r="33" spans="1:10">
      <c r="A33" t="s">
        <v>3273</v>
      </c>
      <c r="B33" t="s">
        <v>3274</v>
      </c>
      <c r="C33" t="s">
        <v>1863</v>
      </c>
      <c r="D33" t="s">
        <v>100</v>
      </c>
      <c r="E33" s="65">
        <v>45264</v>
      </c>
      <c r="F33" s="55">
        <v>70652.209474000003</v>
      </c>
      <c r="G33" s="55">
        <v>1.5964830000000001</v>
      </c>
      <c r="H33" s="55">
        <v>1.1279506109999999</v>
      </c>
      <c r="I33" s="56">
        <f t="shared" si="0"/>
        <v>1.1788818968608309E-3</v>
      </c>
      <c r="J33" s="56">
        <f>H33/'סכום נכסי הקרן'!$C$41</f>
        <v>1.1078198903806048E-5</v>
      </c>
    </row>
    <row r="34" spans="1:10">
      <c r="A34" t="s">
        <v>3275</v>
      </c>
      <c r="B34" t="s">
        <v>3276</v>
      </c>
      <c r="C34" t="s">
        <v>1863</v>
      </c>
      <c r="D34" t="s">
        <v>100</v>
      </c>
      <c r="E34" s="65">
        <v>45132</v>
      </c>
      <c r="F34" s="55">
        <v>39137.026264</v>
      </c>
      <c r="G34" s="55">
        <v>1.0965450000000001</v>
      </c>
      <c r="H34" s="55">
        <v>0.42915529299999999</v>
      </c>
      <c r="I34" s="56">
        <f t="shared" si="0"/>
        <v>4.4853329651656682E-4</v>
      </c>
      <c r="J34" s="56">
        <f>H34/'סכום נכסי הקרן'!$C$41</f>
        <v>4.2149608769307751E-6</v>
      </c>
    </row>
    <row r="35" spans="1:10">
      <c r="A35" t="s">
        <v>3277</v>
      </c>
      <c r="B35" t="s">
        <v>3278</v>
      </c>
      <c r="C35" t="s">
        <v>1863</v>
      </c>
      <c r="D35" t="s">
        <v>100</v>
      </c>
      <c r="E35" s="65">
        <v>45258</v>
      </c>
      <c r="F35" s="55">
        <v>86134.057922000007</v>
      </c>
      <c r="G35" s="55">
        <v>1.573842</v>
      </c>
      <c r="H35" s="55">
        <v>1.3556137100000001</v>
      </c>
      <c r="I35" s="56">
        <f t="shared" si="0"/>
        <v>1.4168248558671587E-3</v>
      </c>
      <c r="J35" s="56">
        <f>H35/'סכום נכסי הקרן'!$C$41</f>
        <v>1.3314198484978214E-5</v>
      </c>
    </row>
    <row r="36" spans="1:10">
      <c r="A36" t="s">
        <v>3279</v>
      </c>
      <c r="B36" t="s">
        <v>3280</v>
      </c>
      <c r="C36" t="s">
        <v>1863</v>
      </c>
      <c r="D36" t="s">
        <v>100</v>
      </c>
      <c r="E36" s="65">
        <v>45258</v>
      </c>
      <c r="F36" s="55">
        <v>25281.382200000004</v>
      </c>
      <c r="G36" s="55">
        <v>1.6988760000000001</v>
      </c>
      <c r="H36" s="55">
        <v>0.42949922299999999</v>
      </c>
      <c r="I36" s="56">
        <f t="shared" si="0"/>
        <v>4.4889275627201468E-4</v>
      </c>
      <c r="J36" s="56">
        <f>H36/'סכום נכסי הקרן'!$C$41</f>
        <v>4.2183387951763338E-6</v>
      </c>
    </row>
    <row r="37" spans="1:10">
      <c r="A37" t="s">
        <v>3281</v>
      </c>
      <c r="B37" t="s">
        <v>3282</v>
      </c>
      <c r="C37" t="s">
        <v>1863</v>
      </c>
      <c r="D37" t="s">
        <v>100</v>
      </c>
      <c r="E37" s="65">
        <v>45258</v>
      </c>
      <c r="F37" s="55">
        <v>90957.518549999979</v>
      </c>
      <c r="G37" s="55">
        <v>1.6988760000000001</v>
      </c>
      <c r="H37" s="55">
        <v>1.5452550490000001</v>
      </c>
      <c r="I37" s="56">
        <f t="shared" si="0"/>
        <v>1.6150292269303062E-3</v>
      </c>
      <c r="J37" s="56">
        <f>H37/'סכום נכסי הקרן'!$C$41</f>
        <v>1.5176766272377651E-5</v>
      </c>
    </row>
    <row r="38" spans="1:10">
      <c r="A38" t="s">
        <v>3283</v>
      </c>
      <c r="B38" t="s">
        <v>3284</v>
      </c>
      <c r="C38" t="s">
        <v>1863</v>
      </c>
      <c r="D38" t="s">
        <v>100</v>
      </c>
      <c r="E38" s="65">
        <v>45258</v>
      </c>
      <c r="F38" s="55">
        <v>101063.90949999999</v>
      </c>
      <c r="G38" s="55">
        <v>1.6988760000000001</v>
      </c>
      <c r="H38" s="55">
        <v>1.716950057</v>
      </c>
      <c r="I38" s="56">
        <f t="shared" si="0"/>
        <v>1.7944769214824001E-3</v>
      </c>
      <c r="J38" s="56">
        <f>H38/'סכום נכסי הקרן'!$C$41</f>
        <v>1.6863073661074627E-5</v>
      </c>
    </row>
    <row r="39" spans="1:10">
      <c r="A39" t="s">
        <v>3285</v>
      </c>
      <c r="B39" t="s">
        <v>3286</v>
      </c>
      <c r="C39" t="s">
        <v>1863</v>
      </c>
      <c r="D39" t="s">
        <v>100</v>
      </c>
      <c r="E39" s="65">
        <v>45251</v>
      </c>
      <c r="F39" s="55">
        <v>14834.107190000001</v>
      </c>
      <c r="G39" s="55">
        <v>1.695227</v>
      </c>
      <c r="H39" s="55">
        <v>0.25147172499999998</v>
      </c>
      <c r="I39" s="56">
        <f t="shared" si="0"/>
        <v>2.6282663556699402E-4</v>
      </c>
      <c r="J39" s="56">
        <f>H39/'סכום נכסי הקרן'!$C$41</f>
        <v>2.4698366764156273E-6</v>
      </c>
    </row>
    <row r="40" spans="1:10">
      <c r="A40" t="s">
        <v>3287</v>
      </c>
      <c r="B40" t="s">
        <v>3288</v>
      </c>
      <c r="C40" t="s">
        <v>1863</v>
      </c>
      <c r="D40" t="s">
        <v>100</v>
      </c>
      <c r="E40" s="65">
        <v>45251</v>
      </c>
      <c r="F40" s="55">
        <v>82928.858382999999</v>
      </c>
      <c r="G40" s="55">
        <v>1.7353780000000001</v>
      </c>
      <c r="H40" s="55">
        <v>1.43912939</v>
      </c>
      <c r="I40" s="56">
        <f t="shared" si="0"/>
        <v>1.5041115883675609E-3</v>
      </c>
      <c r="J40" s="56">
        <f>H40/'סכום נכסי הקרן'!$C$41</f>
        <v>1.413445010380252E-5</v>
      </c>
    </row>
    <row r="41" spans="1:10">
      <c r="A41" t="s">
        <v>3289</v>
      </c>
      <c r="B41" t="s">
        <v>3290</v>
      </c>
      <c r="C41" t="s">
        <v>1863</v>
      </c>
      <c r="D41" t="s">
        <v>100</v>
      </c>
      <c r="E41" s="65">
        <v>45251</v>
      </c>
      <c r="F41" s="55">
        <v>18980.669331000001</v>
      </c>
      <c r="G41" s="55">
        <v>1.7701499999999999</v>
      </c>
      <c r="H41" s="55">
        <v>0.33598629699999999</v>
      </c>
      <c r="I41" s="56">
        <f t="shared" si="0"/>
        <v>3.5115736386316524E-4</v>
      </c>
      <c r="J41" s="56">
        <f>H41/'סכום נכסי הקרן'!$C$41</f>
        <v>3.2998989413369389E-6</v>
      </c>
    </row>
    <row r="42" spans="1:10">
      <c r="A42" t="s">
        <v>3289</v>
      </c>
      <c r="B42" t="s">
        <v>3291</v>
      </c>
      <c r="C42" t="s">
        <v>1863</v>
      </c>
      <c r="D42" t="s">
        <v>100</v>
      </c>
      <c r="E42" s="65">
        <v>45251</v>
      </c>
      <c r="F42" s="55">
        <v>29690.843364</v>
      </c>
      <c r="G42" s="55">
        <v>1.7701499999999999</v>
      </c>
      <c r="H42" s="55">
        <v>0.52557243400000009</v>
      </c>
      <c r="I42" s="56">
        <f t="shared" si="0"/>
        <v>5.4930404034479849E-4</v>
      </c>
      <c r="J42" s="56">
        <f>H42/'סכום נכסי הקרן'!$C$41</f>
        <v>5.1619245607283753E-6</v>
      </c>
    </row>
    <row r="43" spans="1:10">
      <c r="A43" t="s">
        <v>3292</v>
      </c>
      <c r="B43" t="s">
        <v>3293</v>
      </c>
      <c r="C43" t="s">
        <v>1863</v>
      </c>
      <c r="D43" t="s">
        <v>100</v>
      </c>
      <c r="E43" s="65">
        <v>45251</v>
      </c>
      <c r="F43" s="55">
        <v>37122.646207999998</v>
      </c>
      <c r="G43" s="55">
        <v>1.794208</v>
      </c>
      <c r="H43" s="55">
        <v>0.66605754299999997</v>
      </c>
      <c r="I43" s="56">
        <f t="shared" si="0"/>
        <v>6.9613258954146222E-4</v>
      </c>
      <c r="J43" s="56">
        <f>H43/'סכום נכסי הקרן'!$C$41</f>
        <v>6.5417030415832185E-6</v>
      </c>
    </row>
    <row r="44" spans="1:10">
      <c r="A44" t="s">
        <v>3292</v>
      </c>
      <c r="B44" t="s">
        <v>3294</v>
      </c>
      <c r="C44" t="s">
        <v>1863</v>
      </c>
      <c r="D44" t="s">
        <v>100</v>
      </c>
      <c r="E44" s="65">
        <v>45251</v>
      </c>
      <c r="F44" s="55">
        <v>44299.078079000006</v>
      </c>
      <c r="G44" s="55">
        <v>1.794208</v>
      </c>
      <c r="H44" s="55">
        <v>0.79481766900000006</v>
      </c>
      <c r="I44" s="56">
        <f t="shared" si="0"/>
        <v>8.3070672789344697E-4</v>
      </c>
      <c r="J44" s="56">
        <f>H44/'סכום נכסי הקרן'!$C$41</f>
        <v>7.8063242694954134E-6</v>
      </c>
    </row>
    <row r="45" spans="1:10">
      <c r="A45" t="s">
        <v>3295</v>
      </c>
      <c r="B45" t="s">
        <v>3296</v>
      </c>
      <c r="C45" t="s">
        <v>1863</v>
      </c>
      <c r="D45" t="s">
        <v>100</v>
      </c>
      <c r="E45" s="65">
        <v>45132</v>
      </c>
      <c r="F45" s="55">
        <v>37973.738250000002</v>
      </c>
      <c r="G45" s="55">
        <v>1.3549059999999999</v>
      </c>
      <c r="H45" s="55">
        <v>0.51450827700000001</v>
      </c>
      <c r="I45" s="56">
        <f t="shared" si="0"/>
        <v>5.3774029432247718E-4</v>
      </c>
      <c r="J45" s="56">
        <f>H45/'סכום נכסי הקרן'!$C$41</f>
        <v>5.053257629079416E-6</v>
      </c>
    </row>
    <row r="46" spans="1:10">
      <c r="A46" t="s">
        <v>3297</v>
      </c>
      <c r="B46" t="s">
        <v>3298</v>
      </c>
      <c r="C46" t="s">
        <v>1863</v>
      </c>
      <c r="D46" t="s">
        <v>100</v>
      </c>
      <c r="E46" s="65">
        <v>45132</v>
      </c>
      <c r="F46" s="55">
        <v>108195.45916699999</v>
      </c>
      <c r="G46" s="55">
        <v>1.3763749999999999</v>
      </c>
      <c r="H46" s="55">
        <v>1.4891748300000001</v>
      </c>
      <c r="I46" s="56">
        <f t="shared" si="0"/>
        <v>1.5564167714678472E-3</v>
      </c>
      <c r="J46" s="56">
        <f>H46/'סכום נכסי הקרן'!$C$41</f>
        <v>1.4625972811571588E-5</v>
      </c>
    </row>
    <row r="47" spans="1:10">
      <c r="A47" t="s">
        <v>3299</v>
      </c>
      <c r="B47" t="s">
        <v>3300</v>
      </c>
      <c r="C47" t="s">
        <v>1863</v>
      </c>
      <c r="D47" t="s">
        <v>100</v>
      </c>
      <c r="E47" s="65">
        <v>45132</v>
      </c>
      <c r="F47" s="55">
        <v>59418.862915999998</v>
      </c>
      <c r="G47" s="55">
        <v>1.384423</v>
      </c>
      <c r="H47" s="55">
        <v>0.82260847100000001</v>
      </c>
      <c r="I47" s="56">
        <f t="shared" si="0"/>
        <v>8.5975239093714895E-4</v>
      </c>
      <c r="J47" s="56">
        <f>H47/'סכום נכסי הקרן'!$C$41</f>
        <v>8.0792724192192222E-6</v>
      </c>
    </row>
    <row r="48" spans="1:10">
      <c r="A48" t="s">
        <v>3301</v>
      </c>
      <c r="B48" t="s">
        <v>3302</v>
      </c>
      <c r="C48" t="s">
        <v>1863</v>
      </c>
      <c r="D48" t="s">
        <v>100</v>
      </c>
      <c r="E48" s="65">
        <v>45133</v>
      </c>
      <c r="F48" s="55">
        <v>68670.695938999997</v>
      </c>
      <c r="G48" s="55">
        <v>1.4326080000000001</v>
      </c>
      <c r="H48" s="55">
        <v>0.98378208500000008</v>
      </c>
      <c r="I48" s="56">
        <f t="shared" si="0"/>
        <v>1.0282036102930959E-3</v>
      </c>
      <c r="J48" s="56">
        <f>H48/'סכום נכסי הקרן'!$C$41</f>
        <v>9.6622436384592999E-6</v>
      </c>
    </row>
    <row r="49" spans="1:10">
      <c r="A49" t="s">
        <v>3303</v>
      </c>
      <c r="B49" t="s">
        <v>3304</v>
      </c>
      <c r="C49" t="s">
        <v>1863</v>
      </c>
      <c r="D49" t="s">
        <v>100</v>
      </c>
      <c r="E49" s="65">
        <v>45132</v>
      </c>
      <c r="F49" s="55">
        <v>44612.637866999998</v>
      </c>
      <c r="G49" s="55">
        <v>1.491611</v>
      </c>
      <c r="H49" s="55">
        <v>0.66544703300000008</v>
      </c>
      <c r="I49" s="56">
        <f t="shared" si="0"/>
        <v>6.9549451267902375E-4</v>
      </c>
      <c r="J49" s="56">
        <f>H49/'סכום נכסי הקרן'!$C$41</f>
        <v>6.5357069003100073E-6</v>
      </c>
    </row>
    <row r="50" spans="1:10">
      <c r="A50" t="s">
        <v>3305</v>
      </c>
      <c r="B50" t="s">
        <v>3306</v>
      </c>
      <c r="C50" t="s">
        <v>1863</v>
      </c>
      <c r="D50" t="s">
        <v>100</v>
      </c>
      <c r="E50" s="65">
        <v>45272</v>
      </c>
      <c r="F50" s="55">
        <v>29749.032179999998</v>
      </c>
      <c r="G50" s="55">
        <v>2.0410910000000002</v>
      </c>
      <c r="H50" s="55">
        <v>0.60720474000000002</v>
      </c>
      <c r="I50" s="56">
        <f t="shared" si="0"/>
        <v>6.3462235730291896E-4</v>
      </c>
      <c r="J50" s="56">
        <f>H50/'סכום נכסי הקרן'!$C$41</f>
        <v>5.9636785684172454E-6</v>
      </c>
    </row>
    <row r="51" spans="1:10">
      <c r="A51" t="s">
        <v>3307</v>
      </c>
      <c r="B51" t="s">
        <v>3308</v>
      </c>
      <c r="C51" t="s">
        <v>1863</v>
      </c>
      <c r="D51" t="s">
        <v>100</v>
      </c>
      <c r="E51" s="65">
        <v>45250</v>
      </c>
      <c r="F51" s="55">
        <v>25298.355524999999</v>
      </c>
      <c r="G51" s="55">
        <v>1.9945440000000001</v>
      </c>
      <c r="H51" s="55">
        <v>0.50458679899999992</v>
      </c>
      <c r="I51" s="56">
        <f t="shared" si="0"/>
        <v>5.2737082362913385E-4</v>
      </c>
      <c r="J51" s="56">
        <f>H51/'סכום נכסי הקרן'!$C$41</f>
        <v>4.9558135516243825E-6</v>
      </c>
    </row>
    <row r="52" spans="1:10">
      <c r="A52" t="s">
        <v>3307</v>
      </c>
      <c r="B52" t="s">
        <v>3309</v>
      </c>
      <c r="C52" t="s">
        <v>1863</v>
      </c>
      <c r="D52" t="s">
        <v>100</v>
      </c>
      <c r="E52" s="65">
        <v>45250</v>
      </c>
      <c r="F52" s="55">
        <v>31711.085228</v>
      </c>
      <c r="G52" s="55">
        <v>1.9945440000000001</v>
      </c>
      <c r="H52" s="55">
        <v>0.63249150399999998</v>
      </c>
      <c r="I52" s="56">
        <f t="shared" si="0"/>
        <v>6.6105091544994951E-4</v>
      </c>
      <c r="J52" s="56">
        <f>H52/'סכום נכסי הקרן'!$C$41</f>
        <v>6.2120332379335347E-6</v>
      </c>
    </row>
    <row r="53" spans="1:10">
      <c r="A53" t="s">
        <v>3310</v>
      </c>
      <c r="B53" t="s">
        <v>3311</v>
      </c>
      <c r="C53" t="s">
        <v>1863</v>
      </c>
      <c r="D53" t="s">
        <v>100</v>
      </c>
      <c r="E53" s="65">
        <v>45271</v>
      </c>
      <c r="F53" s="55">
        <v>86342.504807999998</v>
      </c>
      <c r="G53" s="55">
        <v>2.1030929999999999</v>
      </c>
      <c r="H53" s="55">
        <v>1.815863266</v>
      </c>
      <c r="I53" s="56">
        <f t="shared" si="0"/>
        <v>1.8978564403313079E-3</v>
      </c>
      <c r="J53" s="56">
        <f>H53/'סכום נכסי הקרן'!$C$41</f>
        <v>1.7834552547498796E-5</v>
      </c>
    </row>
    <row r="54" spans="1:10">
      <c r="A54" t="s">
        <v>3312</v>
      </c>
      <c r="B54" t="s">
        <v>3313</v>
      </c>
      <c r="C54" t="s">
        <v>1863</v>
      </c>
      <c r="D54" t="s">
        <v>100</v>
      </c>
      <c r="E54" s="65">
        <v>45271</v>
      </c>
      <c r="F54" s="55">
        <v>111664.944038</v>
      </c>
      <c r="G54" s="55">
        <v>2.1163780000000001</v>
      </c>
      <c r="H54" s="55">
        <v>2.3632523879999998</v>
      </c>
      <c r="I54" s="56">
        <f t="shared" si="0"/>
        <v>2.4699622756145026E-3</v>
      </c>
      <c r="J54" s="56">
        <f>H54/'סכום נכסי הקרן'!$C$41</f>
        <v>2.3210750327931358E-5</v>
      </c>
    </row>
    <row r="55" spans="1:10">
      <c r="A55" t="s">
        <v>3314</v>
      </c>
      <c r="B55" t="s">
        <v>3315</v>
      </c>
      <c r="C55" t="s">
        <v>1863</v>
      </c>
      <c r="D55" t="s">
        <v>100</v>
      </c>
      <c r="E55" s="65">
        <v>45250</v>
      </c>
      <c r="F55" s="55">
        <v>126605.12459000001</v>
      </c>
      <c r="G55" s="55">
        <v>2.0822859999999999</v>
      </c>
      <c r="H55" s="55">
        <v>2.6362809560000002</v>
      </c>
      <c r="I55" s="56">
        <f t="shared" si="0"/>
        <v>2.7553191281239225E-3</v>
      </c>
      <c r="J55" s="56">
        <f>H55/'סכום נכסי הקרן'!$C$41</f>
        <v>2.5892308149016966E-5</v>
      </c>
    </row>
    <row r="56" spans="1:10">
      <c r="A56" t="s">
        <v>3316</v>
      </c>
      <c r="B56" t="s">
        <v>3317</v>
      </c>
      <c r="C56" t="s">
        <v>1863</v>
      </c>
      <c r="D56" t="s">
        <v>100</v>
      </c>
      <c r="E56" s="65">
        <v>45252</v>
      </c>
      <c r="F56" s="55">
        <v>19064.366549999999</v>
      </c>
      <c r="G56" s="55">
        <v>2.2230240000000001</v>
      </c>
      <c r="H56" s="55">
        <v>0.42380551799999999</v>
      </c>
      <c r="I56" s="56">
        <f t="shared" si="0"/>
        <v>4.4294195870596241E-4</v>
      </c>
      <c r="J56" s="56">
        <f>H56/'סכום נכסי הקרן'!$C$41</f>
        <v>4.1624179100999263E-6</v>
      </c>
    </row>
    <row r="57" spans="1:10">
      <c r="A57" t="s">
        <v>3316</v>
      </c>
      <c r="B57" t="s">
        <v>3318</v>
      </c>
      <c r="C57" t="s">
        <v>1863</v>
      </c>
      <c r="D57" t="s">
        <v>100</v>
      </c>
      <c r="E57" s="65">
        <v>45252</v>
      </c>
      <c r="F57" s="55">
        <v>52188.094349999999</v>
      </c>
      <c r="G57" s="55">
        <v>2.2230240000000001</v>
      </c>
      <c r="H57" s="55">
        <v>1.160154066</v>
      </c>
      <c r="I57" s="56">
        <f t="shared" si="0"/>
        <v>1.2125394610712134E-3</v>
      </c>
      <c r="J57" s="56">
        <f>H57/'סכום נכסי הקרן'!$C$41</f>
        <v>1.1394486050069909E-5</v>
      </c>
    </row>
    <row r="58" spans="1:10">
      <c r="A58" t="s">
        <v>3319</v>
      </c>
      <c r="B58" t="s">
        <v>3320</v>
      </c>
      <c r="C58" t="s">
        <v>1863</v>
      </c>
      <c r="D58" t="s">
        <v>100</v>
      </c>
      <c r="E58" s="65">
        <v>45252</v>
      </c>
      <c r="F58" s="55">
        <v>87388.613190000004</v>
      </c>
      <c r="G58" s="55">
        <v>2.2230240000000001</v>
      </c>
      <c r="H58" s="55">
        <v>1.942670186</v>
      </c>
      <c r="I58" s="56">
        <f t="shared" si="0"/>
        <v>2.0303891779590191E-3</v>
      </c>
      <c r="J58" s="56">
        <f>H58/'סכום נכסי הקרן'!$C$41</f>
        <v>1.9079990307307785E-5</v>
      </c>
    </row>
    <row r="59" spans="1:10">
      <c r="A59" t="s">
        <v>3321</v>
      </c>
      <c r="B59" t="s">
        <v>3322</v>
      </c>
      <c r="C59" t="s">
        <v>1863</v>
      </c>
      <c r="D59" t="s">
        <v>100</v>
      </c>
      <c r="E59" s="65">
        <v>45252</v>
      </c>
      <c r="F59" s="55">
        <v>56904.213239999997</v>
      </c>
      <c r="G59" s="55">
        <v>2.2230240000000001</v>
      </c>
      <c r="H59" s="55">
        <v>1.2649945390000001</v>
      </c>
      <c r="I59" s="56">
        <f t="shared" si="0"/>
        <v>1.3221138825686692E-3</v>
      </c>
      <c r="J59" s="56">
        <f>H59/'סכום נכסי הקרן'!$C$41</f>
        <v>1.242417972791048E-5</v>
      </c>
    </row>
    <row r="60" spans="1:10">
      <c r="A60" t="s">
        <v>3321</v>
      </c>
      <c r="B60" t="s">
        <v>3323</v>
      </c>
      <c r="C60" t="s">
        <v>1863</v>
      </c>
      <c r="D60" t="s">
        <v>100</v>
      </c>
      <c r="E60" s="65">
        <v>45252</v>
      </c>
      <c r="F60" s="55">
        <v>111831.63075</v>
      </c>
      <c r="G60" s="55">
        <v>2.2230240000000001</v>
      </c>
      <c r="H60" s="55">
        <v>2.486044428</v>
      </c>
      <c r="I60" s="56">
        <f t="shared" si="0"/>
        <v>2.5982988460484463E-3</v>
      </c>
      <c r="J60" s="56">
        <f>H60/'סכום נכסי הקרן'!$C$41</f>
        <v>2.4416755829996828E-5</v>
      </c>
    </row>
    <row r="61" spans="1:10">
      <c r="A61" t="s">
        <v>3324</v>
      </c>
      <c r="B61" t="s">
        <v>3325</v>
      </c>
      <c r="C61" t="s">
        <v>1863</v>
      </c>
      <c r="D61" t="s">
        <v>100</v>
      </c>
      <c r="E61" s="65">
        <v>45252</v>
      </c>
      <c r="F61" s="55">
        <v>59643.536399999997</v>
      </c>
      <c r="G61" s="55">
        <v>2.2230240000000001</v>
      </c>
      <c r="H61" s="55">
        <v>1.3258903609999999</v>
      </c>
      <c r="I61" s="56">
        <f t="shared" si="0"/>
        <v>1.3857593839320789E-3</v>
      </c>
      <c r="J61" s="56">
        <f>H61/'סכום נכסי הקרן'!$C$41</f>
        <v>1.302226977010539E-5</v>
      </c>
    </row>
    <row r="62" spans="1:10">
      <c r="A62" t="s">
        <v>3326</v>
      </c>
      <c r="B62" t="s">
        <v>3327</v>
      </c>
      <c r="C62" t="s">
        <v>1863</v>
      </c>
      <c r="D62" t="s">
        <v>100</v>
      </c>
      <c r="E62" s="65">
        <v>45252</v>
      </c>
      <c r="F62" s="55">
        <v>18087.644456999999</v>
      </c>
      <c r="G62" s="55">
        <v>2.2283240000000002</v>
      </c>
      <c r="H62" s="55">
        <v>0.40305126200000002</v>
      </c>
      <c r="I62" s="56">
        <f t="shared" si="0"/>
        <v>4.2125056863745236E-4</v>
      </c>
      <c r="J62" s="56">
        <f>H62/'סכום נכסי הקרן'!$C$41</f>
        <v>3.9585793964041261E-6</v>
      </c>
    </row>
    <row r="63" spans="1:10">
      <c r="A63" t="s">
        <v>3328</v>
      </c>
      <c r="B63" t="s">
        <v>3329</v>
      </c>
      <c r="C63" t="s">
        <v>1863</v>
      </c>
      <c r="D63" t="s">
        <v>100</v>
      </c>
      <c r="E63" s="65">
        <v>45253</v>
      </c>
      <c r="F63" s="55">
        <v>74568.563615000006</v>
      </c>
      <c r="G63" s="55">
        <v>2.2199520000000001</v>
      </c>
      <c r="H63" s="55">
        <v>1.6553862899999998</v>
      </c>
      <c r="I63" s="56">
        <f t="shared" si="0"/>
        <v>1.730133314846543E-3</v>
      </c>
      <c r="J63" s="56">
        <f>H63/'סכום נכסי הקרן'!$C$41</f>
        <v>1.6258423378125692E-5</v>
      </c>
    </row>
    <row r="64" spans="1:10">
      <c r="A64" t="s">
        <v>3330</v>
      </c>
      <c r="B64" t="s">
        <v>3331</v>
      </c>
      <c r="C64" t="s">
        <v>1863</v>
      </c>
      <c r="D64" t="s">
        <v>100</v>
      </c>
      <c r="E64" s="65">
        <v>45265</v>
      </c>
      <c r="F64" s="55">
        <v>34577.075216999998</v>
      </c>
      <c r="G64" s="55">
        <v>2.267887</v>
      </c>
      <c r="H64" s="55">
        <v>0.78416899500000004</v>
      </c>
      <c r="I64" s="56">
        <f t="shared" si="0"/>
        <v>8.1957722551830026E-4</v>
      </c>
      <c r="J64" s="56">
        <f>H64/'סכום נכסי הקרן'!$C$41</f>
        <v>7.7017380159100707E-6</v>
      </c>
    </row>
    <row r="65" spans="1:10">
      <c r="A65" t="s">
        <v>3332</v>
      </c>
      <c r="B65" t="s">
        <v>3333</v>
      </c>
      <c r="C65" t="s">
        <v>1863</v>
      </c>
      <c r="D65" t="s">
        <v>100</v>
      </c>
      <c r="E65" s="65">
        <v>45252</v>
      </c>
      <c r="F65" s="55">
        <v>57982.469891999994</v>
      </c>
      <c r="G65" s="55">
        <v>2.319293</v>
      </c>
      <c r="H65" s="55">
        <v>1.344783179</v>
      </c>
      <c r="I65" s="56">
        <f t="shared" si="0"/>
        <v>1.4055052849526392E-3</v>
      </c>
      <c r="J65" s="56">
        <f>H65/'סכום נכסי הקרן'!$C$41</f>
        <v>1.3207826117711651E-5</v>
      </c>
    </row>
    <row r="66" spans="1:10">
      <c r="A66" t="s">
        <v>3332</v>
      </c>
      <c r="B66" t="s">
        <v>3334</v>
      </c>
      <c r="C66" t="s">
        <v>1863</v>
      </c>
      <c r="D66" t="s">
        <v>100</v>
      </c>
      <c r="E66" s="65">
        <v>45252</v>
      </c>
      <c r="F66" s="55">
        <v>67168.077669000006</v>
      </c>
      <c r="G66" s="55">
        <v>2.319293</v>
      </c>
      <c r="H66" s="55">
        <v>1.5578243099999998</v>
      </c>
      <c r="I66" s="56">
        <f t="shared" si="0"/>
        <v>1.6281660381570688E-3</v>
      </c>
      <c r="J66" s="56">
        <f>H66/'סכום נכסי הקרן'!$C$41</f>
        <v>1.5300215625632932E-5</v>
      </c>
    </row>
    <row r="67" spans="1:10">
      <c r="A67" t="s">
        <v>3335</v>
      </c>
      <c r="B67" t="s">
        <v>3336</v>
      </c>
      <c r="C67" t="s">
        <v>1863</v>
      </c>
      <c r="D67" t="s">
        <v>100</v>
      </c>
      <c r="E67" s="65">
        <v>45265</v>
      </c>
      <c r="F67" s="55">
        <v>105982.038386</v>
      </c>
      <c r="G67" s="55">
        <v>2.3245809999999998</v>
      </c>
      <c r="H67" s="55">
        <v>2.4636386379999999</v>
      </c>
      <c r="I67" s="56">
        <f t="shared" si="0"/>
        <v>2.5748813489007228E-3</v>
      </c>
      <c r="J67" s="56">
        <f>H67/'סכום נכסי הקרן'!$C$41</f>
        <v>2.4196696728298349E-5</v>
      </c>
    </row>
    <row r="68" spans="1:10">
      <c r="A68" t="s">
        <v>3337</v>
      </c>
      <c r="B68" t="s">
        <v>3338</v>
      </c>
      <c r="C68" t="s">
        <v>1863</v>
      </c>
      <c r="D68" t="s">
        <v>100</v>
      </c>
      <c r="E68" s="65">
        <v>45252</v>
      </c>
      <c r="F68" s="55">
        <v>76354.596306000007</v>
      </c>
      <c r="G68" s="55">
        <v>2.3430870000000001</v>
      </c>
      <c r="H68" s="55">
        <v>1.7890545709999999</v>
      </c>
      <c r="I68" s="56">
        <f t="shared" si="0"/>
        <v>1.8698372301764019E-3</v>
      </c>
      <c r="J68" s="56">
        <f>H68/'סכום נכסי הקרן'!$C$41</f>
        <v>1.7571250189518627E-5</v>
      </c>
    </row>
    <row r="69" spans="1:10">
      <c r="A69" t="s">
        <v>3337</v>
      </c>
      <c r="B69" t="s">
        <v>3339</v>
      </c>
      <c r="C69" t="s">
        <v>1863</v>
      </c>
      <c r="D69" t="s">
        <v>100</v>
      </c>
      <c r="E69" s="65">
        <v>45252</v>
      </c>
      <c r="F69" s="55">
        <v>22394.814425</v>
      </c>
      <c r="G69" s="55">
        <v>2.3430870000000001</v>
      </c>
      <c r="H69" s="55">
        <v>0.52472996900000002</v>
      </c>
      <c r="I69" s="56">
        <f t="shared" si="0"/>
        <v>5.4842353482660166E-4</v>
      </c>
      <c r="J69" s="56">
        <f>H69/'סכום נכסי הקרן'!$C$41</f>
        <v>5.1536502668466417E-6</v>
      </c>
    </row>
    <row r="70" spans="1:10">
      <c r="A70" t="s">
        <v>3340</v>
      </c>
      <c r="B70" t="s">
        <v>3341</v>
      </c>
      <c r="C70" t="s">
        <v>1863</v>
      </c>
      <c r="D70" t="s">
        <v>100</v>
      </c>
      <c r="E70" s="65">
        <v>45253</v>
      </c>
      <c r="F70" s="55">
        <v>74653.422305</v>
      </c>
      <c r="G70" s="55">
        <v>2.3008690000000001</v>
      </c>
      <c r="H70" s="55">
        <v>1.7176772759999999</v>
      </c>
      <c r="I70" s="56">
        <f t="shared" si="0"/>
        <v>1.7952369772027412E-3</v>
      </c>
      <c r="J70" s="56">
        <f>H70/'סכום נכסי הקרן'!$C$41</f>
        <v>1.6870216063100089E-5</v>
      </c>
    </row>
    <row r="71" spans="1:10">
      <c r="A71" t="s">
        <v>3342</v>
      </c>
      <c r="B71" t="s">
        <v>3343</v>
      </c>
      <c r="C71" t="s">
        <v>1863</v>
      </c>
      <c r="D71" t="s">
        <v>100</v>
      </c>
      <c r="E71" s="65">
        <v>45252</v>
      </c>
      <c r="F71" s="55">
        <v>59740.517760000002</v>
      </c>
      <c r="G71" s="55">
        <v>2.3774359999999999</v>
      </c>
      <c r="H71" s="55">
        <v>1.420292551</v>
      </c>
      <c r="I71" s="56">
        <f t="shared" si="0"/>
        <v>1.4844241940130379E-3</v>
      </c>
      <c r="J71" s="56">
        <f>H71/'סכום נכסי הקרן'!$C$41</f>
        <v>1.3949443555531791E-5</v>
      </c>
    </row>
    <row r="72" spans="1:10">
      <c r="A72" t="s">
        <v>3344</v>
      </c>
      <c r="B72" t="s">
        <v>3345</v>
      </c>
      <c r="C72" t="s">
        <v>1863</v>
      </c>
      <c r="D72" t="s">
        <v>100</v>
      </c>
      <c r="E72" s="65">
        <v>45257</v>
      </c>
      <c r="F72" s="55">
        <v>59822.951915999998</v>
      </c>
      <c r="G72" s="55">
        <v>2.5205790000000001</v>
      </c>
      <c r="H72" s="55">
        <v>1.5078850479999999</v>
      </c>
      <c r="I72" s="56">
        <f t="shared" si="0"/>
        <v>1.5759718273997416E-3</v>
      </c>
      <c r="J72" s="56">
        <f>H72/'סכום נכסי הקרן'!$C$41</f>
        <v>1.4809735748101058E-5</v>
      </c>
    </row>
    <row r="73" spans="1:10">
      <c r="A73" t="s">
        <v>3346</v>
      </c>
      <c r="B73" t="s">
        <v>3347</v>
      </c>
      <c r="C73" t="s">
        <v>1863</v>
      </c>
      <c r="D73" t="s">
        <v>100</v>
      </c>
      <c r="E73" s="65">
        <v>45257</v>
      </c>
      <c r="F73" s="55">
        <v>29983.4038</v>
      </c>
      <c r="G73" s="55">
        <v>2.7544249999999999</v>
      </c>
      <c r="H73" s="55">
        <v>0.82587036599999986</v>
      </c>
      <c r="I73" s="56">
        <f t="shared" si="0"/>
        <v>8.6316157297708905E-4</v>
      </c>
      <c r="J73" s="56">
        <f>H73/'סכום נכסי הקרן'!$C$41</f>
        <v>8.1113092134378026E-6</v>
      </c>
    </row>
    <row r="74" spans="1:10">
      <c r="A74" t="s">
        <v>3346</v>
      </c>
      <c r="B74" t="s">
        <v>3348</v>
      </c>
      <c r="C74" t="s">
        <v>1863</v>
      </c>
      <c r="D74" t="s">
        <v>100</v>
      </c>
      <c r="E74" s="65">
        <v>45257</v>
      </c>
      <c r="F74" s="55">
        <v>51082.711749999995</v>
      </c>
      <c r="G74" s="55">
        <v>2.7544249999999999</v>
      </c>
      <c r="H74" s="55">
        <v>1.4070349730000002</v>
      </c>
      <c r="I74" s="56">
        <f t="shared" ref="I74:I137" si="1">H74/$H$9</f>
        <v>1.4705679856400809E-3</v>
      </c>
      <c r="J74" s="56">
        <f>H74/'סכום נכסי הקרן'!$C$41</f>
        <v>1.3819233877346937E-5</v>
      </c>
    </row>
    <row r="75" spans="1:10">
      <c r="A75" t="s">
        <v>3349</v>
      </c>
      <c r="B75" t="s">
        <v>3350</v>
      </c>
      <c r="C75" t="s">
        <v>1863</v>
      </c>
      <c r="D75" t="s">
        <v>100</v>
      </c>
      <c r="E75" s="65">
        <v>45257</v>
      </c>
      <c r="F75" s="55">
        <v>30010.073673999999</v>
      </c>
      <c r="G75" s="55">
        <v>2.8408470000000001</v>
      </c>
      <c r="H75" s="55">
        <v>0.85254024000000006</v>
      </c>
      <c r="I75" s="56">
        <f t="shared" si="1"/>
        <v>8.9103569383268703E-4</v>
      </c>
      <c r="J75" s="56">
        <f>H75/'סכום נכסי הקרן'!$C$41</f>
        <v>8.3732481370308381E-6</v>
      </c>
    </row>
    <row r="76" spans="1:10">
      <c r="A76" t="s">
        <v>3351</v>
      </c>
      <c r="B76" t="s">
        <v>3352</v>
      </c>
      <c r="C76" t="s">
        <v>1863</v>
      </c>
      <c r="D76" t="s">
        <v>100</v>
      </c>
      <c r="E76" s="65">
        <v>45257</v>
      </c>
      <c r="F76" s="55">
        <v>71627.600120999996</v>
      </c>
      <c r="G76" s="55">
        <v>2.9062160000000001</v>
      </c>
      <c r="H76" s="55">
        <v>2.0816526399999997</v>
      </c>
      <c r="I76" s="56">
        <f t="shared" si="1"/>
        <v>2.1756472215329614E-3</v>
      </c>
      <c r="J76" s="56">
        <f>H76/'סכום נכסי הקרן'!$C$41</f>
        <v>2.0445010419479229E-5</v>
      </c>
    </row>
    <row r="77" spans="1:10">
      <c r="A77" t="s">
        <v>3351</v>
      </c>
      <c r="B77" t="s">
        <v>3353</v>
      </c>
      <c r="C77" t="s">
        <v>1863</v>
      </c>
      <c r="D77" t="s">
        <v>100</v>
      </c>
      <c r="E77" s="65">
        <v>45257</v>
      </c>
      <c r="F77" s="55">
        <v>31996.103534999998</v>
      </c>
      <c r="G77" s="55">
        <v>2.9062160000000001</v>
      </c>
      <c r="H77" s="55">
        <v>0.92987581699999999</v>
      </c>
      <c r="I77" s="56">
        <f t="shared" si="1"/>
        <v>9.7186326803627666E-4</v>
      </c>
      <c r="J77" s="56">
        <f>H77/'סכום נכסי הקרן'!$C$41</f>
        <v>9.1328016990321521E-6</v>
      </c>
    </row>
    <row r="78" spans="1:10">
      <c r="A78" t="s">
        <v>3354</v>
      </c>
      <c r="B78" t="s">
        <v>3355</v>
      </c>
      <c r="C78" t="s">
        <v>1863</v>
      </c>
      <c r="D78" t="s">
        <v>100</v>
      </c>
      <c r="E78" s="65">
        <v>45257</v>
      </c>
      <c r="F78" s="55">
        <v>40932.260240000003</v>
      </c>
      <c r="G78" s="55">
        <v>2.9114420000000001</v>
      </c>
      <c r="H78" s="55">
        <v>1.191718821</v>
      </c>
      <c r="I78" s="56">
        <f t="shared" si="1"/>
        <v>1.2455294855327963E-3</v>
      </c>
      <c r="J78" s="56">
        <f>H78/'סכום נכסי הקרן'!$C$41</f>
        <v>1.1704500186176359E-5</v>
      </c>
    </row>
    <row r="79" spans="1:10">
      <c r="A79" t="s">
        <v>3354</v>
      </c>
      <c r="B79" t="s">
        <v>3356</v>
      </c>
      <c r="C79" t="s">
        <v>1863</v>
      </c>
      <c r="D79" t="s">
        <v>100</v>
      </c>
      <c r="E79" s="65">
        <v>45257</v>
      </c>
      <c r="F79" s="55">
        <v>15015.94724</v>
      </c>
      <c r="G79" s="55">
        <v>2.9114420000000001</v>
      </c>
      <c r="H79" s="55">
        <v>0.43718052299999993</v>
      </c>
      <c r="I79" s="56">
        <f t="shared" si="1"/>
        <v>4.5692089635726975E-4</v>
      </c>
      <c r="J79" s="56">
        <f>H79/'סכום נכסי הקרן'!$C$41</f>
        <v>4.2937809008943872E-6</v>
      </c>
    </row>
    <row r="80" spans="1:10">
      <c r="A80" t="s">
        <v>3357</v>
      </c>
      <c r="B80" t="s">
        <v>3358</v>
      </c>
      <c r="C80" t="s">
        <v>1863</v>
      </c>
      <c r="D80" t="s">
        <v>100</v>
      </c>
      <c r="E80" s="65">
        <v>45245</v>
      </c>
      <c r="F80" s="55">
        <v>60414.538211999999</v>
      </c>
      <c r="G80" s="55">
        <v>3.4153419999999999</v>
      </c>
      <c r="H80" s="55">
        <v>2.063363018</v>
      </c>
      <c r="I80" s="56">
        <f t="shared" si="1"/>
        <v>2.1565317531197551E-3</v>
      </c>
      <c r="J80" s="56">
        <f>H80/'סכום נכסי הקרן'!$C$41</f>
        <v>2.0265378378487833E-5</v>
      </c>
    </row>
    <row r="81" spans="1:10">
      <c r="A81" t="s">
        <v>3359</v>
      </c>
      <c r="B81" t="s">
        <v>3360</v>
      </c>
      <c r="C81" t="s">
        <v>1863</v>
      </c>
      <c r="D81" t="s">
        <v>100</v>
      </c>
      <c r="E81" s="65">
        <v>45245</v>
      </c>
      <c r="F81" s="55">
        <v>75528.274990000005</v>
      </c>
      <c r="G81" s="55">
        <v>3.4282599999999999</v>
      </c>
      <c r="H81" s="55">
        <v>2.5893059969999999</v>
      </c>
      <c r="I81" s="56">
        <f t="shared" si="1"/>
        <v>2.7062230699890859E-3</v>
      </c>
      <c r="J81" s="56">
        <f>H81/'סכום נכסי הקרן'!$C$41</f>
        <v>2.5430942257438811E-5</v>
      </c>
    </row>
    <row r="82" spans="1:10">
      <c r="A82" t="s">
        <v>3359</v>
      </c>
      <c r="B82" t="s">
        <v>3361</v>
      </c>
      <c r="C82" t="s">
        <v>1863</v>
      </c>
      <c r="D82" t="s">
        <v>100</v>
      </c>
      <c r="E82" s="65">
        <v>45245</v>
      </c>
      <c r="F82" s="55">
        <v>19313.391608999998</v>
      </c>
      <c r="G82" s="55">
        <v>3.4282599999999999</v>
      </c>
      <c r="H82" s="55">
        <v>0.66211336900000017</v>
      </c>
      <c r="I82" s="56">
        <f t="shared" si="1"/>
        <v>6.9201032099413043E-4</v>
      </c>
      <c r="J82" s="56">
        <f>H82/'סכום נכסי הקרן'!$C$41</f>
        <v>6.5029652248232452E-6</v>
      </c>
    </row>
    <row r="83" spans="1:10">
      <c r="A83" t="s">
        <v>3362</v>
      </c>
      <c r="B83" t="s">
        <v>3363</v>
      </c>
      <c r="C83" t="s">
        <v>1863</v>
      </c>
      <c r="D83" t="s">
        <v>100</v>
      </c>
      <c r="E83" s="65">
        <v>45246</v>
      </c>
      <c r="F83" s="55">
        <v>94037.097660000014</v>
      </c>
      <c r="G83" s="55">
        <v>3.4790049999999999</v>
      </c>
      <c r="H83" s="55">
        <v>3.2715556559999994</v>
      </c>
      <c r="I83" s="56">
        <f t="shared" si="1"/>
        <v>3.4192789115223593E-3</v>
      </c>
      <c r="J83" s="56">
        <f>H83/'סכום נכסי הקרן'!$C$41</f>
        <v>3.213167662536926E-5</v>
      </c>
    </row>
    <row r="84" spans="1:10">
      <c r="A84" t="s">
        <v>3364</v>
      </c>
      <c r="B84" t="s">
        <v>3365</v>
      </c>
      <c r="C84" t="s">
        <v>1863</v>
      </c>
      <c r="D84" t="s">
        <v>100</v>
      </c>
      <c r="E84" s="65">
        <v>45160</v>
      </c>
      <c r="F84" s="55">
        <v>52909.393214999996</v>
      </c>
      <c r="G84" s="55">
        <v>3.11198</v>
      </c>
      <c r="H84" s="55">
        <v>1.6465296650000001</v>
      </c>
      <c r="I84" s="56">
        <f t="shared" si="1"/>
        <v>1.7208767793404998E-3</v>
      </c>
      <c r="J84" s="56">
        <f>H84/'סכום נכסי הקרן'!$C$41</f>
        <v>1.6171437784599189E-5</v>
      </c>
    </row>
    <row r="85" spans="1:10">
      <c r="A85" t="s">
        <v>3366</v>
      </c>
      <c r="B85" t="s">
        <v>3367</v>
      </c>
      <c r="C85" t="s">
        <v>1863</v>
      </c>
      <c r="D85" t="s">
        <v>100</v>
      </c>
      <c r="E85" s="65">
        <v>45245</v>
      </c>
      <c r="F85" s="55">
        <v>30250.102540000004</v>
      </c>
      <c r="G85" s="55">
        <v>3.5521029999999998</v>
      </c>
      <c r="H85" s="55">
        <v>1.0745149429999998</v>
      </c>
      <c r="I85" s="56">
        <f t="shared" si="1"/>
        <v>1.1230334039946254E-3</v>
      </c>
      <c r="J85" s="56">
        <f>H85/'סכום נכסי הקרן'!$C$41</f>
        <v>1.0553378975620607E-5</v>
      </c>
    </row>
    <row r="86" spans="1:10">
      <c r="A86" t="s">
        <v>3368</v>
      </c>
      <c r="B86" t="s">
        <v>3369</v>
      </c>
      <c r="C86" t="s">
        <v>1863</v>
      </c>
      <c r="D86" t="s">
        <v>100</v>
      </c>
      <c r="E86" s="65">
        <v>45246</v>
      </c>
      <c r="F86" s="55">
        <v>45376.366076999999</v>
      </c>
      <c r="G86" s="55">
        <v>3.5589430000000002</v>
      </c>
      <c r="H86" s="55">
        <v>1.6149190599999999</v>
      </c>
      <c r="I86" s="56">
        <f t="shared" si="1"/>
        <v>1.6878388345759848E-3</v>
      </c>
      <c r="J86" s="56">
        <f>H86/'סכום נכסי הקרן'!$C$41</f>
        <v>1.5860973331417872E-5</v>
      </c>
    </row>
    <row r="87" spans="1:10">
      <c r="A87" t="s">
        <v>3370</v>
      </c>
      <c r="B87" t="s">
        <v>3371</v>
      </c>
      <c r="C87" t="s">
        <v>1863</v>
      </c>
      <c r="D87" t="s">
        <v>100</v>
      </c>
      <c r="E87" s="65">
        <v>45155</v>
      </c>
      <c r="F87" s="55">
        <v>90767.279357999985</v>
      </c>
      <c r="G87" s="55">
        <v>3.170544</v>
      </c>
      <c r="H87" s="55">
        <v>2.877816803</v>
      </c>
      <c r="I87" s="56">
        <f t="shared" si="1"/>
        <v>3.0077612427824754E-3</v>
      </c>
      <c r="J87" s="56">
        <f>H87/'סכום נכסי הקרן'!$C$41</f>
        <v>2.8264559317969312E-5</v>
      </c>
    </row>
    <row r="88" spans="1:10">
      <c r="A88" t="s">
        <v>3372</v>
      </c>
      <c r="B88" t="s">
        <v>3373</v>
      </c>
      <c r="C88" t="s">
        <v>1863</v>
      </c>
      <c r="D88" t="s">
        <v>100</v>
      </c>
      <c r="E88" s="65">
        <v>45245</v>
      </c>
      <c r="F88" s="55">
        <v>25719.456672</v>
      </c>
      <c r="G88" s="55">
        <v>3.5778639999999999</v>
      </c>
      <c r="H88" s="55">
        <v>0.92020721400000016</v>
      </c>
      <c r="I88" s="56">
        <f t="shared" si="1"/>
        <v>9.6175809061673618E-4</v>
      </c>
      <c r="J88" s="56">
        <f>H88/'סכום נכסי הקרן'!$C$41</f>
        <v>9.0378412405587315E-6</v>
      </c>
    </row>
    <row r="89" spans="1:10">
      <c r="A89" t="s">
        <v>3374</v>
      </c>
      <c r="B89" t="s">
        <v>3375</v>
      </c>
      <c r="C89" t="s">
        <v>1863</v>
      </c>
      <c r="D89" t="s">
        <v>100</v>
      </c>
      <c r="E89" s="65">
        <v>45155</v>
      </c>
      <c r="F89" s="55">
        <v>90774.552960000001</v>
      </c>
      <c r="G89" s="55">
        <v>3.1783030000000001</v>
      </c>
      <c r="H89" s="55">
        <v>2.8850904050000001</v>
      </c>
      <c r="I89" s="56">
        <f t="shared" si="1"/>
        <v>3.0153632757430934E-3</v>
      </c>
      <c r="J89" s="56">
        <f>H89/'סכום נכסי הקרן'!$C$41</f>
        <v>2.8335997206221958E-5</v>
      </c>
    </row>
    <row r="90" spans="1:10">
      <c r="A90" t="s">
        <v>3376</v>
      </c>
      <c r="B90" t="s">
        <v>3377</v>
      </c>
      <c r="C90" t="s">
        <v>1863</v>
      </c>
      <c r="D90" t="s">
        <v>100</v>
      </c>
      <c r="E90" s="65">
        <v>45160</v>
      </c>
      <c r="F90" s="55">
        <v>75645.460800000001</v>
      </c>
      <c r="G90" s="55">
        <v>3.1896149999999999</v>
      </c>
      <c r="H90" s="55">
        <v>2.4127985889999999</v>
      </c>
      <c r="I90" s="56">
        <f t="shared" si="1"/>
        <v>2.5217456771637467E-3</v>
      </c>
      <c r="J90" s="56">
        <f>H90/'סכום נכסי הקרן'!$C$41</f>
        <v>2.3697369745708291E-5</v>
      </c>
    </row>
    <row r="91" spans="1:10">
      <c r="A91" t="s">
        <v>3378</v>
      </c>
      <c r="B91" t="s">
        <v>3379</v>
      </c>
      <c r="C91" t="s">
        <v>1863</v>
      </c>
      <c r="D91" t="s">
        <v>100</v>
      </c>
      <c r="E91" s="65">
        <v>45160</v>
      </c>
      <c r="F91" s="55">
        <v>75645.460800000001</v>
      </c>
      <c r="G91" s="55">
        <v>3.1896149999999999</v>
      </c>
      <c r="H91" s="55">
        <v>2.4127985889999999</v>
      </c>
      <c r="I91" s="56">
        <f t="shared" si="1"/>
        <v>2.5217456771637467E-3</v>
      </c>
      <c r="J91" s="56">
        <f>H91/'סכום נכסי הקרן'!$C$41</f>
        <v>2.3697369745708291E-5</v>
      </c>
    </row>
    <row r="92" spans="1:10">
      <c r="A92" t="s">
        <v>3380</v>
      </c>
      <c r="B92" t="s">
        <v>3381</v>
      </c>
      <c r="C92" t="s">
        <v>1863</v>
      </c>
      <c r="D92" t="s">
        <v>100</v>
      </c>
      <c r="E92" s="65">
        <v>45168</v>
      </c>
      <c r="F92" s="55">
        <v>106101.64873</v>
      </c>
      <c r="G92" s="55">
        <v>3.370279</v>
      </c>
      <c r="H92" s="55">
        <v>3.5759216339999997</v>
      </c>
      <c r="I92" s="56">
        <f t="shared" si="1"/>
        <v>3.7373881779967423E-3</v>
      </c>
      <c r="J92" s="56">
        <f>H92/'סכום נכסי הקרן'!$C$41</f>
        <v>3.5121015707198486E-5</v>
      </c>
    </row>
    <row r="93" spans="1:10">
      <c r="A93" t="s">
        <v>3382</v>
      </c>
      <c r="B93" t="s">
        <v>3383</v>
      </c>
      <c r="C93" t="s">
        <v>1863</v>
      </c>
      <c r="D93" t="s">
        <v>100</v>
      </c>
      <c r="E93" s="65">
        <v>45174</v>
      </c>
      <c r="F93" s="55">
        <v>99852.848865000007</v>
      </c>
      <c r="G93" s="55">
        <v>3.8023899999999999</v>
      </c>
      <c r="H93" s="55">
        <v>3.796795178</v>
      </c>
      <c r="I93" s="56">
        <f t="shared" si="1"/>
        <v>3.9682350076165676E-3</v>
      </c>
      <c r="J93" s="56">
        <f>H93/'סכום נכסי הקרן'!$C$41</f>
        <v>3.7290331481451443E-5</v>
      </c>
    </row>
    <row r="94" spans="1:10">
      <c r="A94" t="s">
        <v>3382</v>
      </c>
      <c r="B94" t="s">
        <v>3384</v>
      </c>
      <c r="C94" t="s">
        <v>1863</v>
      </c>
      <c r="D94" t="s">
        <v>100</v>
      </c>
      <c r="E94" s="65">
        <v>45174</v>
      </c>
      <c r="F94" s="55">
        <v>15213.950849999999</v>
      </c>
      <c r="G94" s="55">
        <v>3.8023899999999999</v>
      </c>
      <c r="H94" s="55">
        <v>0.57849381200000005</v>
      </c>
      <c r="I94" s="56">
        <f t="shared" si="1"/>
        <v>6.0461502104972313E-4</v>
      </c>
      <c r="J94" s="56">
        <f>H94/'סכום נכסי הקרן'!$C$41</f>
        <v>5.6816933750984807E-6</v>
      </c>
    </row>
    <row r="95" spans="1:10">
      <c r="A95" t="s">
        <v>3385</v>
      </c>
      <c r="B95" t="s">
        <v>3386</v>
      </c>
      <c r="C95" t="s">
        <v>1863</v>
      </c>
      <c r="D95" t="s">
        <v>100</v>
      </c>
      <c r="E95" s="65">
        <v>45169</v>
      </c>
      <c r="F95" s="55">
        <v>45652.762952999998</v>
      </c>
      <c r="G95" s="55">
        <v>3.8032300000000001</v>
      </c>
      <c r="H95" s="55">
        <v>1.7362795090000001</v>
      </c>
      <c r="I95" s="56">
        <f t="shared" si="1"/>
        <v>1.814679172198713E-3</v>
      </c>
      <c r="J95" s="56">
        <f>H95/'סכום נכסי הקרן'!$C$41</f>
        <v>1.7052918421890641E-5</v>
      </c>
    </row>
    <row r="96" spans="1:10">
      <c r="A96" t="s">
        <v>3387</v>
      </c>
      <c r="B96" t="s">
        <v>3388</v>
      </c>
      <c r="C96" t="s">
        <v>1863</v>
      </c>
      <c r="D96" t="s">
        <v>100</v>
      </c>
      <c r="E96" s="65">
        <v>45174</v>
      </c>
      <c r="F96" s="55">
        <v>1298.1679770000001</v>
      </c>
      <c r="G96" s="55">
        <v>3.9044840000000001</v>
      </c>
      <c r="H96" s="55">
        <v>5.0686760000000004E-2</v>
      </c>
      <c r="I96" s="56">
        <f t="shared" si="1"/>
        <v>5.2975461152110415E-5</v>
      </c>
      <c r="J96" s="56">
        <f>H96/'סכום נכסי הקרן'!$C$41</f>
        <v>4.978214503307542E-7</v>
      </c>
    </row>
    <row r="97" spans="1:10">
      <c r="A97" t="s">
        <v>3387</v>
      </c>
      <c r="B97" t="s">
        <v>3389</v>
      </c>
      <c r="C97" t="s">
        <v>1863</v>
      </c>
      <c r="D97" t="s">
        <v>100</v>
      </c>
      <c r="E97" s="65">
        <v>45174</v>
      </c>
      <c r="F97" s="55">
        <v>38075.286025000001</v>
      </c>
      <c r="G97" s="55">
        <v>3.9044840000000001</v>
      </c>
      <c r="H97" s="55">
        <v>1.4866434310000001</v>
      </c>
      <c r="I97" s="56">
        <f t="shared" si="1"/>
        <v>1.5537710701173371E-3</v>
      </c>
      <c r="J97" s="56">
        <f>H97/'סכום נכסי הקרן'!$C$41</f>
        <v>1.4601110604526871E-5</v>
      </c>
    </row>
    <row r="98" spans="1:10">
      <c r="A98" t="s">
        <v>3387</v>
      </c>
      <c r="B98" t="s">
        <v>3390</v>
      </c>
      <c r="C98" t="s">
        <v>1863</v>
      </c>
      <c r="D98" t="s">
        <v>100</v>
      </c>
      <c r="E98" s="65">
        <v>45174</v>
      </c>
      <c r="F98" s="55">
        <v>110301.085305</v>
      </c>
      <c r="G98" s="55">
        <v>3.9044840000000001</v>
      </c>
      <c r="H98" s="55">
        <v>4.3066881700000001</v>
      </c>
      <c r="I98" s="56">
        <f t="shared" si="1"/>
        <v>4.501151619162252E-3</v>
      </c>
      <c r="J98" s="56">
        <f>H98/'סכום נכסי הקרן'!$C$41</f>
        <v>4.2298259958058112E-5</v>
      </c>
    </row>
    <row r="99" spans="1:10">
      <c r="A99" t="s">
        <v>3391</v>
      </c>
      <c r="B99" t="s">
        <v>3392</v>
      </c>
      <c r="C99" t="s">
        <v>1863</v>
      </c>
      <c r="D99" t="s">
        <v>100</v>
      </c>
      <c r="E99" s="65">
        <v>45159</v>
      </c>
      <c r="F99" s="55">
        <v>110321.571047</v>
      </c>
      <c r="G99" s="55">
        <v>3.838387</v>
      </c>
      <c r="H99" s="55">
        <v>4.2345686120000003</v>
      </c>
      <c r="I99" s="56">
        <f t="shared" si="1"/>
        <v>4.4257755871740887E-3</v>
      </c>
      <c r="J99" s="56">
        <f>H99/'סכום נכסי הקרן'!$C$41</f>
        <v>4.1589935674541608E-5</v>
      </c>
    </row>
    <row r="100" spans="1:10">
      <c r="A100" t="s">
        <v>3393</v>
      </c>
      <c r="B100" t="s">
        <v>3394</v>
      </c>
      <c r="C100" t="s">
        <v>1863</v>
      </c>
      <c r="D100" t="s">
        <v>100</v>
      </c>
      <c r="E100" s="65">
        <v>45181</v>
      </c>
      <c r="F100" s="55">
        <v>33515.141660000001</v>
      </c>
      <c r="G100" s="55">
        <v>3.9528509999999999</v>
      </c>
      <c r="H100" s="55">
        <v>1.324803766</v>
      </c>
      <c r="I100" s="56">
        <f t="shared" si="1"/>
        <v>1.3846237250102901E-3</v>
      </c>
      <c r="J100" s="56">
        <f>H100/'סכום נכסי הקרן'!$C$41</f>
        <v>1.3011597746507471E-5</v>
      </c>
    </row>
    <row r="101" spans="1:10">
      <c r="A101" t="s">
        <v>3393</v>
      </c>
      <c r="B101" t="s">
        <v>3395</v>
      </c>
      <c r="C101" t="s">
        <v>1863</v>
      </c>
      <c r="D101" t="s">
        <v>100</v>
      </c>
      <c r="E101" s="65">
        <v>45181</v>
      </c>
      <c r="F101" s="55">
        <v>51940.496400000004</v>
      </c>
      <c r="G101" s="55">
        <v>3.9528509999999999</v>
      </c>
      <c r="H101" s="55">
        <v>2.0531306699999998</v>
      </c>
      <c r="I101" s="56">
        <f t="shared" si="1"/>
        <v>2.1458373754564587E-3</v>
      </c>
      <c r="J101" s="56">
        <f>H101/'סכום נכסי הקרן'!$C$41</f>
        <v>2.0164881082514503E-5</v>
      </c>
    </row>
    <row r="102" spans="1:10">
      <c r="A102" t="s">
        <v>3396</v>
      </c>
      <c r="B102" t="s">
        <v>3397</v>
      </c>
      <c r="C102" t="s">
        <v>1863</v>
      </c>
      <c r="D102" t="s">
        <v>100</v>
      </c>
      <c r="E102" s="65">
        <v>45181</v>
      </c>
      <c r="F102" s="55">
        <v>45708.527235000001</v>
      </c>
      <c r="G102" s="55">
        <v>3.9655879999999999</v>
      </c>
      <c r="H102" s="55">
        <v>1.8126119250000001</v>
      </c>
      <c r="I102" s="56">
        <f t="shared" si="1"/>
        <v>1.8944582888448496E-3</v>
      </c>
      <c r="J102" s="56">
        <f>H102/'סכום נכסי הקרן'!$C$41</f>
        <v>1.7802619409690423E-5</v>
      </c>
    </row>
    <row r="103" spans="1:10">
      <c r="A103" t="s">
        <v>3396</v>
      </c>
      <c r="B103" t="s">
        <v>3398</v>
      </c>
      <c r="C103" t="s">
        <v>1863</v>
      </c>
      <c r="D103" t="s">
        <v>100</v>
      </c>
      <c r="E103" s="65">
        <v>45181</v>
      </c>
      <c r="F103" s="55">
        <v>11034.498331999999</v>
      </c>
      <c r="G103" s="55">
        <v>3.9655879999999999</v>
      </c>
      <c r="H103" s="55">
        <v>0.43758275500000005</v>
      </c>
      <c r="I103" s="56">
        <f t="shared" si="1"/>
        <v>4.5734129067109337E-4</v>
      </c>
      <c r="J103" s="56">
        <f>H103/'סכום נכסי הקרן'!$C$41</f>
        <v>4.2977314338858325E-6</v>
      </c>
    </row>
    <row r="104" spans="1:10">
      <c r="A104" t="s">
        <v>3399</v>
      </c>
      <c r="B104" t="s">
        <v>3400</v>
      </c>
      <c r="C104" t="s">
        <v>1863</v>
      </c>
      <c r="D104" t="s">
        <v>100</v>
      </c>
      <c r="E104" s="65">
        <v>45159</v>
      </c>
      <c r="F104" s="55">
        <v>60977.030100000004</v>
      </c>
      <c r="G104" s="55">
        <v>3.9097590000000002</v>
      </c>
      <c r="H104" s="55">
        <v>2.3840550629999999</v>
      </c>
      <c r="I104" s="56">
        <f t="shared" si="1"/>
        <v>2.4917042709861241E-3</v>
      </c>
      <c r="J104" s="56">
        <f>H104/'סכום נכסי הקרן'!$C$41</f>
        <v>2.3415064390208357E-5</v>
      </c>
    </row>
    <row r="105" spans="1:10">
      <c r="A105" t="s">
        <v>3401</v>
      </c>
      <c r="B105" t="s">
        <v>3402</v>
      </c>
      <c r="C105" t="s">
        <v>1863</v>
      </c>
      <c r="D105" t="s">
        <v>100</v>
      </c>
      <c r="E105" s="65">
        <v>45167</v>
      </c>
      <c r="F105" s="55">
        <v>53364.801518</v>
      </c>
      <c r="G105" s="55">
        <v>3.9388100000000001</v>
      </c>
      <c r="H105" s="55">
        <v>2.1019379680000001</v>
      </c>
      <c r="I105" s="56">
        <f t="shared" si="1"/>
        <v>2.1968485097080557E-3</v>
      </c>
      <c r="J105" s="56">
        <f>H105/'סכום נכסי הקרן'!$C$41</f>
        <v>2.0644243343528732E-5</v>
      </c>
    </row>
    <row r="106" spans="1:10">
      <c r="A106" t="s">
        <v>3403</v>
      </c>
      <c r="B106" t="s">
        <v>3404</v>
      </c>
      <c r="C106" t="s">
        <v>1863</v>
      </c>
      <c r="D106" t="s">
        <v>100</v>
      </c>
      <c r="E106" s="65">
        <v>45189</v>
      </c>
      <c r="F106" s="55">
        <v>225421.56911699998</v>
      </c>
      <c r="G106" s="55">
        <v>4.0757500000000002</v>
      </c>
      <c r="H106" s="55">
        <v>9.1876194859999991</v>
      </c>
      <c r="I106" s="56">
        <f t="shared" si="1"/>
        <v>9.602475659540392E-3</v>
      </c>
      <c r="J106" s="56">
        <f>H106/'סכום נכסי הקרן'!$C$41</f>
        <v>9.0236465254587536E-5</v>
      </c>
    </row>
    <row r="107" spans="1:10">
      <c r="A107" t="s">
        <v>3405</v>
      </c>
      <c r="B107" t="s">
        <v>3406</v>
      </c>
      <c r="C107" t="s">
        <v>1863</v>
      </c>
      <c r="D107" t="s">
        <v>100</v>
      </c>
      <c r="E107" s="65">
        <v>45174</v>
      </c>
      <c r="F107" s="55">
        <v>166372.67456000001</v>
      </c>
      <c r="G107" s="55">
        <v>4.0826269999999996</v>
      </c>
      <c r="H107" s="55">
        <v>6.7923759300000004</v>
      </c>
      <c r="I107" s="56">
        <f t="shared" si="1"/>
        <v>7.0990776922858125E-3</v>
      </c>
      <c r="J107" s="56">
        <f>H107/'סכום נכסי הקרן'!$C$41</f>
        <v>6.6711512763181259E-5</v>
      </c>
    </row>
    <row r="108" spans="1:10">
      <c r="A108" t="s">
        <v>3405</v>
      </c>
      <c r="B108" t="s">
        <v>3407</v>
      </c>
      <c r="C108" t="s">
        <v>1863</v>
      </c>
      <c r="D108" t="s">
        <v>100</v>
      </c>
      <c r="E108" s="65">
        <v>45174</v>
      </c>
      <c r="F108" s="55">
        <v>32042.641344</v>
      </c>
      <c r="G108" s="55">
        <v>4.0826269999999996</v>
      </c>
      <c r="H108" s="55">
        <v>1.3081815650000002</v>
      </c>
      <c r="I108" s="56">
        <f t="shared" si="1"/>
        <v>1.367250968035134E-3</v>
      </c>
      <c r="J108" s="56">
        <f>H108/'סכום נכסי הקרן'!$C$41</f>
        <v>1.2848342328139653E-5</v>
      </c>
    </row>
    <row r="109" spans="1:10">
      <c r="A109" t="s">
        <v>3408</v>
      </c>
      <c r="B109" t="s">
        <v>3409</v>
      </c>
      <c r="C109" t="s">
        <v>1863</v>
      </c>
      <c r="D109" t="s">
        <v>100</v>
      </c>
      <c r="E109" s="65">
        <v>45167</v>
      </c>
      <c r="F109" s="55">
        <v>58526.055360000006</v>
      </c>
      <c r="G109" s="55">
        <v>4.0100410000000002</v>
      </c>
      <c r="H109" s="55">
        <v>2.3469191059999996</v>
      </c>
      <c r="I109" s="56">
        <f t="shared" si="1"/>
        <v>2.4528914834376606E-3</v>
      </c>
      <c r="J109" s="56">
        <f>H109/'סכום נכסי הקרן'!$C$41</f>
        <v>2.305033253571301E-5</v>
      </c>
    </row>
    <row r="110" spans="1:10">
      <c r="A110" t="s">
        <v>3410</v>
      </c>
      <c r="B110" t="s">
        <v>3411</v>
      </c>
      <c r="C110" t="s">
        <v>1863</v>
      </c>
      <c r="D110" t="s">
        <v>100</v>
      </c>
      <c r="E110" s="65">
        <v>45189</v>
      </c>
      <c r="F110" s="55">
        <v>78047.140067999993</v>
      </c>
      <c r="G110" s="55">
        <v>4.1519490000000001</v>
      </c>
      <c r="H110" s="55">
        <v>3.240477329</v>
      </c>
      <c r="I110" s="56">
        <f t="shared" si="1"/>
        <v>3.3867972791461515E-3</v>
      </c>
      <c r="J110" s="56">
        <f>H110/'סכום נכסי הקרן'!$C$41</f>
        <v>3.182643995565525E-5</v>
      </c>
    </row>
    <row r="111" spans="1:10">
      <c r="A111" t="s">
        <v>3412</v>
      </c>
      <c r="B111" t="s">
        <v>3413</v>
      </c>
      <c r="C111" t="s">
        <v>1863</v>
      </c>
      <c r="D111" t="s">
        <v>100</v>
      </c>
      <c r="E111" s="65">
        <v>45189</v>
      </c>
      <c r="F111" s="55">
        <v>53412.888109</v>
      </c>
      <c r="G111" s="55">
        <v>4.1519490000000001</v>
      </c>
      <c r="H111" s="55">
        <v>2.2176757899999999</v>
      </c>
      <c r="I111" s="56">
        <f t="shared" si="1"/>
        <v>2.3178123372083904E-3</v>
      </c>
      <c r="J111" s="56">
        <f>H111/'סכום נכסי הקרן'!$C$41</f>
        <v>2.1780965643517179E-5</v>
      </c>
    </row>
    <row r="112" spans="1:10">
      <c r="A112" t="s">
        <v>3414</v>
      </c>
      <c r="B112" t="s">
        <v>3415</v>
      </c>
      <c r="C112" t="s">
        <v>1863</v>
      </c>
      <c r="D112" t="s">
        <v>100</v>
      </c>
      <c r="E112" s="65">
        <v>45190</v>
      </c>
      <c r="F112" s="55">
        <v>61049.76612</v>
      </c>
      <c r="G112" s="55">
        <v>4.1816259999999996</v>
      </c>
      <c r="H112" s="55">
        <v>2.5528726660000003</v>
      </c>
      <c r="I112" s="56">
        <f t="shared" si="1"/>
        <v>2.6681446346929166E-3</v>
      </c>
      <c r="J112" s="56">
        <f>H112/'סכום נכסי הקרן'!$C$41</f>
        <v>2.5073111264122209E-5</v>
      </c>
    </row>
    <row r="113" spans="1:10">
      <c r="A113" t="s">
        <v>3416</v>
      </c>
      <c r="B113" t="s">
        <v>3417</v>
      </c>
      <c r="C113" t="s">
        <v>1863</v>
      </c>
      <c r="D113" t="s">
        <v>100</v>
      </c>
      <c r="E113" s="65">
        <v>45188</v>
      </c>
      <c r="F113" s="55">
        <v>76372.820999999996</v>
      </c>
      <c r="G113" s="55">
        <v>4.2342589999999998</v>
      </c>
      <c r="H113" s="55">
        <v>3.233823245</v>
      </c>
      <c r="I113" s="56">
        <f t="shared" si="1"/>
        <v>3.3798427377936392E-3</v>
      </c>
      <c r="J113" s="56">
        <f>H113/'סכום נכסי הקרן'!$C$41</f>
        <v>3.1761086681003199E-5</v>
      </c>
    </row>
    <row r="114" spans="1:10">
      <c r="A114" t="s">
        <v>3418</v>
      </c>
      <c r="B114" t="s">
        <v>3419</v>
      </c>
      <c r="C114" t="s">
        <v>1863</v>
      </c>
      <c r="D114" t="s">
        <v>100</v>
      </c>
      <c r="E114" s="65">
        <v>45188</v>
      </c>
      <c r="F114" s="55">
        <v>152745.64199999999</v>
      </c>
      <c r="G114" s="55">
        <v>4.2342589999999998</v>
      </c>
      <c r="H114" s="55">
        <v>6.4676464899999999</v>
      </c>
      <c r="I114" s="56">
        <f t="shared" si="1"/>
        <v>6.7596854755872784E-3</v>
      </c>
      <c r="J114" s="56">
        <f>H114/'סכום נכסי הקרן'!$C$41</f>
        <v>6.3522173362006397E-5</v>
      </c>
    </row>
    <row r="115" spans="1:10">
      <c r="A115" t="s">
        <v>3420</v>
      </c>
      <c r="B115" t="s">
        <v>3421</v>
      </c>
      <c r="C115" t="s">
        <v>1863</v>
      </c>
      <c r="D115" t="s">
        <v>100</v>
      </c>
      <c r="E115" s="65">
        <v>45190</v>
      </c>
      <c r="F115" s="55">
        <v>106921.9494</v>
      </c>
      <c r="G115" s="55">
        <v>4.2576720000000003</v>
      </c>
      <c r="H115" s="55">
        <v>4.5523858559999999</v>
      </c>
      <c r="I115" s="56">
        <f t="shared" si="1"/>
        <v>4.7579434957757188E-3</v>
      </c>
      <c r="J115" s="56">
        <f>H115/'סכום נכסי הקרן'!$C$41</f>
        <v>4.4711386746738827E-5</v>
      </c>
    </row>
    <row r="116" spans="1:10">
      <c r="A116" t="s">
        <v>3420</v>
      </c>
      <c r="B116" t="s">
        <v>3422</v>
      </c>
      <c r="C116" t="s">
        <v>1863</v>
      </c>
      <c r="D116" t="s">
        <v>100</v>
      </c>
      <c r="E116" s="65">
        <v>45190</v>
      </c>
      <c r="F116" s="55">
        <v>20818.614600000001</v>
      </c>
      <c r="G116" s="55">
        <v>4.2576720000000003</v>
      </c>
      <c r="H116" s="55">
        <v>0.88638831600000001</v>
      </c>
      <c r="I116" s="56">
        <f t="shared" si="1"/>
        <v>9.2641213997388203E-4</v>
      </c>
      <c r="J116" s="56">
        <f>H116/'סכום נכסי הקרן'!$C$41</f>
        <v>8.705687975071889E-6</v>
      </c>
    </row>
    <row r="117" spans="1:10">
      <c r="A117" t="s">
        <v>3423</v>
      </c>
      <c r="B117" t="s">
        <v>3424</v>
      </c>
      <c r="C117" t="s">
        <v>1863</v>
      </c>
      <c r="D117" t="s">
        <v>100</v>
      </c>
      <c r="E117" s="65">
        <v>45182</v>
      </c>
      <c r="F117" s="55">
        <v>76433.434349999996</v>
      </c>
      <c r="G117" s="55">
        <v>4.2868089999999999</v>
      </c>
      <c r="H117" s="55">
        <v>3.2765556569999998</v>
      </c>
      <c r="I117" s="56">
        <f t="shared" si="1"/>
        <v>3.4245046816985558E-3</v>
      </c>
      <c r="J117" s="56">
        <f>H117/'סכום נכסי הקרן'!$C$41</f>
        <v>3.2180784276942875E-5</v>
      </c>
    </row>
    <row r="118" spans="1:10">
      <c r="A118" t="s">
        <v>3425</v>
      </c>
      <c r="B118" t="s">
        <v>3426</v>
      </c>
      <c r="C118" t="s">
        <v>1863</v>
      </c>
      <c r="D118" t="s">
        <v>100</v>
      </c>
      <c r="E118" s="65">
        <v>45182</v>
      </c>
      <c r="F118" s="55">
        <v>41681.28976</v>
      </c>
      <c r="G118" s="55">
        <v>4.3121039999999997</v>
      </c>
      <c r="H118" s="55">
        <v>1.7973403940000001</v>
      </c>
      <c r="I118" s="56">
        <f t="shared" si="1"/>
        <v>1.8784971897881384E-3</v>
      </c>
      <c r="J118" s="56">
        <f>H118/'סכום נכסי הקרן'!$C$41</f>
        <v>1.7652629635019659E-5</v>
      </c>
    </row>
    <row r="119" spans="1:10">
      <c r="A119" t="s">
        <v>3427</v>
      </c>
      <c r="B119" t="s">
        <v>3428</v>
      </c>
      <c r="C119" t="s">
        <v>1863</v>
      </c>
      <c r="D119" t="s">
        <v>100</v>
      </c>
      <c r="E119" s="65">
        <v>45182</v>
      </c>
      <c r="F119" s="55">
        <v>45880.669149000001</v>
      </c>
      <c r="G119" s="55">
        <v>4.3298019999999999</v>
      </c>
      <c r="H119" s="55">
        <v>1.9865419329999998</v>
      </c>
      <c r="I119" s="56">
        <f t="shared" si="1"/>
        <v>2.076241902198519E-3</v>
      </c>
      <c r="J119" s="56">
        <f>H119/'סכום נכסי הקרן'!$C$41</f>
        <v>1.9510877914250579E-5</v>
      </c>
    </row>
    <row r="120" spans="1:10">
      <c r="A120" t="s">
        <v>3427</v>
      </c>
      <c r="B120" t="s">
        <v>3429</v>
      </c>
      <c r="C120" t="s">
        <v>1863</v>
      </c>
      <c r="D120" t="s">
        <v>100</v>
      </c>
      <c r="E120" s="65">
        <v>45182</v>
      </c>
      <c r="F120" s="55">
        <v>41689.000357999998</v>
      </c>
      <c r="G120" s="55">
        <v>4.3298019999999999</v>
      </c>
      <c r="H120" s="55">
        <v>1.805050992</v>
      </c>
      <c r="I120" s="56">
        <f t="shared" si="1"/>
        <v>1.8865559507901936E-3</v>
      </c>
      <c r="J120" s="56">
        <f>H120/'סכום נכסי הקרן'!$C$41</f>
        <v>1.7728359491875325E-5</v>
      </c>
    </row>
    <row r="121" spans="1:10">
      <c r="A121" t="s">
        <v>3430</v>
      </c>
      <c r="B121" t="s">
        <v>3431</v>
      </c>
      <c r="C121" t="s">
        <v>1863</v>
      </c>
      <c r="D121" t="s">
        <v>100</v>
      </c>
      <c r="E121" s="65">
        <v>45182</v>
      </c>
      <c r="F121" s="55">
        <v>61179.0746</v>
      </c>
      <c r="G121" s="55">
        <v>4.3373840000000001</v>
      </c>
      <c r="H121" s="55">
        <v>2.653571645</v>
      </c>
      <c r="I121" s="56">
        <f t="shared" si="1"/>
        <v>2.7733905578900529E-3</v>
      </c>
      <c r="J121" s="56">
        <f>H121/'סכום נכסי הקרן'!$C$41</f>
        <v>2.6062129141228695E-5</v>
      </c>
    </row>
    <row r="122" spans="1:10">
      <c r="A122" t="s">
        <v>3432</v>
      </c>
      <c r="B122" t="s">
        <v>3433</v>
      </c>
      <c r="C122" t="s">
        <v>1863</v>
      </c>
      <c r="D122" t="s">
        <v>100</v>
      </c>
      <c r="E122" s="65">
        <v>45173</v>
      </c>
      <c r="F122" s="55">
        <v>145338.69063</v>
      </c>
      <c r="G122" s="55">
        <v>4.3170890000000002</v>
      </c>
      <c r="H122" s="55">
        <v>6.2744010269999988</v>
      </c>
      <c r="I122" s="56">
        <f t="shared" si="1"/>
        <v>6.5577142405353998E-3</v>
      </c>
      <c r="J122" s="56">
        <f>H122/'סכום נכסי הקרן'!$C$41</f>
        <v>6.1624207568562536E-5</v>
      </c>
    </row>
    <row r="123" spans="1:10">
      <c r="A123" t="s">
        <v>3434</v>
      </c>
      <c r="B123" t="s">
        <v>3435</v>
      </c>
      <c r="C123" t="s">
        <v>1863</v>
      </c>
      <c r="D123" t="s">
        <v>100</v>
      </c>
      <c r="E123" s="65">
        <v>45173</v>
      </c>
      <c r="F123" s="55">
        <v>130039.88109</v>
      </c>
      <c r="G123" s="55">
        <v>4.3170890000000002</v>
      </c>
      <c r="H123" s="55">
        <v>5.6139377609999999</v>
      </c>
      <c r="I123" s="56">
        <f t="shared" si="1"/>
        <v>5.8674285310053587E-3</v>
      </c>
      <c r="J123" s="56">
        <f>H123/'סכום נכסי הקרן'!$C$41</f>
        <v>5.5137448877134909E-5</v>
      </c>
    </row>
    <row r="124" spans="1:10">
      <c r="A124" t="s">
        <v>3436</v>
      </c>
      <c r="B124" t="s">
        <v>3437</v>
      </c>
      <c r="C124" t="s">
        <v>1863</v>
      </c>
      <c r="D124" t="s">
        <v>100</v>
      </c>
      <c r="E124" s="65">
        <v>45173</v>
      </c>
      <c r="F124" s="55">
        <v>45914.612625000002</v>
      </c>
      <c r="G124" s="55">
        <v>4.3549829999999998</v>
      </c>
      <c r="H124" s="55">
        <v>1.9995738030000001</v>
      </c>
      <c r="I124" s="56">
        <f t="shared" si="1"/>
        <v>2.0898622109916708E-3</v>
      </c>
      <c r="J124" s="56">
        <f>H124/'סכום נכסי הקרן'!$C$41</f>
        <v>1.9638870794914523E-5</v>
      </c>
    </row>
    <row r="125" spans="1:10">
      <c r="A125" t="s">
        <v>3436</v>
      </c>
      <c r="B125" t="s">
        <v>3438</v>
      </c>
      <c r="C125" t="s">
        <v>1863</v>
      </c>
      <c r="D125" t="s">
        <v>100</v>
      </c>
      <c r="E125" s="65">
        <v>45173</v>
      </c>
      <c r="F125" s="55">
        <v>52181.599499999989</v>
      </c>
      <c r="G125" s="55">
        <v>4.3549829999999998</v>
      </c>
      <c r="H125" s="55">
        <v>2.2725000469999999</v>
      </c>
      <c r="I125" s="56">
        <f t="shared" si="1"/>
        <v>2.3751121191809767E-3</v>
      </c>
      <c r="J125" s="56">
        <f>H125/'סכום נכסי הקרן'!$C$41</f>
        <v>2.2319423637933196E-5</v>
      </c>
    </row>
    <row r="126" spans="1:10">
      <c r="A126" t="s">
        <v>3439</v>
      </c>
      <c r="B126" t="s">
        <v>3440</v>
      </c>
      <c r="C126" t="s">
        <v>1863</v>
      </c>
      <c r="D126" t="s">
        <v>100</v>
      </c>
      <c r="E126" s="65">
        <v>45195</v>
      </c>
      <c r="F126" s="55">
        <v>126434.922303</v>
      </c>
      <c r="G126" s="55">
        <v>4.4637669999999998</v>
      </c>
      <c r="H126" s="55">
        <v>5.6437605400000006</v>
      </c>
      <c r="I126" s="56">
        <f t="shared" si="1"/>
        <v>5.898597922585379E-3</v>
      </c>
      <c r="J126" s="56">
        <f>H126/'סכום נכסי הקרן'!$C$41</f>
        <v>5.5430354146571616E-5</v>
      </c>
    </row>
    <row r="127" spans="1:10">
      <c r="A127" t="s">
        <v>3441</v>
      </c>
      <c r="B127" t="s">
        <v>3442</v>
      </c>
      <c r="C127" t="s">
        <v>1863</v>
      </c>
      <c r="D127" t="s">
        <v>100</v>
      </c>
      <c r="E127" s="65">
        <v>45173</v>
      </c>
      <c r="F127" s="55">
        <v>76534.456600000005</v>
      </c>
      <c r="G127" s="55">
        <v>4.3676079999999997</v>
      </c>
      <c r="H127" s="55">
        <v>3.3427252300000001</v>
      </c>
      <c r="I127" s="56">
        <f t="shared" si="1"/>
        <v>3.4936620640980865E-3</v>
      </c>
      <c r="J127" s="56">
        <f>H127/'סכום נכסי הקרן'!$C$41</f>
        <v>3.2830670614097323E-5</v>
      </c>
    </row>
    <row r="128" spans="1:10">
      <c r="A128" t="s">
        <v>3443</v>
      </c>
      <c r="B128" t="s">
        <v>3444</v>
      </c>
      <c r="C128" t="s">
        <v>1863</v>
      </c>
      <c r="D128" t="s">
        <v>100</v>
      </c>
      <c r="E128" s="65">
        <v>45195</v>
      </c>
      <c r="F128" s="55">
        <v>84223.462092000002</v>
      </c>
      <c r="G128" s="55">
        <v>4.5041029999999997</v>
      </c>
      <c r="H128" s="55">
        <v>3.7935117650000003</v>
      </c>
      <c r="I128" s="56">
        <f t="shared" si="1"/>
        <v>3.9648033359565953E-3</v>
      </c>
      <c r="J128" s="56">
        <f>H128/'סכום נכסי הקרן'!$C$41</f>
        <v>3.725808334758582E-5</v>
      </c>
    </row>
    <row r="129" spans="1:10">
      <c r="A129" t="s">
        <v>3443</v>
      </c>
      <c r="B129" t="s">
        <v>3445</v>
      </c>
      <c r="C129" t="s">
        <v>1863</v>
      </c>
      <c r="D129" t="s">
        <v>100</v>
      </c>
      <c r="E129" s="65">
        <v>45195</v>
      </c>
      <c r="F129" s="55">
        <v>26105.265935999996</v>
      </c>
      <c r="G129" s="55">
        <v>4.5041029999999997</v>
      </c>
      <c r="H129" s="55">
        <v>1.175808154</v>
      </c>
      <c r="I129" s="56">
        <f t="shared" si="1"/>
        <v>1.2289003910402176E-3</v>
      </c>
      <c r="J129" s="56">
        <f>H129/'סכום נכסי הקרן'!$C$41</f>
        <v>1.1548233119161822E-5</v>
      </c>
    </row>
    <row r="130" spans="1:10">
      <c r="A130" t="s">
        <v>3446</v>
      </c>
      <c r="B130" t="s">
        <v>3447</v>
      </c>
      <c r="C130" t="s">
        <v>1863</v>
      </c>
      <c r="D130" t="s">
        <v>100</v>
      </c>
      <c r="E130" s="65">
        <v>45187</v>
      </c>
      <c r="F130" s="55">
        <v>30629.946199999995</v>
      </c>
      <c r="G130" s="55">
        <v>4.483047</v>
      </c>
      <c r="H130" s="55">
        <v>1.3731550349999999</v>
      </c>
      <c r="I130" s="56">
        <f t="shared" si="1"/>
        <v>1.4351582388076748E-3</v>
      </c>
      <c r="J130" s="56">
        <f>H130/'סכום נכסי הקרן'!$C$41</f>
        <v>1.3486481105769582E-5</v>
      </c>
    </row>
    <row r="131" spans="1:10">
      <c r="A131" t="s">
        <v>3448</v>
      </c>
      <c r="B131" t="s">
        <v>3449</v>
      </c>
      <c r="C131" t="s">
        <v>1863</v>
      </c>
      <c r="D131" t="s">
        <v>100</v>
      </c>
      <c r="E131" s="65">
        <v>45195</v>
      </c>
      <c r="F131" s="55">
        <v>160807.21755</v>
      </c>
      <c r="G131" s="55">
        <v>4.5141819999999999</v>
      </c>
      <c r="H131" s="55">
        <v>7.2591305629999994</v>
      </c>
      <c r="I131" s="56">
        <f t="shared" si="1"/>
        <v>7.5869080828662909E-3</v>
      </c>
      <c r="J131" s="56">
        <f>H131/'סכום נכסי הקרן'!$C$41</f>
        <v>7.1295756623878962E-5</v>
      </c>
    </row>
    <row r="132" spans="1:10">
      <c r="A132" t="s">
        <v>3450</v>
      </c>
      <c r="B132" t="s">
        <v>3451</v>
      </c>
      <c r="C132" t="s">
        <v>1863</v>
      </c>
      <c r="D132" t="s">
        <v>100</v>
      </c>
      <c r="E132" s="65">
        <v>45239</v>
      </c>
      <c r="F132" s="55">
        <v>52216.042800000003</v>
      </c>
      <c r="G132" s="55">
        <v>4.6587509999999996</v>
      </c>
      <c r="H132" s="55">
        <v>2.4326154729999998</v>
      </c>
      <c r="I132" s="56">
        <f t="shared" si="1"/>
        <v>2.542457369299876E-3</v>
      </c>
      <c r="J132" s="56">
        <f>H132/'סכום נכסי הקרן'!$C$41</f>
        <v>2.3892001833731203E-5</v>
      </c>
    </row>
    <row r="133" spans="1:10">
      <c r="A133" t="s">
        <v>3452</v>
      </c>
      <c r="B133" t="s">
        <v>3453</v>
      </c>
      <c r="C133" t="s">
        <v>1863</v>
      </c>
      <c r="D133" t="s">
        <v>100</v>
      </c>
      <c r="E133" s="65">
        <v>45175</v>
      </c>
      <c r="F133" s="55">
        <v>61259.89239999999</v>
      </c>
      <c r="G133" s="55">
        <v>4.4400839999999997</v>
      </c>
      <c r="H133" s="55">
        <v>2.7199904130000001</v>
      </c>
      <c r="I133" s="56">
        <f t="shared" si="1"/>
        <v>2.8428083873973057E-3</v>
      </c>
      <c r="J133" s="56">
        <f>H133/'סכום נכסי הקרן'!$C$41</f>
        <v>2.6714462954140429E-5</v>
      </c>
    </row>
    <row r="134" spans="1:10">
      <c r="A134" t="s">
        <v>3454</v>
      </c>
      <c r="B134" t="s">
        <v>3455</v>
      </c>
      <c r="C134" t="s">
        <v>1863</v>
      </c>
      <c r="D134" t="s">
        <v>100</v>
      </c>
      <c r="E134" s="65">
        <v>45173</v>
      </c>
      <c r="F134" s="55">
        <v>18378.937534000001</v>
      </c>
      <c r="G134" s="55">
        <v>4.3504649999999998</v>
      </c>
      <c r="H134" s="55">
        <v>0.79956928800000016</v>
      </c>
      <c r="I134" s="56">
        <f t="shared" si="1"/>
        <v>8.3567290067198196E-4</v>
      </c>
      <c r="J134" s="56">
        <f>H134/'סכום נכסי הקרן'!$C$41</f>
        <v>7.8529924302142908E-6</v>
      </c>
    </row>
    <row r="135" spans="1:10">
      <c r="A135" t="s">
        <v>3456</v>
      </c>
      <c r="B135" t="s">
        <v>3457</v>
      </c>
      <c r="C135" t="s">
        <v>1863</v>
      </c>
      <c r="D135" t="s">
        <v>100</v>
      </c>
      <c r="E135" s="65">
        <v>45175</v>
      </c>
      <c r="F135" s="55">
        <v>53620.791899999997</v>
      </c>
      <c r="G135" s="55">
        <v>4.4728500000000002</v>
      </c>
      <c r="H135" s="55">
        <v>2.3983776579999998</v>
      </c>
      <c r="I135" s="56">
        <f t="shared" si="1"/>
        <v>2.506673585951608E-3</v>
      </c>
      <c r="J135" s="56">
        <f>H135/'סכום נכסי הקרן'!$C$41</f>
        <v>2.3555734163052391E-5</v>
      </c>
    </row>
    <row r="136" spans="1:10">
      <c r="A136" t="s">
        <v>3458</v>
      </c>
      <c r="B136" t="s">
        <v>3459</v>
      </c>
      <c r="C136" t="s">
        <v>1863</v>
      </c>
      <c r="D136" t="s">
        <v>100</v>
      </c>
      <c r="E136" s="65">
        <v>45239</v>
      </c>
      <c r="F136" s="55">
        <v>62650.811778000003</v>
      </c>
      <c r="G136" s="55">
        <v>4.7040100000000002</v>
      </c>
      <c r="H136" s="55">
        <v>2.9471007129999993</v>
      </c>
      <c r="I136" s="56">
        <f t="shared" si="1"/>
        <v>3.0801735864136579E-3</v>
      </c>
      <c r="J136" s="56">
        <f>H136/'סכום נכסי הקרן'!$C$41</f>
        <v>2.8945033204262007E-5</v>
      </c>
    </row>
    <row r="137" spans="1:10">
      <c r="A137" t="s">
        <v>3460</v>
      </c>
      <c r="B137" t="s">
        <v>3461</v>
      </c>
      <c r="C137" t="s">
        <v>1863</v>
      </c>
      <c r="D137" t="s">
        <v>100</v>
      </c>
      <c r="E137" s="65">
        <v>45175</v>
      </c>
      <c r="F137" s="55">
        <v>168553.60368</v>
      </c>
      <c r="G137" s="55">
        <v>4.4904840000000004</v>
      </c>
      <c r="H137" s="55">
        <v>7.568873215</v>
      </c>
      <c r="I137" s="56">
        <f t="shared" si="1"/>
        <v>7.9106368007440496E-3</v>
      </c>
      <c r="J137" s="56">
        <f>H137/'סכום נכסי הקרן'!$C$41</f>
        <v>7.4337902861830143E-5</v>
      </c>
    </row>
    <row r="138" spans="1:10">
      <c r="A138" t="s">
        <v>3462</v>
      </c>
      <c r="B138" t="s">
        <v>3463</v>
      </c>
      <c r="C138" t="s">
        <v>1863</v>
      </c>
      <c r="D138" t="s">
        <v>100</v>
      </c>
      <c r="E138" s="65">
        <v>45187</v>
      </c>
      <c r="F138" s="55">
        <v>76625.376625000004</v>
      </c>
      <c r="G138" s="55">
        <v>4.5460120000000002</v>
      </c>
      <c r="H138" s="55">
        <v>3.4833987130000001</v>
      </c>
      <c r="I138" s="56">
        <f t="shared" ref="I138:I201" si="2">H138/$H$9</f>
        <v>3.6406874931016087E-3</v>
      </c>
      <c r="J138" s="56">
        <f>H138/'סכום נכסי הקרן'!$C$41</f>
        <v>3.4212299215533654E-5</v>
      </c>
    </row>
    <row r="139" spans="1:10">
      <c r="A139" t="s">
        <v>3462</v>
      </c>
      <c r="B139" t="s">
        <v>3464</v>
      </c>
      <c r="C139" t="s">
        <v>1863</v>
      </c>
      <c r="D139" t="s">
        <v>100</v>
      </c>
      <c r="E139" s="65">
        <v>45187</v>
      </c>
      <c r="F139" s="55">
        <v>58484.885829999999</v>
      </c>
      <c r="G139" s="55">
        <v>4.5460120000000002</v>
      </c>
      <c r="H139" s="55">
        <v>2.6587298489999998</v>
      </c>
      <c r="I139" s="56">
        <f t="shared" si="2"/>
        <v>2.7787816745370162E-3</v>
      </c>
      <c r="J139" s="56">
        <f>H139/'סכום נכסי הקרן'!$C$41</f>
        <v>2.6112790588051927E-5</v>
      </c>
    </row>
    <row r="140" spans="1:10">
      <c r="A140" t="s">
        <v>3465</v>
      </c>
      <c r="B140" t="s">
        <v>3466</v>
      </c>
      <c r="C140" t="s">
        <v>1863</v>
      </c>
      <c r="D140" t="s">
        <v>100</v>
      </c>
      <c r="E140" s="65">
        <v>45239</v>
      </c>
      <c r="F140" s="55">
        <v>89827.915943</v>
      </c>
      <c r="G140" s="55">
        <v>4.734159</v>
      </c>
      <c r="H140" s="55">
        <v>4.2525967490000003</v>
      </c>
      <c r="I140" s="56">
        <f t="shared" si="2"/>
        <v>4.4446177635390494E-3</v>
      </c>
      <c r="J140" s="56">
        <f>H140/'סכום נכסי הקרן'!$C$41</f>
        <v>4.1766999533192298E-5</v>
      </c>
    </row>
    <row r="141" spans="1:10">
      <c r="A141" t="s">
        <v>3467</v>
      </c>
      <c r="B141" t="s">
        <v>3468</v>
      </c>
      <c r="C141" t="s">
        <v>1863</v>
      </c>
      <c r="D141" t="s">
        <v>100</v>
      </c>
      <c r="E141" s="65">
        <v>45175</v>
      </c>
      <c r="F141" s="55">
        <v>191588.69712500004</v>
      </c>
      <c r="G141" s="55">
        <v>4.5156650000000003</v>
      </c>
      <c r="H141" s="55">
        <v>8.6515034159999988</v>
      </c>
      <c r="I141" s="56">
        <f t="shared" si="2"/>
        <v>9.0421518976880437E-3</v>
      </c>
      <c r="J141" s="56">
        <f>H141/'סכום נכסי הקרן'!$C$41</f>
        <v>8.4970986073968689E-5</v>
      </c>
    </row>
    <row r="142" spans="1:10">
      <c r="A142" t="s">
        <v>3469</v>
      </c>
      <c r="B142" t="s">
        <v>3470</v>
      </c>
      <c r="C142" t="s">
        <v>1863</v>
      </c>
      <c r="D142" t="s">
        <v>100</v>
      </c>
      <c r="E142" s="65">
        <v>45187</v>
      </c>
      <c r="F142" s="55">
        <v>107306.64212799999</v>
      </c>
      <c r="G142" s="55">
        <v>4.57369</v>
      </c>
      <c r="H142" s="55">
        <v>4.9078730520000002</v>
      </c>
      <c r="I142" s="56">
        <f t="shared" si="2"/>
        <v>5.1294822988432395E-3</v>
      </c>
      <c r="J142" s="56">
        <f>H142/'סכום נכסי הקרן'!$C$41</f>
        <v>4.8202814320462878E-5</v>
      </c>
    </row>
    <row r="143" spans="1:10">
      <c r="A143" t="s">
        <v>3471</v>
      </c>
      <c r="B143" t="s">
        <v>3472</v>
      </c>
      <c r="C143" t="s">
        <v>1863</v>
      </c>
      <c r="D143" t="s">
        <v>100</v>
      </c>
      <c r="E143" s="65">
        <v>45175</v>
      </c>
      <c r="F143" s="55">
        <v>98703.554252000002</v>
      </c>
      <c r="G143" s="55">
        <v>4.5483799999999999</v>
      </c>
      <c r="H143" s="55">
        <v>4.4894123219999997</v>
      </c>
      <c r="I143" s="56">
        <f t="shared" si="2"/>
        <v>4.6921264657657493E-3</v>
      </c>
      <c r="J143" s="56">
        <f>H143/'סכום נכסי הקרן'!$C$41</f>
        <v>4.4092890397231908E-5</v>
      </c>
    </row>
    <row r="144" spans="1:10">
      <c r="A144" t="s">
        <v>3473</v>
      </c>
      <c r="B144" t="s">
        <v>3474</v>
      </c>
      <c r="C144" t="s">
        <v>1863</v>
      </c>
      <c r="D144" t="s">
        <v>100</v>
      </c>
      <c r="E144" s="65">
        <v>45201</v>
      </c>
      <c r="F144" s="55">
        <v>76696.092199999999</v>
      </c>
      <c r="G144" s="55">
        <v>4.665108</v>
      </c>
      <c r="H144" s="55">
        <v>3.577955539</v>
      </c>
      <c r="I144" s="56">
        <f t="shared" si="2"/>
        <v>3.7395139215896369E-3</v>
      </c>
      <c r="J144" s="56">
        <f>H144/'סכום נכסי הקרן'!$C$41</f>
        <v>3.5140991762818041E-5</v>
      </c>
    </row>
    <row r="145" spans="1:10">
      <c r="A145" t="s">
        <v>3475</v>
      </c>
      <c r="B145" t="s">
        <v>3476</v>
      </c>
      <c r="C145" t="s">
        <v>1863</v>
      </c>
      <c r="D145" t="s">
        <v>100</v>
      </c>
      <c r="E145" s="65">
        <v>45244</v>
      </c>
      <c r="F145" s="55">
        <v>73366.339970000001</v>
      </c>
      <c r="G145" s="55">
        <v>5.1443950000000003</v>
      </c>
      <c r="H145" s="55">
        <v>3.7742541930000004</v>
      </c>
      <c r="I145" s="56">
        <f t="shared" si="2"/>
        <v>3.9446762108973103E-3</v>
      </c>
      <c r="J145" s="56">
        <f>H145/'סכום נכסי הקרן'!$C$41</f>
        <v>3.7068944558227639E-5</v>
      </c>
    </row>
    <row r="146" spans="1:10">
      <c r="A146" t="s">
        <v>3475</v>
      </c>
      <c r="B146" t="s">
        <v>3477</v>
      </c>
      <c r="C146" t="s">
        <v>1863</v>
      </c>
      <c r="D146" t="s">
        <v>100</v>
      </c>
      <c r="E146" s="65">
        <v>45244</v>
      </c>
      <c r="F146" s="55">
        <v>123037.01871999999</v>
      </c>
      <c r="G146" s="55">
        <v>5.1443950000000003</v>
      </c>
      <c r="H146" s="55">
        <v>6.3295100229999992</v>
      </c>
      <c r="I146" s="56">
        <f t="shared" si="2"/>
        <v>6.6153116185633078E-3</v>
      </c>
      <c r="J146" s="56">
        <f>H146/'סכום נכסי הקרן'!$C$41</f>
        <v>6.2165462135139522E-5</v>
      </c>
    </row>
    <row r="147" spans="1:10">
      <c r="A147" t="s">
        <v>3478</v>
      </c>
      <c r="B147" t="s">
        <v>3479</v>
      </c>
      <c r="C147" t="s">
        <v>1863</v>
      </c>
      <c r="D147" t="s">
        <v>100</v>
      </c>
      <c r="E147" s="65">
        <v>45244</v>
      </c>
      <c r="F147" s="55">
        <v>21554.107260000004</v>
      </c>
      <c r="G147" s="55">
        <v>5.2439809999999998</v>
      </c>
      <c r="H147" s="55">
        <v>1.130293239</v>
      </c>
      <c r="I147" s="56">
        <f t="shared" si="2"/>
        <v>1.1813303034784142E-3</v>
      </c>
      <c r="J147" s="56">
        <f>H147/'סכום נכסי הקרן'!$C$41</f>
        <v>1.1101207091122528E-5</v>
      </c>
    </row>
    <row r="148" spans="1:10">
      <c r="A148" t="s">
        <v>3480</v>
      </c>
      <c r="B148" t="s">
        <v>3481</v>
      </c>
      <c r="C148" t="s">
        <v>1863</v>
      </c>
      <c r="D148" t="s">
        <v>100</v>
      </c>
      <c r="E148" s="65">
        <v>45244</v>
      </c>
      <c r="F148" s="55">
        <v>59053.037850000001</v>
      </c>
      <c r="G148" s="55">
        <v>5.2439809999999998</v>
      </c>
      <c r="H148" s="55">
        <v>3.0967299420000001</v>
      </c>
      <c r="I148" s="56">
        <f t="shared" si="2"/>
        <v>3.2365591476156324E-3</v>
      </c>
      <c r="J148" s="56">
        <f>H148/'סכום נכסי הקרן'!$C$41</f>
        <v>3.0414620918936466E-5</v>
      </c>
    </row>
    <row r="149" spans="1:10">
      <c r="A149" t="s">
        <v>3482</v>
      </c>
      <c r="B149" t="s">
        <v>3483</v>
      </c>
      <c r="C149" t="s">
        <v>1863</v>
      </c>
      <c r="D149" t="s">
        <v>100</v>
      </c>
      <c r="E149" s="65">
        <v>45244</v>
      </c>
      <c r="F149" s="55">
        <v>73443.445949999994</v>
      </c>
      <c r="G149" s="55">
        <v>5.2439809999999998</v>
      </c>
      <c r="H149" s="55">
        <v>3.8513601730000002</v>
      </c>
      <c r="I149" s="56">
        <f t="shared" si="2"/>
        <v>4.0252638209178635E-3</v>
      </c>
      <c r="J149" s="56">
        <f>H149/'סכום נכסי הקרן'!$C$41</f>
        <v>3.7826243126784276E-5</v>
      </c>
    </row>
    <row r="150" spans="1:10">
      <c r="A150" t="s">
        <v>3484</v>
      </c>
      <c r="B150" t="s">
        <v>3485</v>
      </c>
      <c r="C150" t="s">
        <v>1863</v>
      </c>
      <c r="D150" t="s">
        <v>100</v>
      </c>
      <c r="E150" s="65">
        <v>45180</v>
      </c>
      <c r="F150" s="55">
        <v>192609.02184999999</v>
      </c>
      <c r="G150" s="55">
        <v>5.0339830000000001</v>
      </c>
      <c r="H150" s="55">
        <v>9.6959050730000005</v>
      </c>
      <c r="I150" s="56">
        <f t="shared" si="2"/>
        <v>1.0133712285600061E-2</v>
      </c>
      <c r="J150" s="56">
        <f>H150/'סכום נכסי הקרן'!$C$41</f>
        <v>9.5228606557416114E-5</v>
      </c>
    </row>
    <row r="151" spans="1:10">
      <c r="A151" t="s">
        <v>3486</v>
      </c>
      <c r="B151" t="s">
        <v>3487</v>
      </c>
      <c r="C151" t="s">
        <v>1863</v>
      </c>
      <c r="D151" t="s">
        <v>100</v>
      </c>
      <c r="E151" s="65">
        <v>45180</v>
      </c>
      <c r="F151" s="55">
        <v>74402.262105000002</v>
      </c>
      <c r="G151" s="55">
        <v>5.0414539999999999</v>
      </c>
      <c r="H151" s="55">
        <v>3.7509555209999998</v>
      </c>
      <c r="I151" s="56">
        <f t="shared" si="2"/>
        <v>3.9203255147109333E-3</v>
      </c>
      <c r="J151" s="56">
        <f>H151/'סכום נכסי הקרן'!$C$41</f>
        <v>3.6840115990652575E-5</v>
      </c>
    </row>
    <row r="152" spans="1:10">
      <c r="A152" t="s">
        <v>3488</v>
      </c>
      <c r="B152" t="s">
        <v>3489</v>
      </c>
      <c r="C152" t="s">
        <v>1863</v>
      </c>
      <c r="D152" t="s">
        <v>100</v>
      </c>
      <c r="E152" s="65">
        <v>45238</v>
      </c>
      <c r="F152" s="55">
        <v>92486.273964000007</v>
      </c>
      <c r="G152" s="55">
        <v>5.2778799999999997</v>
      </c>
      <c r="H152" s="55">
        <v>4.8813143019999998</v>
      </c>
      <c r="I152" s="56">
        <f t="shared" si="2"/>
        <v>5.1017243196614251E-3</v>
      </c>
      <c r="J152" s="56">
        <f>H152/'סכום נכסי הקרן'!$C$41</f>
        <v>4.7941966804386251E-5</v>
      </c>
    </row>
    <row r="153" spans="1:10">
      <c r="A153" t="s">
        <v>3490</v>
      </c>
      <c r="B153" t="s">
        <v>3491</v>
      </c>
      <c r="C153" t="s">
        <v>1863</v>
      </c>
      <c r="D153" t="s">
        <v>100</v>
      </c>
      <c r="E153" s="65">
        <v>45238</v>
      </c>
      <c r="F153" s="55">
        <v>77092.099419999999</v>
      </c>
      <c r="G153" s="55">
        <v>5.3027049999999996</v>
      </c>
      <c r="H153" s="55">
        <v>4.0879663690000001</v>
      </c>
      <c r="I153" s="56">
        <f t="shared" si="2"/>
        <v>4.2725536919718948E-3</v>
      </c>
      <c r="J153" s="56">
        <f>H153/'סכום נכסי הקרן'!$C$41</f>
        <v>4.0150077588682468E-5</v>
      </c>
    </row>
    <row r="154" spans="1:10">
      <c r="A154" t="s">
        <v>3492</v>
      </c>
      <c r="B154" t="s">
        <v>3493</v>
      </c>
      <c r="C154" t="s">
        <v>1863</v>
      </c>
      <c r="D154" t="s">
        <v>100</v>
      </c>
      <c r="E154" s="65">
        <v>45243</v>
      </c>
      <c r="F154" s="55">
        <v>13143.56328</v>
      </c>
      <c r="G154" s="55">
        <v>5.3887869999999998</v>
      </c>
      <c r="H154" s="55">
        <v>0.70827858799999999</v>
      </c>
      <c r="I154" s="56">
        <f t="shared" si="2"/>
        <v>7.4026007626973225E-4</v>
      </c>
      <c r="J154" s="56">
        <f>H154/'סכום נכסי הקרן'!$C$41</f>
        <v>6.9563782320349272E-6</v>
      </c>
    </row>
    <row r="155" spans="1:10">
      <c r="A155" t="s">
        <v>3492</v>
      </c>
      <c r="B155" t="s">
        <v>3494</v>
      </c>
      <c r="C155" t="s">
        <v>1863</v>
      </c>
      <c r="D155" t="s">
        <v>100</v>
      </c>
      <c r="E155" s="65">
        <v>45243</v>
      </c>
      <c r="F155" s="55">
        <v>92520.217439999993</v>
      </c>
      <c r="G155" s="55">
        <v>5.3887869999999998</v>
      </c>
      <c r="H155" s="55">
        <v>4.9857171609999993</v>
      </c>
      <c r="I155" s="56">
        <f t="shared" si="2"/>
        <v>5.2108413672123776E-3</v>
      </c>
      <c r="J155" s="56">
        <f>H155/'סכום נכסי הקרן'!$C$41</f>
        <v>4.8967362443919272E-5</v>
      </c>
    </row>
    <row r="156" spans="1:10">
      <c r="A156" t="s">
        <v>3495</v>
      </c>
      <c r="B156" t="s">
        <v>3496</v>
      </c>
      <c r="C156" t="s">
        <v>1863</v>
      </c>
      <c r="D156" t="s">
        <v>100</v>
      </c>
      <c r="E156" s="65">
        <v>45238</v>
      </c>
      <c r="F156" s="55">
        <v>77110.283425000001</v>
      </c>
      <c r="G156" s="55">
        <v>5.3250359999999999</v>
      </c>
      <c r="H156" s="55">
        <v>4.1061503740000003</v>
      </c>
      <c r="I156" s="56">
        <f t="shared" si="2"/>
        <v>4.2915587743734386E-3</v>
      </c>
      <c r="J156" s="56">
        <f>H156/'סכום נכסי הקרן'!$C$41</f>
        <v>4.032867230931408E-5</v>
      </c>
    </row>
    <row r="157" spans="1:10">
      <c r="A157" t="s">
        <v>3497</v>
      </c>
      <c r="B157" t="s">
        <v>3498</v>
      </c>
      <c r="C157" t="s">
        <v>1863</v>
      </c>
      <c r="D157" t="s">
        <v>100</v>
      </c>
      <c r="E157" s="65">
        <v>45197</v>
      </c>
      <c r="F157" s="55">
        <v>61712.47208</v>
      </c>
      <c r="G157" s="55">
        <v>5.1408899999999997</v>
      </c>
      <c r="H157" s="55">
        <v>3.172570093</v>
      </c>
      <c r="I157" s="56">
        <f t="shared" si="2"/>
        <v>3.3158237716135104E-3</v>
      </c>
      <c r="J157" s="56">
        <f>H157/'סכום נכסי הקרן'!$C$41</f>
        <v>3.1159487112082832E-5</v>
      </c>
    </row>
    <row r="158" spans="1:10">
      <c r="A158" t="s">
        <v>3499</v>
      </c>
      <c r="B158" t="s">
        <v>3500</v>
      </c>
      <c r="C158" t="s">
        <v>1863</v>
      </c>
      <c r="D158" t="s">
        <v>100</v>
      </c>
      <c r="E158" s="65">
        <v>45243</v>
      </c>
      <c r="F158" s="55">
        <v>50148.613659000002</v>
      </c>
      <c r="G158" s="55">
        <v>5.4631080000000001</v>
      </c>
      <c r="H158" s="55">
        <v>2.7396729980000001</v>
      </c>
      <c r="I158" s="56">
        <f t="shared" si="2"/>
        <v>2.8633797164197288E-3</v>
      </c>
      <c r="J158" s="56">
        <f>H158/'סכום נכסי הקרן'!$C$41</f>
        <v>2.6907776020727412E-5</v>
      </c>
    </row>
    <row r="159" spans="1:10">
      <c r="A159" t="s">
        <v>3501</v>
      </c>
      <c r="B159" t="s">
        <v>3502</v>
      </c>
      <c r="C159" t="s">
        <v>1863</v>
      </c>
      <c r="D159" t="s">
        <v>100</v>
      </c>
      <c r="E159" s="65">
        <v>45243</v>
      </c>
      <c r="F159" s="55">
        <v>43266.617407999998</v>
      </c>
      <c r="G159" s="55">
        <v>5.5867180000000003</v>
      </c>
      <c r="H159" s="55">
        <v>2.417183944</v>
      </c>
      <c r="I159" s="56">
        <f t="shared" si="2"/>
        <v>2.5263290477212791E-3</v>
      </c>
      <c r="J159" s="56">
        <f>H159/'סכום נכסי הקרן'!$C$41</f>
        <v>2.3740440634167432E-5</v>
      </c>
    </row>
    <row r="160" spans="1:10">
      <c r="A160" t="s">
        <v>3501</v>
      </c>
      <c r="B160" t="s">
        <v>3503</v>
      </c>
      <c r="C160" t="s">
        <v>1863</v>
      </c>
      <c r="D160" t="s">
        <v>100</v>
      </c>
      <c r="E160" s="65">
        <v>45243</v>
      </c>
      <c r="F160" s="55">
        <v>84243.790720000005</v>
      </c>
      <c r="G160" s="55">
        <v>5.5867180000000003</v>
      </c>
      <c r="H160" s="55">
        <v>4.7064631010000006</v>
      </c>
      <c r="I160" s="56">
        <f t="shared" si="2"/>
        <v>4.9189779179191293E-3</v>
      </c>
      <c r="J160" s="56">
        <f>H160/'סכום נכסי הקרן'!$C$41</f>
        <v>4.6224660776660395E-5</v>
      </c>
    </row>
    <row r="161" spans="1:10">
      <c r="A161" t="s">
        <v>3504</v>
      </c>
      <c r="B161" t="s">
        <v>3505</v>
      </c>
      <c r="C161" t="s">
        <v>1863</v>
      </c>
      <c r="D161" t="s">
        <v>100</v>
      </c>
      <c r="E161" s="65">
        <v>45243</v>
      </c>
      <c r="F161" s="55">
        <v>54153.987334999998</v>
      </c>
      <c r="G161" s="55">
        <v>5.7100049999999998</v>
      </c>
      <c r="H161" s="55">
        <v>3.0921955050000003</v>
      </c>
      <c r="I161" s="56">
        <f t="shared" si="2"/>
        <v>3.2318199634353813E-3</v>
      </c>
      <c r="J161" s="56">
        <f>H161/'סכום נכסי הקרן'!$C$41</f>
        <v>3.0370085817387792E-5</v>
      </c>
    </row>
    <row r="162" spans="1:10">
      <c r="A162" t="s">
        <v>3506</v>
      </c>
      <c r="B162" t="s">
        <v>3507</v>
      </c>
      <c r="C162" t="s">
        <v>1863</v>
      </c>
      <c r="D162" t="s">
        <v>100</v>
      </c>
      <c r="E162" s="65">
        <v>45237</v>
      </c>
      <c r="F162" s="55">
        <v>79419.361139999994</v>
      </c>
      <c r="G162" s="55">
        <v>5.8540850000000004</v>
      </c>
      <c r="H162" s="55">
        <v>4.649277186</v>
      </c>
      <c r="I162" s="56">
        <f t="shared" si="2"/>
        <v>4.8592098400516461E-3</v>
      </c>
      <c r="J162" s="56">
        <f>H162/'סכום נכסי הקרן'!$C$41</f>
        <v>4.566300769124338E-5</v>
      </c>
    </row>
    <row r="163" spans="1:10">
      <c r="A163" t="s">
        <v>3508</v>
      </c>
      <c r="B163" t="s">
        <v>3509</v>
      </c>
      <c r="C163" t="s">
        <v>1863</v>
      </c>
      <c r="D163" t="s">
        <v>100</v>
      </c>
      <c r="E163" s="65">
        <v>45237</v>
      </c>
      <c r="F163" s="55">
        <v>31058.28054</v>
      </c>
      <c r="G163" s="55">
        <v>5.8540850000000004</v>
      </c>
      <c r="H163" s="55">
        <v>1.8181782510000002</v>
      </c>
      <c r="I163" s="56">
        <f t="shared" si="2"/>
        <v>1.9002759557616735E-3</v>
      </c>
      <c r="J163" s="56">
        <f>H163/'סכום נכסי הקרן'!$C$41</f>
        <v>1.7857289238307084E-5</v>
      </c>
    </row>
    <row r="164" spans="1:10">
      <c r="A164" t="s">
        <v>3510</v>
      </c>
      <c r="B164" t="s">
        <v>3511</v>
      </c>
      <c r="C164" t="s">
        <v>1863</v>
      </c>
      <c r="D164" t="s">
        <v>100</v>
      </c>
      <c r="E164" s="65">
        <v>45237</v>
      </c>
      <c r="F164" s="55">
        <v>71489.809523999997</v>
      </c>
      <c r="G164" s="55">
        <v>5.9275219999999997</v>
      </c>
      <c r="H164" s="55">
        <v>4.2375742589999996</v>
      </c>
      <c r="I164" s="56">
        <f t="shared" si="2"/>
        <v>4.4289169506363697E-3</v>
      </c>
      <c r="J164" s="56">
        <f>H164/'סכום נכסי הקרן'!$C$41</f>
        <v>4.1619455721763443E-5</v>
      </c>
    </row>
    <row r="165" spans="1:10">
      <c r="A165" t="s">
        <v>3512</v>
      </c>
      <c r="B165" t="s">
        <v>3513</v>
      </c>
      <c r="C165" t="s">
        <v>1863</v>
      </c>
      <c r="D165" t="s">
        <v>100</v>
      </c>
      <c r="E165" s="65">
        <v>45236</v>
      </c>
      <c r="F165" s="55">
        <v>106439.29782000002</v>
      </c>
      <c r="G165" s="55">
        <v>6.2561010000000001</v>
      </c>
      <c r="H165" s="55">
        <v>6.6589504479999997</v>
      </c>
      <c r="I165" s="56">
        <f t="shared" si="2"/>
        <v>6.9596275392598021E-3</v>
      </c>
      <c r="J165" s="56">
        <f>H165/'סכום נכסי הקרן'!$C$41</f>
        <v>6.540107060905027E-5</v>
      </c>
    </row>
    <row r="166" spans="1:10">
      <c r="A166" t="s">
        <v>3512</v>
      </c>
      <c r="B166" t="s">
        <v>3514</v>
      </c>
      <c r="C166" t="s">
        <v>1863</v>
      </c>
      <c r="D166" t="s">
        <v>100</v>
      </c>
      <c r="E166" s="65">
        <v>45236</v>
      </c>
      <c r="F166" s="55">
        <v>31237.696056000001</v>
      </c>
      <c r="G166" s="55">
        <v>6.2561010000000001</v>
      </c>
      <c r="H166" s="55">
        <v>1.9542619540000001</v>
      </c>
      <c r="I166" s="56">
        <f t="shared" si="2"/>
        <v>2.0425043586367402E-3</v>
      </c>
      <c r="J166" s="56">
        <f>H166/'סכום נכסי הקרן'!$C$41</f>
        <v>1.9193839185351235E-5</v>
      </c>
    </row>
    <row r="167" spans="1:10">
      <c r="A167" t="s">
        <v>3515</v>
      </c>
      <c r="B167" t="s">
        <v>3516</v>
      </c>
      <c r="C167" t="s">
        <v>1863</v>
      </c>
      <c r="D167" t="s">
        <v>100</v>
      </c>
      <c r="E167" s="65">
        <v>45236</v>
      </c>
      <c r="F167" s="55">
        <v>46857.756351000004</v>
      </c>
      <c r="G167" s="55">
        <v>6.258527</v>
      </c>
      <c r="H167" s="55">
        <v>2.9326051980000001</v>
      </c>
      <c r="I167" s="56">
        <f t="shared" si="2"/>
        <v>3.0650235434485466E-3</v>
      </c>
      <c r="J167" s="56">
        <f>H167/'סכום נכסי הקרן'!$C$41</f>
        <v>2.8802665092735626E-5</v>
      </c>
    </row>
    <row r="168" spans="1:10">
      <c r="A168" t="s">
        <v>3517</v>
      </c>
      <c r="B168" t="s">
        <v>3518</v>
      </c>
      <c r="C168" t="s">
        <v>1863</v>
      </c>
      <c r="D168" t="s">
        <v>100</v>
      </c>
      <c r="E168" s="65">
        <v>45236</v>
      </c>
      <c r="F168" s="55">
        <v>1331.577978</v>
      </c>
      <c r="G168" s="55">
        <v>6.2755000000000001</v>
      </c>
      <c r="H168" s="55">
        <v>8.3563176000000003E-2</v>
      </c>
      <c r="I168" s="56">
        <f t="shared" si="2"/>
        <v>8.7336373126531766E-5</v>
      </c>
      <c r="J168" s="56">
        <f>H168/'סכום נכסי הקרן'!$C$41</f>
        <v>8.2071810213483891E-7</v>
      </c>
    </row>
    <row r="169" spans="1:10">
      <c r="A169" t="s">
        <v>3517</v>
      </c>
      <c r="B169" t="s">
        <v>3519</v>
      </c>
      <c r="C169" t="s">
        <v>1863</v>
      </c>
      <c r="D169" t="s">
        <v>100</v>
      </c>
      <c r="E169" s="65">
        <v>45236</v>
      </c>
      <c r="F169" s="55">
        <v>178091.720436</v>
      </c>
      <c r="G169" s="55">
        <v>6.2755000000000001</v>
      </c>
      <c r="H169" s="55">
        <v>11.176146052999998</v>
      </c>
      <c r="I169" s="56">
        <f t="shared" si="2"/>
        <v>1.1680791809557634E-2</v>
      </c>
      <c r="J169" s="56">
        <f>H169/'סכום נכסי הקרן'!$C$41</f>
        <v>1.097668353079343E-4</v>
      </c>
    </row>
    <row r="170" spans="1:10">
      <c r="A170" t="s">
        <v>3520</v>
      </c>
      <c r="B170" t="s">
        <v>3521</v>
      </c>
      <c r="C170" t="s">
        <v>1863</v>
      </c>
      <c r="D170" t="s">
        <v>100</v>
      </c>
      <c r="E170" s="65">
        <v>45236</v>
      </c>
      <c r="F170" s="55">
        <v>19985.552608999998</v>
      </c>
      <c r="G170" s="55">
        <v>6.331226</v>
      </c>
      <c r="H170" s="55">
        <v>1.265330592</v>
      </c>
      <c r="I170" s="56">
        <f t="shared" si="2"/>
        <v>1.322465109647428E-3</v>
      </c>
      <c r="J170" s="56">
        <f>H170/'סכום נכסי הקרן'!$C$41</f>
        <v>1.242748028197722E-5</v>
      </c>
    </row>
    <row r="171" spans="1:10">
      <c r="A171" t="s">
        <v>3522</v>
      </c>
      <c r="B171" t="s">
        <v>3523</v>
      </c>
      <c r="C171" t="s">
        <v>1863</v>
      </c>
      <c r="D171" t="s">
        <v>100</v>
      </c>
      <c r="E171" s="65">
        <v>45210</v>
      </c>
      <c r="F171" s="55">
        <v>75975.197423999998</v>
      </c>
      <c r="G171" s="55">
        <v>7.5140630000000002</v>
      </c>
      <c r="H171" s="55">
        <v>5.7088239119999997</v>
      </c>
      <c r="I171" s="56">
        <f t="shared" si="2"/>
        <v>5.9665991547772036E-3</v>
      </c>
      <c r="J171" s="56">
        <f>H171/'סכום נכסי הקרן'!$C$41</f>
        <v>5.60693758992433E-5</v>
      </c>
    </row>
    <row r="172" spans="1:10">
      <c r="A172" t="s">
        <v>3524</v>
      </c>
      <c r="B172" t="s">
        <v>3525</v>
      </c>
      <c r="C172" t="s">
        <v>1863</v>
      </c>
      <c r="D172" t="s">
        <v>100</v>
      </c>
      <c r="E172" s="65">
        <v>45210</v>
      </c>
      <c r="F172" s="55">
        <v>74506.333908999994</v>
      </c>
      <c r="G172" s="55">
        <v>7.5961169999999996</v>
      </c>
      <c r="H172" s="55">
        <v>5.6595882410000016</v>
      </c>
      <c r="I172" s="56">
        <f t="shared" si="2"/>
        <v>5.9151403048456133E-3</v>
      </c>
      <c r="J172" s="56">
        <f>H172/'סכום נכסי הקרן'!$C$41</f>
        <v>5.5585806360665045E-5</v>
      </c>
    </row>
    <row r="173" spans="1:10">
      <c r="A173" t="s">
        <v>3526</v>
      </c>
      <c r="B173" t="s">
        <v>3527</v>
      </c>
      <c r="C173" t="s">
        <v>1863</v>
      </c>
      <c r="D173" t="s">
        <v>100</v>
      </c>
      <c r="E173" s="65">
        <v>45210</v>
      </c>
      <c r="F173" s="55">
        <v>150690.041257</v>
      </c>
      <c r="G173" s="55">
        <v>7.6526129999999997</v>
      </c>
      <c r="H173" s="55">
        <v>11.531725547000001</v>
      </c>
      <c r="I173" s="56">
        <f t="shared" si="2"/>
        <v>1.2052427078233008E-2</v>
      </c>
      <c r="J173" s="56">
        <f>H173/'סכום נכסי הקרן'!$C$41</f>
        <v>1.1325916938908207E-4</v>
      </c>
    </row>
    <row r="174" spans="1:10">
      <c r="A174" t="s">
        <v>3528</v>
      </c>
      <c r="B174" t="s">
        <v>3529</v>
      </c>
      <c r="C174" t="s">
        <v>1863</v>
      </c>
      <c r="D174" t="s">
        <v>100</v>
      </c>
      <c r="E174" s="65">
        <v>45211</v>
      </c>
      <c r="F174" s="55">
        <v>95192.053907999987</v>
      </c>
      <c r="G174" s="55">
        <v>7.67143</v>
      </c>
      <c r="H174" s="55">
        <v>7.3025913529999995</v>
      </c>
      <c r="I174" s="56">
        <f t="shared" si="2"/>
        <v>7.6323312938248343E-3</v>
      </c>
      <c r="J174" s="56">
        <f>H174/'סכום נכסי הקרן'!$C$41</f>
        <v>7.172260800499546E-5</v>
      </c>
    </row>
    <row r="175" spans="1:10">
      <c r="A175" t="s">
        <v>3530</v>
      </c>
      <c r="B175" t="s">
        <v>3531</v>
      </c>
      <c r="C175" t="s">
        <v>1863</v>
      </c>
      <c r="D175" t="s">
        <v>100</v>
      </c>
      <c r="E175" s="65">
        <v>45211</v>
      </c>
      <c r="F175" s="55">
        <v>79453.999624999997</v>
      </c>
      <c r="G175" s="55">
        <v>7.8301119999999997</v>
      </c>
      <c r="H175" s="55">
        <v>6.2213374139999997</v>
      </c>
      <c r="I175" s="56">
        <f t="shared" si="2"/>
        <v>6.5022546023760057E-3</v>
      </c>
      <c r="J175" s="56">
        <f>H175/'סכום נכסי הקרן'!$C$41</f>
        <v>6.1103041789107521E-5</v>
      </c>
    </row>
    <row r="176" spans="1:10">
      <c r="A176" t="s">
        <v>3532</v>
      </c>
      <c r="B176" t="s">
        <v>3533</v>
      </c>
      <c r="C176" t="s">
        <v>1863</v>
      </c>
      <c r="D176" t="s">
        <v>100</v>
      </c>
      <c r="E176" s="65">
        <v>45211</v>
      </c>
      <c r="F176" s="55">
        <v>57221.426934000003</v>
      </c>
      <c r="G176" s="55">
        <v>7.8093570000000003</v>
      </c>
      <c r="H176" s="55">
        <v>4.4686257060000001</v>
      </c>
      <c r="I176" s="56">
        <f t="shared" si="2"/>
        <v>4.670401254519424E-3</v>
      </c>
      <c r="J176" s="56">
        <f>H176/'סכום נכסי הקרן'!$C$41</f>
        <v>4.3888734058878695E-5</v>
      </c>
    </row>
    <row r="177" spans="1:10">
      <c r="A177" t="s">
        <v>3534</v>
      </c>
      <c r="B177" t="s">
        <v>3535</v>
      </c>
      <c r="C177" t="s">
        <v>1863</v>
      </c>
      <c r="D177" t="s">
        <v>100</v>
      </c>
      <c r="E177" s="65">
        <v>45211</v>
      </c>
      <c r="F177" s="55">
        <v>73169.968787999998</v>
      </c>
      <c r="G177" s="55">
        <v>7.8210750000000004</v>
      </c>
      <c r="H177" s="55">
        <v>5.7226777719999999</v>
      </c>
      <c r="I177" s="56">
        <f t="shared" si="2"/>
        <v>5.9810785695639601E-3</v>
      </c>
      <c r="J177" s="56">
        <f>H177/'סכום נכסי הקרן'!$C$41</f>
        <v>5.6205441977996006E-5</v>
      </c>
    </row>
    <row r="178" spans="1:10">
      <c r="A178" t="s">
        <v>3534</v>
      </c>
      <c r="B178" t="s">
        <v>3536</v>
      </c>
      <c r="C178" t="s">
        <v>1863</v>
      </c>
      <c r="D178" t="s">
        <v>100</v>
      </c>
      <c r="E178" s="65">
        <v>45211</v>
      </c>
      <c r="F178" s="55">
        <v>73125.561795999995</v>
      </c>
      <c r="G178" s="55">
        <v>7.8210750000000004</v>
      </c>
      <c r="H178" s="55">
        <v>5.7192046710000009</v>
      </c>
      <c r="I178" s="56">
        <f t="shared" si="2"/>
        <v>5.9774486447650025E-3</v>
      </c>
      <c r="J178" s="56">
        <f>H178/'סכום נכסי הקרן'!$C$41</f>
        <v>5.617133081806065E-5</v>
      </c>
    </row>
    <row r="179" spans="1:10">
      <c r="A179" t="s">
        <v>3537</v>
      </c>
      <c r="B179" t="s">
        <v>3538</v>
      </c>
      <c r="C179" t="s">
        <v>1863</v>
      </c>
      <c r="D179" t="s">
        <v>100</v>
      </c>
      <c r="E179" s="65">
        <v>45211</v>
      </c>
      <c r="F179" s="55">
        <v>31793.722519999999</v>
      </c>
      <c r="G179" s="55">
        <v>7.8210750000000004</v>
      </c>
      <c r="H179" s="55">
        <v>2.4866107259999999</v>
      </c>
      <c r="I179" s="56">
        <f t="shared" si="2"/>
        <v>2.5988907145699201E-3</v>
      </c>
      <c r="J179" s="56">
        <f>H179/'סכום נכסי הקרן'!$C$41</f>
        <v>2.4422317741858613E-5</v>
      </c>
    </row>
    <row r="180" spans="1:10">
      <c r="A180" t="s">
        <v>3539</v>
      </c>
      <c r="B180" t="s">
        <v>3540</v>
      </c>
      <c r="C180" t="s">
        <v>1863</v>
      </c>
      <c r="D180" t="s">
        <v>100</v>
      </c>
      <c r="E180" s="65">
        <v>45211</v>
      </c>
      <c r="F180" s="55">
        <v>71572.24368</v>
      </c>
      <c r="G180" s="55">
        <v>7.8679129999999997</v>
      </c>
      <c r="H180" s="55">
        <v>5.6312421409999995</v>
      </c>
      <c r="I180" s="56">
        <f t="shared" si="2"/>
        <v>5.885514269972524E-3</v>
      </c>
      <c r="J180" s="56">
        <f>H180/'סכום נכסי הקרן'!$C$41</f>
        <v>5.5307404335891284E-5</v>
      </c>
    </row>
    <row r="181" spans="1:10">
      <c r="A181" t="s">
        <v>3541</v>
      </c>
      <c r="B181" t="s">
        <v>3542</v>
      </c>
      <c r="C181" t="s">
        <v>1863</v>
      </c>
      <c r="D181" t="s">
        <v>100</v>
      </c>
      <c r="E181" s="65">
        <v>45211</v>
      </c>
      <c r="F181" s="55">
        <v>104074.567565</v>
      </c>
      <c r="G181" s="55">
        <v>7.8866360000000002</v>
      </c>
      <c r="H181" s="55">
        <v>8.2079819160000014</v>
      </c>
      <c r="I181" s="56">
        <f t="shared" si="2"/>
        <v>8.5786037049573258E-3</v>
      </c>
      <c r="J181" s="56">
        <f>H181/'סכום נכסי הקרן'!$C$41</f>
        <v>8.0614927087699481E-5</v>
      </c>
    </row>
    <row r="182" spans="1:10">
      <c r="A182" t="s">
        <v>3541</v>
      </c>
      <c r="B182" t="s">
        <v>3543</v>
      </c>
      <c r="C182" t="s">
        <v>1863</v>
      </c>
      <c r="D182" t="s">
        <v>100</v>
      </c>
      <c r="E182" s="65">
        <v>45211</v>
      </c>
      <c r="F182" s="55">
        <v>61018.372547999999</v>
      </c>
      <c r="G182" s="55">
        <v>7.8866360000000002</v>
      </c>
      <c r="H182" s="55">
        <v>4.8122967010000002</v>
      </c>
      <c r="I182" s="56">
        <f t="shared" si="2"/>
        <v>5.0295903099005458E-3</v>
      </c>
      <c r="J182" s="56">
        <f>H182/'סכום נכסי הקרן'!$C$41</f>
        <v>4.7264108479487024E-5</v>
      </c>
    </row>
    <row r="183" spans="1:10">
      <c r="A183" t="s">
        <v>3544</v>
      </c>
      <c r="B183" t="s">
        <v>3545</v>
      </c>
      <c r="C183" t="s">
        <v>1863</v>
      </c>
      <c r="D183" t="s">
        <v>100</v>
      </c>
      <c r="E183" s="65">
        <v>45215</v>
      </c>
      <c r="F183" s="55">
        <v>247873.243713</v>
      </c>
      <c r="G183" s="55">
        <v>8.3817020000000007</v>
      </c>
      <c r="H183" s="55">
        <v>20.77599665</v>
      </c>
      <c r="I183" s="56">
        <f t="shared" si="2"/>
        <v>2.1714112392041848E-2</v>
      </c>
      <c r="J183" s="56">
        <f>H183/'סכום נכסי הקרן'!$C$41</f>
        <v>2.0405204010613204E-4</v>
      </c>
    </row>
    <row r="184" spans="1:10">
      <c r="A184" t="s">
        <v>3546</v>
      </c>
      <c r="B184" t="s">
        <v>3547</v>
      </c>
      <c r="C184" t="s">
        <v>1863</v>
      </c>
      <c r="D184" t="s">
        <v>100</v>
      </c>
      <c r="E184" s="65">
        <v>45215</v>
      </c>
      <c r="F184" s="55">
        <v>81816.614820000003</v>
      </c>
      <c r="G184" s="55">
        <v>8.4164150000000006</v>
      </c>
      <c r="H184" s="55">
        <v>6.8860255770000007</v>
      </c>
      <c r="I184" s="56">
        <f t="shared" si="2"/>
        <v>7.196955979170935E-3</v>
      </c>
      <c r="J184" s="56">
        <f>H184/'סכום נכסי הקרן'!$C$41</f>
        <v>6.7631295426198252E-5</v>
      </c>
    </row>
    <row r="185" spans="1:10">
      <c r="A185" t="s">
        <v>3548</v>
      </c>
      <c r="B185" t="s">
        <v>3549</v>
      </c>
      <c r="C185" t="s">
        <v>1863</v>
      </c>
      <c r="D185" t="s">
        <v>100</v>
      </c>
      <c r="E185" s="65">
        <v>45216</v>
      </c>
      <c r="F185" s="55">
        <v>80336.934089999995</v>
      </c>
      <c r="G185" s="55">
        <v>8.8298930000000002</v>
      </c>
      <c r="H185" s="55">
        <v>7.0936656540000005</v>
      </c>
      <c r="I185" s="56">
        <f t="shared" si="2"/>
        <v>7.413971800121706E-3</v>
      </c>
      <c r="J185" s="56">
        <f>H185/'סכום נכסי הקרן'!$C$41</f>
        <v>6.9670638329136404E-5</v>
      </c>
    </row>
    <row r="186" spans="1:10">
      <c r="A186" t="s">
        <v>3550</v>
      </c>
      <c r="B186" t="s">
        <v>3551</v>
      </c>
      <c r="C186" t="s">
        <v>1863</v>
      </c>
      <c r="D186" t="s">
        <v>100</v>
      </c>
      <c r="E186" s="65">
        <v>45230</v>
      </c>
      <c r="F186" s="55">
        <v>128875.46231100001</v>
      </c>
      <c r="G186" s="55">
        <v>9.1062049999999992</v>
      </c>
      <c r="H186" s="55">
        <v>11.735664116000001</v>
      </c>
      <c r="I186" s="56">
        <f t="shared" si="2"/>
        <v>1.2265574253934838E-2</v>
      </c>
      <c r="J186" s="56">
        <f>H186/'סכום נכסי הקרן'!$C$41</f>
        <v>1.1526215782625892E-4</v>
      </c>
    </row>
    <row r="187" spans="1:10">
      <c r="A187" t="s">
        <v>3552</v>
      </c>
      <c r="B187" t="s">
        <v>3553</v>
      </c>
      <c r="C187" t="s">
        <v>1863</v>
      </c>
      <c r="D187" t="s">
        <v>100</v>
      </c>
      <c r="E187" s="65">
        <v>45217</v>
      </c>
      <c r="F187" s="55">
        <v>99775.635435000004</v>
      </c>
      <c r="G187" s="55">
        <v>9.0351750000000006</v>
      </c>
      <c r="H187" s="55">
        <v>9.0149029859999992</v>
      </c>
      <c r="I187" s="56">
        <f t="shared" si="2"/>
        <v>9.4219603487160561E-3</v>
      </c>
      <c r="J187" s="56">
        <f>H187/'סכום נכסי הקרן'!$C$41</f>
        <v>8.8540125253252841E-5</v>
      </c>
    </row>
    <row r="188" spans="1:10">
      <c r="A188" t="s">
        <v>3554</v>
      </c>
      <c r="B188" t="s">
        <v>3555</v>
      </c>
      <c r="C188" t="s">
        <v>1863</v>
      </c>
      <c r="D188" t="s">
        <v>100</v>
      </c>
      <c r="E188" s="65">
        <v>45230</v>
      </c>
      <c r="F188" s="55">
        <v>140025.32436900001</v>
      </c>
      <c r="G188" s="55">
        <v>9.1632560000000005</v>
      </c>
      <c r="H188" s="55">
        <v>12.830879412</v>
      </c>
      <c r="I188" s="56">
        <f t="shared" si="2"/>
        <v>1.3410242711071278E-2</v>
      </c>
      <c r="J188" s="56">
        <f>H188/'סכום נכסי הקרן'!$C$41</f>
        <v>1.2601884590573265E-4</v>
      </c>
    </row>
    <row r="189" spans="1:10">
      <c r="A189" t="s">
        <v>3556</v>
      </c>
      <c r="B189" t="s">
        <v>3557</v>
      </c>
      <c r="C189" t="s">
        <v>1863</v>
      </c>
      <c r="D189" t="s">
        <v>100</v>
      </c>
      <c r="E189" s="65">
        <v>45231</v>
      </c>
      <c r="F189" s="55">
        <v>61742.198497999998</v>
      </c>
      <c r="G189" s="55">
        <v>9.1006020000000003</v>
      </c>
      <c r="H189" s="55">
        <v>5.6189120510000006</v>
      </c>
      <c r="I189" s="56">
        <f t="shared" si="2"/>
        <v>5.8726274292315297E-3</v>
      </c>
      <c r="J189" s="56">
        <f>H189/'סכום נכסי הקרן'!$C$41</f>
        <v>5.5186304007393108E-5</v>
      </c>
    </row>
    <row r="190" spans="1:10">
      <c r="A190" t="s">
        <v>3556</v>
      </c>
      <c r="B190" t="s">
        <v>3558</v>
      </c>
      <c r="C190" t="s">
        <v>1863</v>
      </c>
      <c r="D190" t="s">
        <v>100</v>
      </c>
      <c r="E190" s="65">
        <v>45231</v>
      </c>
      <c r="F190" s="55">
        <v>65818.215284999998</v>
      </c>
      <c r="G190" s="55">
        <v>9.1006020000000003</v>
      </c>
      <c r="H190" s="55">
        <v>5.9898541359999999</v>
      </c>
      <c r="I190" s="56">
        <f t="shared" si="2"/>
        <v>6.260318968671027E-3</v>
      </c>
      <c r="J190" s="56">
        <f>H190/'סכום נכסי הקרן'!$C$41</f>
        <v>5.8829522211583189E-5</v>
      </c>
    </row>
    <row r="191" spans="1:10">
      <c r="A191" t="s">
        <v>3559</v>
      </c>
      <c r="B191" t="s">
        <v>3560</v>
      </c>
      <c r="C191" t="s">
        <v>1863</v>
      </c>
      <c r="D191" t="s">
        <v>100</v>
      </c>
      <c r="E191" s="65">
        <v>45217</v>
      </c>
      <c r="F191" s="55">
        <v>80565.244374999995</v>
      </c>
      <c r="G191" s="55">
        <v>9.1492369999999994</v>
      </c>
      <c r="H191" s="55">
        <v>7.3711053020000001</v>
      </c>
      <c r="I191" s="56">
        <f t="shared" si="2"/>
        <v>7.7039389097708372E-3</v>
      </c>
      <c r="J191" s="56">
        <f>H191/'סכום נכסי הקרן'!$C$41</f>
        <v>7.2395519697497954E-5</v>
      </c>
    </row>
    <row r="192" spans="1:10">
      <c r="A192" t="s">
        <v>3559</v>
      </c>
      <c r="B192" t="s">
        <v>3561</v>
      </c>
      <c r="C192" t="s">
        <v>1863</v>
      </c>
      <c r="D192" t="s">
        <v>100</v>
      </c>
      <c r="E192" s="65">
        <v>45217</v>
      </c>
      <c r="F192" s="55">
        <v>54937.063499999997</v>
      </c>
      <c r="G192" s="55">
        <v>9.1492369999999994</v>
      </c>
      <c r="H192" s="55">
        <v>5.0263222459999994</v>
      </c>
      <c r="I192" s="56">
        <f t="shared" si="2"/>
        <v>5.2532799271636475E-3</v>
      </c>
      <c r="J192" s="56">
        <f>H192/'סכום נכסי הקרן'!$C$41</f>
        <v>4.9366166437417845E-5</v>
      </c>
    </row>
    <row r="193" spans="1:10">
      <c r="A193" t="s">
        <v>3562</v>
      </c>
      <c r="B193" t="s">
        <v>3563</v>
      </c>
      <c r="C193" t="s">
        <v>1863</v>
      </c>
      <c r="D193" t="s">
        <v>100</v>
      </c>
      <c r="E193" s="65">
        <v>45217</v>
      </c>
      <c r="F193" s="55">
        <v>219752.04300000001</v>
      </c>
      <c r="G193" s="55">
        <v>9.2061609999999998</v>
      </c>
      <c r="H193" s="55">
        <v>20.230727381000001</v>
      </c>
      <c r="I193" s="56">
        <f t="shared" si="2"/>
        <v>2.1144222129232601E-2</v>
      </c>
      <c r="J193" s="56">
        <f>H193/'סכום נכסי הקרן'!$C$41</f>
        <v>1.9869666252203772E-4</v>
      </c>
    </row>
    <row r="194" spans="1:10">
      <c r="A194" t="s">
        <v>3564</v>
      </c>
      <c r="B194" t="s">
        <v>3565</v>
      </c>
      <c r="C194" t="s">
        <v>1863</v>
      </c>
      <c r="D194" t="s">
        <v>100</v>
      </c>
      <c r="E194" s="65">
        <v>45216</v>
      </c>
      <c r="F194" s="55">
        <v>59685.561655999998</v>
      </c>
      <c r="G194" s="55">
        <v>9.1907370000000004</v>
      </c>
      <c r="H194" s="55">
        <v>5.4855430119999999</v>
      </c>
      <c r="I194" s="56">
        <f t="shared" si="2"/>
        <v>5.7332362678229323E-3</v>
      </c>
      <c r="J194" s="56">
        <f>H194/'סכום נכסי הקרן'!$C$41</f>
        <v>5.3876416209786807E-5</v>
      </c>
    </row>
    <row r="195" spans="1:10">
      <c r="A195" t="s">
        <v>3566</v>
      </c>
      <c r="B195" t="s">
        <v>3567</v>
      </c>
      <c r="C195" t="s">
        <v>1863</v>
      </c>
      <c r="D195" t="s">
        <v>100</v>
      </c>
      <c r="E195" s="65">
        <v>45216</v>
      </c>
      <c r="F195" s="55">
        <v>116159.42393999999</v>
      </c>
      <c r="G195" s="55">
        <v>9.2021099999999993</v>
      </c>
      <c r="H195" s="55">
        <v>10.689117390000002</v>
      </c>
      <c r="I195" s="56">
        <f t="shared" si="2"/>
        <v>1.1171771938949991E-2</v>
      </c>
      <c r="J195" s="56">
        <f>H195/'סכום נכסי הקרן'!$C$41</f>
        <v>1.0498346948681442E-4</v>
      </c>
    </row>
    <row r="196" spans="1:10">
      <c r="A196" t="s">
        <v>3566</v>
      </c>
      <c r="B196" t="s">
        <v>3568</v>
      </c>
      <c r="C196" t="s">
        <v>1863</v>
      </c>
      <c r="D196" t="s">
        <v>100</v>
      </c>
      <c r="E196" s="65">
        <v>45216</v>
      </c>
      <c r="F196" s="55">
        <v>41254.462574999998</v>
      </c>
      <c r="G196" s="55">
        <v>9.2021099999999993</v>
      </c>
      <c r="H196" s="55">
        <v>3.7962808220000004</v>
      </c>
      <c r="I196" s="56">
        <f t="shared" si="2"/>
        <v>3.9676974264751348E-3</v>
      </c>
      <c r="J196" s="56">
        <f>H196/'סכום נכסי הקרן'!$C$41</f>
        <v>3.7285279719415239E-5</v>
      </c>
    </row>
    <row r="197" spans="1:10">
      <c r="A197" t="s">
        <v>3569</v>
      </c>
      <c r="B197" t="s">
        <v>3570</v>
      </c>
      <c r="C197" t="s">
        <v>1863</v>
      </c>
      <c r="D197" t="s">
        <v>100</v>
      </c>
      <c r="E197" s="65">
        <v>45216</v>
      </c>
      <c r="F197" s="55">
        <v>72736.02</v>
      </c>
      <c r="G197" s="55">
        <v>9.3723559999999999</v>
      </c>
      <c r="H197" s="55">
        <v>6.8170784069999995</v>
      </c>
      <c r="I197" s="56">
        <f t="shared" si="2"/>
        <v>7.1248955806391878E-3</v>
      </c>
      <c r="J197" s="56">
        <f>H197/'סכום נכסי הקרן'!$C$41</f>
        <v>6.6954128841362258E-5</v>
      </c>
    </row>
    <row r="198" spans="1:10">
      <c r="A198" t="s">
        <v>3569</v>
      </c>
      <c r="B198" t="s">
        <v>3571</v>
      </c>
      <c r="C198" t="s">
        <v>1863</v>
      </c>
      <c r="D198" t="s">
        <v>100</v>
      </c>
      <c r="E198" s="65">
        <v>45216</v>
      </c>
      <c r="F198" s="55">
        <v>92527.176000000021</v>
      </c>
      <c r="G198" s="55">
        <v>9.3723559999999999</v>
      </c>
      <c r="H198" s="55">
        <v>8.6719759130000007</v>
      </c>
      <c r="I198" s="56">
        <f t="shared" si="2"/>
        <v>9.0635488062596366E-3</v>
      </c>
      <c r="J198" s="56">
        <f>H198/'סכום נכסי הקרן'!$C$41</f>
        <v>8.5172057283658018E-5</v>
      </c>
    </row>
    <row r="199" spans="1:10">
      <c r="A199" t="s">
        <v>3572</v>
      </c>
      <c r="B199" t="s">
        <v>3573</v>
      </c>
      <c r="C199" t="s">
        <v>1863</v>
      </c>
      <c r="D199" t="s">
        <v>100</v>
      </c>
      <c r="E199" s="65">
        <v>45218</v>
      </c>
      <c r="F199" s="55">
        <v>100264.179036</v>
      </c>
      <c r="G199" s="55">
        <v>9.4367190000000001</v>
      </c>
      <c r="H199" s="55">
        <v>9.4616489739999992</v>
      </c>
      <c r="I199" s="56">
        <f t="shared" si="2"/>
        <v>9.88887862741754E-3</v>
      </c>
      <c r="J199" s="56">
        <f>H199/'סכום נכסי הקרן'!$C$41</f>
        <v>9.292785363982964E-5</v>
      </c>
    </row>
    <row r="200" spans="1:10">
      <c r="A200" t="s">
        <v>3574</v>
      </c>
      <c r="B200" t="s">
        <v>3575</v>
      </c>
      <c r="C200" t="s">
        <v>1863</v>
      </c>
      <c r="D200" t="s">
        <v>100</v>
      </c>
      <c r="E200" s="65">
        <v>45218</v>
      </c>
      <c r="F200" s="55">
        <v>72772.388009999995</v>
      </c>
      <c r="G200" s="55">
        <v>9.4367190000000001</v>
      </c>
      <c r="H200" s="55">
        <v>6.8673258679999991</v>
      </c>
      <c r="I200" s="56">
        <f t="shared" si="2"/>
        <v>7.1774119067605988E-3</v>
      </c>
      <c r="J200" s="56">
        <f>H200/'סכום נכסי הקרן'!$C$41</f>
        <v>6.7447635704110195E-5</v>
      </c>
    </row>
    <row r="201" spans="1:10">
      <c r="A201" t="s">
        <v>3576</v>
      </c>
      <c r="B201" t="s">
        <v>3577</v>
      </c>
      <c r="C201" t="s">
        <v>1863</v>
      </c>
      <c r="D201" t="s">
        <v>100</v>
      </c>
      <c r="E201" s="65">
        <v>45223</v>
      </c>
      <c r="F201" s="55">
        <v>27611.815878000005</v>
      </c>
      <c r="G201" s="55">
        <v>9.7182099999999991</v>
      </c>
      <c r="H201" s="55">
        <v>2.6833741730000003</v>
      </c>
      <c r="I201" s="56">
        <f t="shared" si="2"/>
        <v>2.8045387840599382E-3</v>
      </c>
      <c r="J201" s="56">
        <f>H201/'סכום נכסי הקרן'!$C$41</f>
        <v>2.6354835514894777E-5</v>
      </c>
    </row>
    <row r="202" spans="1:10">
      <c r="A202" t="s">
        <v>3576</v>
      </c>
      <c r="B202" t="s">
        <v>3578</v>
      </c>
      <c r="C202" t="s">
        <v>1863</v>
      </c>
      <c r="D202" t="s">
        <v>100</v>
      </c>
      <c r="E202" s="65">
        <v>45223</v>
      </c>
      <c r="F202" s="55">
        <v>32394.198774</v>
      </c>
      <c r="G202" s="55">
        <v>9.7182099999999991</v>
      </c>
      <c r="H202" s="55">
        <v>3.1481361720000001</v>
      </c>
      <c r="I202" s="56">
        <f t="shared" ref="I202:I265" si="3">H202/$H$9</f>
        <v>3.2902865655910847E-3</v>
      </c>
      <c r="J202" s="56">
        <f>H202/'סכום נכסי הקרן'!$C$41</f>
        <v>3.0919508664269498E-5</v>
      </c>
    </row>
    <row r="203" spans="1:10">
      <c r="A203" t="s">
        <v>3576</v>
      </c>
      <c r="B203" t="s">
        <v>3579</v>
      </c>
      <c r="C203" t="s">
        <v>1863</v>
      </c>
      <c r="D203" t="s">
        <v>100</v>
      </c>
      <c r="E203" s="65">
        <v>45223</v>
      </c>
      <c r="F203" s="55">
        <v>44151.985661999999</v>
      </c>
      <c r="G203" s="55">
        <v>9.7182099999999991</v>
      </c>
      <c r="H203" s="55">
        <v>4.2907825599999994</v>
      </c>
      <c r="I203" s="56">
        <f t="shared" si="3"/>
        <v>4.4845278100125712E-3</v>
      </c>
      <c r="J203" s="56">
        <f>H203/'סכום נכסי הקרן'!$C$41</f>
        <v>4.2142042558512437E-5</v>
      </c>
    </row>
    <row r="204" spans="1:10">
      <c r="A204" t="s">
        <v>3580</v>
      </c>
      <c r="B204" t="s">
        <v>3581</v>
      </c>
      <c r="C204" t="s">
        <v>1863</v>
      </c>
      <c r="D204" t="s">
        <v>100</v>
      </c>
      <c r="E204" s="65">
        <v>45224</v>
      </c>
      <c r="F204" s="55">
        <v>77491.509900000005</v>
      </c>
      <c r="G204" s="55">
        <v>9.9809699999999992</v>
      </c>
      <c r="H204" s="55">
        <v>7.7344044709999995</v>
      </c>
      <c r="I204" s="56">
        <f t="shared" si="3"/>
        <v>8.0836424263095435E-3</v>
      </c>
      <c r="J204" s="56">
        <f>H204/'סכום נכסי הקרן'!$C$41</f>
        <v>7.596367278551418E-5</v>
      </c>
    </row>
    <row r="205" spans="1:10">
      <c r="A205" t="s">
        <v>3582</v>
      </c>
      <c r="B205" t="s">
        <v>3583</v>
      </c>
      <c r="C205" t="s">
        <v>1863</v>
      </c>
      <c r="D205" t="s">
        <v>100</v>
      </c>
      <c r="E205" s="65">
        <v>45222</v>
      </c>
      <c r="F205" s="55">
        <v>48733.133399999999</v>
      </c>
      <c r="G205" s="55">
        <v>9.9809699999999992</v>
      </c>
      <c r="H205" s="55">
        <v>4.8640394969999994</v>
      </c>
      <c r="I205" s="56">
        <f t="shared" si="3"/>
        <v>5.083669491118669E-3</v>
      </c>
      <c r="J205" s="56">
        <f>H205/'סכום נכסי הקרן'!$C$41</f>
        <v>4.7772301817330828E-5</v>
      </c>
    </row>
    <row r="206" spans="1:10">
      <c r="A206" t="s">
        <v>3584</v>
      </c>
      <c r="B206" t="s">
        <v>3585</v>
      </c>
      <c r="C206" t="s">
        <v>1863</v>
      </c>
      <c r="D206" t="s">
        <v>100</v>
      </c>
      <c r="E206" s="65">
        <v>45223</v>
      </c>
      <c r="F206" s="55">
        <v>69248.254650000003</v>
      </c>
      <c r="G206" s="55">
        <v>9.8853930000000005</v>
      </c>
      <c r="H206" s="55">
        <v>6.8454623669999997</v>
      </c>
      <c r="I206" s="56">
        <f t="shared" si="3"/>
        <v>7.1545611850361368E-3</v>
      </c>
      <c r="J206" s="56">
        <f>H206/'סכום נכסי הקרן'!$C$41</f>
        <v>6.7232902709199338E-5</v>
      </c>
    </row>
    <row r="207" spans="1:10">
      <c r="A207" t="s">
        <v>3584</v>
      </c>
      <c r="B207" t="s">
        <v>3586</v>
      </c>
      <c r="C207" t="s">
        <v>1863</v>
      </c>
      <c r="D207" t="s">
        <v>100</v>
      </c>
      <c r="E207" s="65">
        <v>45223</v>
      </c>
      <c r="F207" s="55">
        <v>115060.931084</v>
      </c>
      <c r="G207" s="55">
        <v>9.8853930000000005</v>
      </c>
      <c r="H207" s="55">
        <v>11.374225641999999</v>
      </c>
      <c r="I207" s="56">
        <f t="shared" si="3"/>
        <v>1.1887815449894786E-2</v>
      </c>
      <c r="J207" s="56">
        <f>H207/'סכום נכסי הקרן'!$C$41</f>
        <v>1.1171227960693666E-4</v>
      </c>
    </row>
    <row r="208" spans="1:10">
      <c r="A208" t="s">
        <v>3587</v>
      </c>
      <c r="B208" t="s">
        <v>3588</v>
      </c>
      <c r="C208" t="s">
        <v>1863</v>
      </c>
      <c r="D208" t="s">
        <v>100</v>
      </c>
      <c r="E208" s="65">
        <v>45229</v>
      </c>
      <c r="F208" s="55">
        <v>81242.09345</v>
      </c>
      <c r="G208" s="55">
        <v>10.003356999999999</v>
      </c>
      <c r="H208" s="55">
        <v>8.1269369459999989</v>
      </c>
      <c r="I208" s="56">
        <f t="shared" si="3"/>
        <v>8.493899244466873E-3</v>
      </c>
      <c r="J208" s="56">
        <f>H208/'סכום נכסי הקרן'!$C$41</f>
        <v>7.9818941617185808E-5</v>
      </c>
    </row>
    <row r="209" spans="1:10">
      <c r="A209" t="s">
        <v>3589</v>
      </c>
      <c r="B209" t="s">
        <v>3590</v>
      </c>
      <c r="C209" t="s">
        <v>1863</v>
      </c>
      <c r="D209" t="s">
        <v>100</v>
      </c>
      <c r="E209" s="65">
        <v>45223</v>
      </c>
      <c r="F209" s="55">
        <v>59163.978218000004</v>
      </c>
      <c r="G209" s="55">
        <v>9.9413859999999996</v>
      </c>
      <c r="H209" s="55">
        <v>5.8817194710000003</v>
      </c>
      <c r="I209" s="56">
        <f t="shared" si="3"/>
        <v>6.1473016098005061E-3</v>
      </c>
      <c r="J209" s="56">
        <f>H209/'סכום נכסי הקרן'!$C$41</f>
        <v>5.7767474533622904E-5</v>
      </c>
    </row>
    <row r="210" spans="1:10">
      <c r="A210" t="s">
        <v>3591</v>
      </c>
      <c r="B210" t="s">
        <v>3592</v>
      </c>
      <c r="C210" t="s">
        <v>1863</v>
      </c>
      <c r="D210" t="s">
        <v>100</v>
      </c>
      <c r="E210" s="65">
        <v>45222</v>
      </c>
      <c r="F210" s="55">
        <v>56968.467219999999</v>
      </c>
      <c r="G210" s="55">
        <v>10.041998</v>
      </c>
      <c r="H210" s="55">
        <v>5.7207721610000002</v>
      </c>
      <c r="I210" s="56">
        <f t="shared" si="3"/>
        <v>5.9790869129360451E-3</v>
      </c>
      <c r="J210" s="56">
        <f>H210/'סכום נכסי הקרן'!$C$41</f>
        <v>5.6186725965534642E-5</v>
      </c>
    </row>
    <row r="211" spans="1:10">
      <c r="A211" t="s">
        <v>3593</v>
      </c>
      <c r="B211" t="s">
        <v>3594</v>
      </c>
      <c r="C211" t="s">
        <v>1863</v>
      </c>
      <c r="D211" t="s">
        <v>100</v>
      </c>
      <c r="E211" s="65">
        <v>45222</v>
      </c>
      <c r="F211" s="55">
        <v>39313.113449999997</v>
      </c>
      <c r="G211" s="55">
        <v>10.086641999999999</v>
      </c>
      <c r="H211" s="55">
        <v>3.9653729609999995</v>
      </c>
      <c r="I211" s="56">
        <f t="shared" si="3"/>
        <v>4.1444247225327583E-3</v>
      </c>
      <c r="J211" s="56">
        <f>H211/'סכום נכסי הקרן'!$C$41</f>
        <v>3.8946022956436288E-5</v>
      </c>
    </row>
    <row r="212" spans="1:10">
      <c r="A212" t="s">
        <v>3595</v>
      </c>
      <c r="B212" t="s">
        <v>3596</v>
      </c>
      <c r="C212" t="s">
        <v>1863</v>
      </c>
      <c r="D212" t="s">
        <v>100</v>
      </c>
      <c r="E212" s="65">
        <v>45224</v>
      </c>
      <c r="F212" s="55">
        <v>55551.531971999997</v>
      </c>
      <c r="G212" s="55">
        <v>10.130515000000001</v>
      </c>
      <c r="H212" s="55">
        <v>5.627656344</v>
      </c>
      <c r="I212" s="56">
        <f t="shared" si="3"/>
        <v>5.8817665605179672E-3</v>
      </c>
      <c r="J212" s="56">
        <f>H212/'סכום נכסי הקרן'!$C$41</f>
        <v>5.5272186328996952E-5</v>
      </c>
    </row>
    <row r="213" spans="1:10">
      <c r="A213" t="s">
        <v>3597</v>
      </c>
      <c r="B213" t="s">
        <v>3598</v>
      </c>
      <c r="C213" t="s">
        <v>1863</v>
      </c>
      <c r="D213" t="s">
        <v>100</v>
      </c>
      <c r="E213" s="65">
        <v>45224</v>
      </c>
      <c r="F213" s="55">
        <v>11103.811877000002</v>
      </c>
      <c r="G213" s="55">
        <v>10.132744000000001</v>
      </c>
      <c r="H213" s="55">
        <v>1.1251208220000002</v>
      </c>
      <c r="I213" s="56">
        <f t="shared" si="3"/>
        <v>1.1759243320601186E-3</v>
      </c>
      <c r="J213" s="56">
        <f>H213/'סכום נכסי הקרן'!$C$41</f>
        <v>1.1050406050916855E-5</v>
      </c>
    </row>
    <row r="214" spans="1:10">
      <c r="A214" t="s">
        <v>3597</v>
      </c>
      <c r="B214" t="s">
        <v>3599</v>
      </c>
      <c r="C214" t="s">
        <v>1863</v>
      </c>
      <c r="D214" t="s">
        <v>100</v>
      </c>
      <c r="E214" s="65">
        <v>45224</v>
      </c>
      <c r="F214" s="55">
        <v>48608.795990999999</v>
      </c>
      <c r="G214" s="55">
        <v>10.132744000000001</v>
      </c>
      <c r="H214" s="55">
        <v>4.9254048160000004</v>
      </c>
      <c r="I214" s="56">
        <f t="shared" si="3"/>
        <v>5.1478056890680232E-3</v>
      </c>
      <c r="J214" s="56">
        <f>H214/'סכום נכסי הקרן'!$C$41</f>
        <v>4.8375003037621685E-5</v>
      </c>
    </row>
    <row r="215" spans="1:10">
      <c r="A215" t="s">
        <v>3600</v>
      </c>
      <c r="B215" t="s">
        <v>3601</v>
      </c>
      <c r="C215" t="s">
        <v>1863</v>
      </c>
      <c r="D215" t="s">
        <v>100</v>
      </c>
      <c r="E215" s="65">
        <v>45224</v>
      </c>
      <c r="F215" s="55">
        <v>111093.19447</v>
      </c>
      <c r="G215" s="55">
        <v>10.177296999999999</v>
      </c>
      <c r="H215" s="55">
        <v>11.306283919</v>
      </c>
      <c r="I215" s="56">
        <f t="shared" si="3"/>
        <v>1.181680589814214E-2</v>
      </c>
      <c r="J215" s="56">
        <f>H215/'סכום נכסי הקרן'!$C$41</f>
        <v>1.1104498804831603E-4</v>
      </c>
    </row>
    <row r="216" spans="1:10">
      <c r="A216" t="s">
        <v>3602</v>
      </c>
      <c r="B216" t="s">
        <v>3603</v>
      </c>
      <c r="C216" t="s">
        <v>1863</v>
      </c>
      <c r="D216" t="s">
        <v>100</v>
      </c>
      <c r="E216" s="65">
        <v>45224</v>
      </c>
      <c r="F216" s="55">
        <v>16304.99115</v>
      </c>
      <c r="G216" s="55">
        <v>10.195105</v>
      </c>
      <c r="H216" s="55">
        <v>1.6623110220000004</v>
      </c>
      <c r="I216" s="56">
        <f t="shared" si="3"/>
        <v>1.7373707249918118E-3</v>
      </c>
      <c r="J216" s="56">
        <f>H216/'סכום נכסי הקרן'!$C$41</f>
        <v>1.6326434829782735E-5</v>
      </c>
    </row>
    <row r="217" spans="1:10">
      <c r="A217" t="s">
        <v>3604</v>
      </c>
      <c r="B217" t="s">
        <v>3605</v>
      </c>
      <c r="C217" t="s">
        <v>1863</v>
      </c>
      <c r="D217" t="s">
        <v>100</v>
      </c>
      <c r="E217" s="65">
        <v>45286</v>
      </c>
      <c r="F217" s="55">
        <v>65920.656086999996</v>
      </c>
      <c r="G217" s="55">
        <v>5.4843000000000003E-2</v>
      </c>
      <c r="H217" s="55">
        <v>3.6153072000000001E-2</v>
      </c>
      <c r="I217" s="56">
        <f t="shared" si="3"/>
        <v>3.7785521529990287E-5</v>
      </c>
      <c r="J217" s="56">
        <f>H217/'סכום נכסי הקרן'!$C$41</f>
        <v>3.5507842160264691E-7</v>
      </c>
    </row>
    <row r="218" spans="1:10">
      <c r="A218" t="s">
        <v>3606</v>
      </c>
      <c r="B218" t="s">
        <v>3607</v>
      </c>
      <c r="C218" t="s">
        <v>1863</v>
      </c>
      <c r="D218" t="s">
        <v>100</v>
      </c>
      <c r="E218" s="65">
        <v>45286</v>
      </c>
      <c r="F218" s="55">
        <v>83899.016837999981</v>
      </c>
      <c r="G218" s="55">
        <v>5.8057999999999998E-2</v>
      </c>
      <c r="H218" s="55">
        <v>4.8710425000000009E-2</v>
      </c>
      <c r="I218" s="56">
        <f t="shared" si="3"/>
        <v>5.09098870649907E-5</v>
      </c>
      <c r="J218" s="56">
        <f>H218/'סכום נכסי הקרן'!$C$41</f>
        <v>4.7841082009833398E-7</v>
      </c>
    </row>
    <row r="219" spans="1:10">
      <c r="A219" t="s">
        <v>3608</v>
      </c>
      <c r="B219" t="s">
        <v>3609</v>
      </c>
      <c r="C219" t="s">
        <v>1863</v>
      </c>
      <c r="D219" t="s">
        <v>100</v>
      </c>
      <c r="E219" s="65">
        <v>45260</v>
      </c>
      <c r="F219" s="55">
        <v>10614.540632</v>
      </c>
      <c r="G219" s="55">
        <v>-1.4673970000000001</v>
      </c>
      <c r="H219" s="55">
        <v>-0.155757482</v>
      </c>
      <c r="I219" s="56">
        <f t="shared" si="3"/>
        <v>-1.6279052827289684E-4</v>
      </c>
      <c r="J219" s="56">
        <f>H219/'סכום נכסי הקרן'!$C$41</f>
        <v>-1.5297765252524787E-6</v>
      </c>
    </row>
    <row r="220" spans="1:10">
      <c r="A220" t="s">
        <v>3610</v>
      </c>
      <c r="B220" t="s">
        <v>3611</v>
      </c>
      <c r="C220" t="s">
        <v>1863</v>
      </c>
      <c r="D220" t="s">
        <v>100</v>
      </c>
      <c r="E220" s="65">
        <v>45260</v>
      </c>
      <c r="F220" s="55">
        <v>70763.604210000005</v>
      </c>
      <c r="G220" s="55">
        <v>-1.468316</v>
      </c>
      <c r="H220" s="55">
        <v>-1.0390335509999999</v>
      </c>
      <c r="I220" s="56">
        <f t="shared" si="3"/>
        <v>-1.0859498913866231E-3</v>
      </c>
      <c r="J220" s="56">
        <f>H220/'סכום נכסי הקרן'!$C$41</f>
        <v>-1.0204897478180368E-5</v>
      </c>
    </row>
    <row r="221" spans="1:10">
      <c r="A221" t="s">
        <v>3612</v>
      </c>
      <c r="B221" t="s">
        <v>3613</v>
      </c>
      <c r="C221" t="s">
        <v>1863</v>
      </c>
      <c r="D221" t="s">
        <v>100</v>
      </c>
      <c r="E221" s="65">
        <v>45260</v>
      </c>
      <c r="F221" s="55">
        <v>94351.472280000002</v>
      </c>
      <c r="G221" s="55">
        <v>-1.46896</v>
      </c>
      <c r="H221" s="55">
        <v>-1.3859850699999998</v>
      </c>
      <c r="I221" s="56">
        <f t="shared" si="3"/>
        <v>-1.4485675989783133E-3</v>
      </c>
      <c r="J221" s="56">
        <f>H221/'סכום נכסי הקרן'!$C$41</f>
        <v>-1.3612491658258917E-5</v>
      </c>
    </row>
    <row r="222" spans="1:10">
      <c r="A222" t="s">
        <v>3614</v>
      </c>
      <c r="B222" t="s">
        <v>3615</v>
      </c>
      <c r="C222" t="s">
        <v>1863</v>
      </c>
      <c r="D222" t="s">
        <v>100</v>
      </c>
      <c r="E222" s="65">
        <v>45260</v>
      </c>
      <c r="F222" s="55">
        <v>18870.294456</v>
      </c>
      <c r="G222" s="55">
        <v>-1.47946</v>
      </c>
      <c r="H222" s="55">
        <v>-0.279178384</v>
      </c>
      <c r="I222" s="56">
        <f t="shared" si="3"/>
        <v>-2.9178435623229741E-4</v>
      </c>
      <c r="J222" s="56">
        <f>H222/'סכום נכסי הקרן'!$C$41</f>
        <v>-2.7419584132794484E-6</v>
      </c>
    </row>
    <row r="223" spans="1:10">
      <c r="A223" t="s">
        <v>3616</v>
      </c>
      <c r="B223" t="s">
        <v>3617</v>
      </c>
      <c r="C223" t="s">
        <v>1863</v>
      </c>
      <c r="D223" t="s">
        <v>100</v>
      </c>
      <c r="E223" s="65">
        <v>45260</v>
      </c>
      <c r="F223" s="55">
        <v>23587.86807</v>
      </c>
      <c r="G223" s="55">
        <v>-1.5438559999999999</v>
      </c>
      <c r="H223" s="55">
        <v>-0.36416278099999994</v>
      </c>
      <c r="I223" s="56">
        <f t="shared" si="3"/>
        <v>-3.8060612392486692E-4</v>
      </c>
      <c r="J223" s="56">
        <f>H223/'סכום נכסי הקרן'!$C$41</f>
        <v>-3.5766350777579935E-6</v>
      </c>
    </row>
    <row r="224" spans="1:10">
      <c r="A224" t="s">
        <v>3618</v>
      </c>
      <c r="B224" t="s">
        <v>3619</v>
      </c>
      <c r="C224" t="s">
        <v>1863</v>
      </c>
      <c r="D224" t="s">
        <v>100</v>
      </c>
      <c r="E224" s="65">
        <v>45251</v>
      </c>
      <c r="F224" s="55">
        <v>28305.441684000005</v>
      </c>
      <c r="G224" s="55">
        <v>-2.105321</v>
      </c>
      <c r="H224" s="55">
        <v>-0.59592046500000007</v>
      </c>
      <c r="I224" s="56">
        <f t="shared" si="3"/>
        <v>-6.2282855411068048E-4</v>
      </c>
      <c r="J224" s="56">
        <f>H224/'סכום נכסי הקרן'!$C$41</f>
        <v>-5.8528497415908504E-6</v>
      </c>
    </row>
    <row r="225" spans="1:10">
      <c r="A225" t="s">
        <v>3620</v>
      </c>
      <c r="B225" t="s">
        <v>3621</v>
      </c>
      <c r="C225" t="s">
        <v>1863</v>
      </c>
      <c r="D225" t="s">
        <v>100</v>
      </c>
      <c r="E225" s="65">
        <v>45181</v>
      </c>
      <c r="F225" s="55">
        <v>58969.670174999999</v>
      </c>
      <c r="G225" s="55">
        <v>-3.9470640000000001</v>
      </c>
      <c r="H225" s="55">
        <v>-2.327570439</v>
      </c>
      <c r="I225" s="56">
        <f t="shared" si="3"/>
        <v>-2.4326691500905773E-3</v>
      </c>
      <c r="J225" s="56">
        <f>H225/'סכום נכסי הקרן'!$C$41</f>
        <v>-2.2860299054229745E-5</v>
      </c>
    </row>
    <row r="226" spans="1:10">
      <c r="A226" t="s">
        <v>3622</v>
      </c>
      <c r="B226" t="s">
        <v>3623</v>
      </c>
      <c r="C226" t="s">
        <v>1863</v>
      </c>
      <c r="D226" t="s">
        <v>100</v>
      </c>
      <c r="E226" s="65">
        <v>45189</v>
      </c>
      <c r="F226" s="55">
        <v>59927.869169999991</v>
      </c>
      <c r="G226" s="55">
        <v>-4.3606290000000003</v>
      </c>
      <c r="H226" s="55">
        <v>-2.6132318140000002</v>
      </c>
      <c r="I226" s="56">
        <f t="shared" si="3"/>
        <v>-2.7312292291718E-3</v>
      </c>
      <c r="J226" s="56">
        <f>H226/'סכום נכסי הקרן'!$C$41</f>
        <v>-2.566593034741119E-5</v>
      </c>
    </row>
    <row r="227" spans="1:10">
      <c r="A227" t="s">
        <v>3624</v>
      </c>
      <c r="B227" t="s">
        <v>3625</v>
      </c>
      <c r="C227" t="s">
        <v>1863</v>
      </c>
      <c r="D227" t="s">
        <v>100</v>
      </c>
      <c r="E227" s="65">
        <v>45187</v>
      </c>
      <c r="F227" s="55">
        <v>67718.492161999995</v>
      </c>
      <c r="G227" s="55">
        <v>-4.9680540000000004</v>
      </c>
      <c r="H227" s="55">
        <v>-3.3642915289999999</v>
      </c>
      <c r="I227" s="56">
        <f t="shared" si="3"/>
        <v>-3.5162021640150923E-3</v>
      </c>
      <c r="J227" s="56">
        <f>H227/'סכום נכסי הקרן'!$C$41</f>
        <v>-3.3042484631139384E-5</v>
      </c>
    </row>
    <row r="228" spans="1:10">
      <c r="A228" t="s">
        <v>3626</v>
      </c>
      <c r="B228" t="s">
        <v>3627</v>
      </c>
      <c r="C228" t="s">
        <v>1863</v>
      </c>
      <c r="D228" t="s">
        <v>100</v>
      </c>
      <c r="E228" s="65">
        <v>45237</v>
      </c>
      <c r="F228" s="55">
        <v>139168.42161300001</v>
      </c>
      <c r="G228" s="55">
        <v>-6.4899829999999996</v>
      </c>
      <c r="H228" s="55">
        <v>-9.0320062720000003</v>
      </c>
      <c r="I228" s="56">
        <f t="shared" si="3"/>
        <v>-9.4398359135196962E-3</v>
      </c>
      <c r="J228" s="56">
        <f>H228/'סכום נכסי הקרן'!$C$41</f>
        <v>-8.8708105661587124E-5</v>
      </c>
    </row>
    <row r="229" spans="1:10">
      <c r="A229" t="s">
        <v>3628</v>
      </c>
      <c r="B229" t="s">
        <v>3629</v>
      </c>
      <c r="C229" t="s">
        <v>1863</v>
      </c>
      <c r="D229" t="s">
        <v>100</v>
      </c>
      <c r="E229" s="65">
        <v>45231</v>
      </c>
      <c r="F229" s="55">
        <v>35381.802105000002</v>
      </c>
      <c r="G229" s="55">
        <v>-10.352789</v>
      </c>
      <c r="H229" s="55">
        <v>-3.6630034099999995</v>
      </c>
      <c r="I229" s="56">
        <f t="shared" si="3"/>
        <v>-3.828402029376171E-3</v>
      </c>
      <c r="J229" s="56">
        <f>H229/'סכום נכסי הקרן'!$C$41</f>
        <v>-3.5976291838987102E-5</v>
      </c>
    </row>
    <row r="230" spans="1:10">
      <c r="A230" t="s">
        <v>3630</v>
      </c>
      <c r="B230" t="s">
        <v>3631</v>
      </c>
      <c r="C230" t="s">
        <v>1863</v>
      </c>
      <c r="D230" t="s">
        <v>100</v>
      </c>
      <c r="E230" s="65">
        <v>45224</v>
      </c>
      <c r="F230" s="55">
        <v>47175.736140000001</v>
      </c>
      <c r="G230" s="55">
        <v>-11.477686</v>
      </c>
      <c r="H230" s="55">
        <v>-5.4146828070000002</v>
      </c>
      <c r="I230" s="56">
        <f t="shared" si="3"/>
        <v>-5.6591764534412664E-3</v>
      </c>
      <c r="J230" s="56">
        <f>H230/'סכום נכסי הקרן'!$C$41</f>
        <v>-5.3180460697462982E-5</v>
      </c>
    </row>
    <row r="231" spans="1:10">
      <c r="A231" s="57" t="s">
        <v>3632</v>
      </c>
      <c r="B231" s="107" t="s">
        <v>3941</v>
      </c>
      <c r="C231" s="107" t="s">
        <v>3941</v>
      </c>
      <c r="D231" s="107" t="s">
        <v>3941</v>
      </c>
      <c r="E231" s="107" t="s">
        <v>3941</v>
      </c>
      <c r="F231" s="121" t="s">
        <v>3941</v>
      </c>
      <c r="G231" s="107" t="s">
        <v>3941</v>
      </c>
      <c r="H231" s="59">
        <f>SUM(H232:H336)</f>
        <v>-28.796484074999992</v>
      </c>
      <c r="I231" s="58">
        <f t="shared" si="3"/>
        <v>-3.0096755512337502E-2</v>
      </c>
      <c r="J231" s="58">
        <f>H231/'סכום נכסי הקרן'!$C$41</f>
        <v>-2.8282548473492804E-4</v>
      </c>
    </row>
    <row r="232" spans="1:10">
      <c r="A232" t="s">
        <v>3633</v>
      </c>
      <c r="B232" t="s">
        <v>3634</v>
      </c>
      <c r="C232" t="s">
        <v>1863</v>
      </c>
      <c r="D232" t="s">
        <v>107</v>
      </c>
      <c r="E232" s="65">
        <v>45166</v>
      </c>
      <c r="F232" s="55">
        <v>10002.415016999999</v>
      </c>
      <c r="G232" s="55">
        <v>5.5743410000000004</v>
      </c>
      <c r="H232" s="55">
        <v>0.55756872599999996</v>
      </c>
      <c r="I232" s="56">
        <f t="shared" si="3"/>
        <v>5.8274508735308176E-4</v>
      </c>
      <c r="J232" s="56">
        <f>H232/'סכום נכסי הקרן'!$C$41</f>
        <v>5.4761770497145767E-6</v>
      </c>
    </row>
    <row r="233" spans="1:10">
      <c r="A233" t="s">
        <v>3635</v>
      </c>
      <c r="B233" t="s">
        <v>3636</v>
      </c>
      <c r="C233" t="s">
        <v>1863</v>
      </c>
      <c r="D233" t="s">
        <v>107</v>
      </c>
      <c r="E233" s="65">
        <v>45166</v>
      </c>
      <c r="F233" s="55">
        <v>13003.139521999999</v>
      </c>
      <c r="G233" s="55">
        <v>5.4278130000000004</v>
      </c>
      <c r="H233" s="55">
        <v>0.70578614300000009</v>
      </c>
      <c r="I233" s="56">
        <f t="shared" si="3"/>
        <v>7.3765508784136812E-4</v>
      </c>
      <c r="J233" s="56">
        <f>H233/'סכום נכסי הקרן'!$C$41</f>
        <v>6.9318986128055742E-6</v>
      </c>
    </row>
    <row r="234" spans="1:10">
      <c r="A234" t="s">
        <v>3637</v>
      </c>
      <c r="B234" t="s">
        <v>3638</v>
      </c>
      <c r="C234" t="s">
        <v>1863</v>
      </c>
      <c r="D234" t="s">
        <v>107</v>
      </c>
      <c r="E234" s="65">
        <v>45168</v>
      </c>
      <c r="F234" s="55">
        <v>66598.352448999998</v>
      </c>
      <c r="G234" s="55">
        <v>4.8519589999999999</v>
      </c>
      <c r="H234" s="55">
        <v>3.2313250839999998</v>
      </c>
      <c r="I234" s="56">
        <f t="shared" si="3"/>
        <v>3.3772317752660042E-3</v>
      </c>
      <c r="J234" s="56">
        <f>H234/'סכום נכסי הקרן'!$C$41</f>
        <v>3.1736550921917789E-5</v>
      </c>
    </row>
    <row r="235" spans="1:10">
      <c r="A235" t="s">
        <v>3639</v>
      </c>
      <c r="B235" t="s">
        <v>3640</v>
      </c>
      <c r="C235" t="s">
        <v>1863</v>
      </c>
      <c r="D235" t="s">
        <v>107</v>
      </c>
      <c r="E235" s="65">
        <v>45168</v>
      </c>
      <c r="F235" s="55">
        <v>13003.139521999999</v>
      </c>
      <c r="G235" s="55">
        <v>4.2365430000000002</v>
      </c>
      <c r="H235" s="55">
        <v>0.55088362299999993</v>
      </c>
      <c r="I235" s="56">
        <f t="shared" si="3"/>
        <v>5.7575812637403396E-4</v>
      </c>
      <c r="J235" s="56">
        <f>H235/'סכום נכסי הקרן'!$C$41</f>
        <v>5.4105191210746231E-6</v>
      </c>
    </row>
    <row r="236" spans="1:10">
      <c r="A236" t="s">
        <v>3641</v>
      </c>
      <c r="B236" t="s">
        <v>3642</v>
      </c>
      <c r="C236" t="s">
        <v>1863</v>
      </c>
      <c r="D236" t="s">
        <v>100</v>
      </c>
      <c r="E236" s="65">
        <v>45166</v>
      </c>
      <c r="F236" s="55">
        <v>46819.339610000003</v>
      </c>
      <c r="G236" s="55">
        <v>2.4334359999999999</v>
      </c>
      <c r="H236" s="55">
        <v>1.1393187969999998</v>
      </c>
      <c r="I236" s="56">
        <f t="shared" si="3"/>
        <v>1.1907633999557804E-3</v>
      </c>
      <c r="J236" s="56">
        <f>H236/'סכום נכסי הקרן'!$C$41</f>
        <v>1.1189851864897855E-5</v>
      </c>
    </row>
    <row r="237" spans="1:10">
      <c r="A237" t="s">
        <v>3643</v>
      </c>
      <c r="B237" t="s">
        <v>3644</v>
      </c>
      <c r="C237" t="s">
        <v>1863</v>
      </c>
      <c r="D237" t="s">
        <v>100</v>
      </c>
      <c r="E237" s="65">
        <v>45167</v>
      </c>
      <c r="F237" s="55">
        <v>33183.068593000004</v>
      </c>
      <c r="G237" s="55">
        <v>2.709524</v>
      </c>
      <c r="H237" s="55">
        <v>0.89910323800000003</v>
      </c>
      <c r="I237" s="56">
        <f t="shared" si="3"/>
        <v>9.3970118935212429E-4</v>
      </c>
      <c r="J237" s="56">
        <f>H237/'סכום נכסי הקרן'!$C$41</f>
        <v>8.8305679419682233E-6</v>
      </c>
    </row>
    <row r="238" spans="1:10">
      <c r="A238" t="s">
        <v>3645</v>
      </c>
      <c r="B238" t="s">
        <v>3646</v>
      </c>
      <c r="C238" t="s">
        <v>1863</v>
      </c>
      <c r="D238" t="s">
        <v>102</v>
      </c>
      <c r="E238" s="65">
        <v>45236</v>
      </c>
      <c r="F238" s="55">
        <v>55115.476701999993</v>
      </c>
      <c r="G238" s="55">
        <v>2.554541</v>
      </c>
      <c r="H238" s="55">
        <v>1.4079472319999999</v>
      </c>
      <c r="I238" s="56">
        <f t="shared" si="3"/>
        <v>1.4715214366244238E-3</v>
      </c>
      <c r="J238" s="56">
        <f>H238/'סכום נכסי הקרן'!$C$41</f>
        <v>1.3828193654978355E-5</v>
      </c>
    </row>
    <row r="239" spans="1:10">
      <c r="A239" t="s">
        <v>3647</v>
      </c>
      <c r="B239" t="s">
        <v>3648</v>
      </c>
      <c r="C239" t="s">
        <v>1863</v>
      </c>
      <c r="D239" t="s">
        <v>102</v>
      </c>
      <c r="E239" s="65">
        <v>45259</v>
      </c>
      <c r="F239" s="55">
        <v>119308.50618500001</v>
      </c>
      <c r="G239" s="55">
        <v>0.51429800000000003</v>
      </c>
      <c r="H239" s="55">
        <v>0.61360152400000001</v>
      </c>
      <c r="I239" s="56">
        <f t="shared" si="3"/>
        <v>6.4130798057594805E-4</v>
      </c>
      <c r="J239" s="56">
        <f>H239/'סכום נכסי הקרן'!$C$41</f>
        <v>6.0265047638247351E-6</v>
      </c>
    </row>
    <row r="240" spans="1:10">
      <c r="A240" t="s">
        <v>3647</v>
      </c>
      <c r="B240" t="s">
        <v>3649</v>
      </c>
      <c r="C240" t="s">
        <v>1863</v>
      </c>
      <c r="D240" t="s">
        <v>102</v>
      </c>
      <c r="E240" s="65">
        <v>45259</v>
      </c>
      <c r="F240" s="55">
        <v>32422.464509000001</v>
      </c>
      <c r="G240" s="55">
        <v>0.51429800000000003</v>
      </c>
      <c r="H240" s="55">
        <v>0.16674816100000001</v>
      </c>
      <c r="I240" s="56">
        <f t="shared" si="3"/>
        <v>1.7427747848237593E-4</v>
      </c>
      <c r="J240" s="56">
        <f>H240/'סכום נכסי הקרן'!$C$41</f>
        <v>1.6377217906413054E-6</v>
      </c>
    </row>
    <row r="241" spans="1:10">
      <c r="A241" t="s">
        <v>3650</v>
      </c>
      <c r="B241" t="s">
        <v>3651</v>
      </c>
      <c r="C241" t="s">
        <v>1863</v>
      </c>
      <c r="D241" t="s">
        <v>102</v>
      </c>
      <c r="E241" s="65">
        <v>45259</v>
      </c>
      <c r="F241" s="55">
        <v>3208.9567849999999</v>
      </c>
      <c r="G241" s="55">
        <v>0.51928099999999999</v>
      </c>
      <c r="H241" s="55">
        <v>1.6663512000000002E-2</v>
      </c>
      <c r="I241" s="56">
        <f t="shared" si="3"/>
        <v>1.741593332487075E-5</v>
      </c>
      <c r="J241" s="56">
        <f>H241/'סכום נכסי הקרן'!$C$41</f>
        <v>1.6366115552550462E-7</v>
      </c>
    </row>
    <row r="242" spans="1:10">
      <c r="A242" t="s">
        <v>3650</v>
      </c>
      <c r="B242" t="s">
        <v>3652</v>
      </c>
      <c r="C242" t="s">
        <v>1863</v>
      </c>
      <c r="D242" t="s">
        <v>102</v>
      </c>
      <c r="E242" s="65">
        <v>45259</v>
      </c>
      <c r="F242" s="55">
        <v>62968.378263999999</v>
      </c>
      <c r="G242" s="55">
        <v>0.51928099999999999</v>
      </c>
      <c r="H242" s="55">
        <v>0.32698297100000001</v>
      </c>
      <c r="I242" s="56">
        <f t="shared" si="3"/>
        <v>3.4174750324566307E-4</v>
      </c>
      <c r="J242" s="56">
        <f>H242/'סכום נכסי הקרן'!$C$41</f>
        <v>3.2114725197798976E-6</v>
      </c>
    </row>
    <row r="243" spans="1:10">
      <c r="A243" t="s">
        <v>3653</v>
      </c>
      <c r="B243" t="s">
        <v>3654</v>
      </c>
      <c r="C243" t="s">
        <v>1863</v>
      </c>
      <c r="D243" t="s">
        <v>102</v>
      </c>
      <c r="E243" s="65">
        <v>45117</v>
      </c>
      <c r="F243" s="55">
        <v>16436.12012</v>
      </c>
      <c r="G243" s="55">
        <v>2.2453000000000001E-2</v>
      </c>
      <c r="H243" s="55">
        <v>3.6903340000000004E-3</v>
      </c>
      <c r="I243" s="56">
        <f t="shared" si="3"/>
        <v>3.8569667000872067E-6</v>
      </c>
      <c r="J243" s="56">
        <f>H243/'סכום נכסי הקרן'!$C$41</f>
        <v>3.6244720003505719E-8</v>
      </c>
    </row>
    <row r="244" spans="1:10">
      <c r="A244" t="s">
        <v>3655</v>
      </c>
      <c r="B244" t="s">
        <v>3656</v>
      </c>
      <c r="C244" t="s">
        <v>1863</v>
      </c>
      <c r="D244" t="s">
        <v>104</v>
      </c>
      <c r="E244" s="65">
        <v>45215</v>
      </c>
      <c r="F244" s="55">
        <v>9245.9596459999993</v>
      </c>
      <c r="G244" s="55">
        <v>4.3419639999999999</v>
      </c>
      <c r="H244" s="55">
        <v>0.40145620100000001</v>
      </c>
      <c r="I244" s="56">
        <f t="shared" si="3"/>
        <v>4.1958348453026645E-4</v>
      </c>
      <c r="J244" s="56">
        <f>H244/'סכום נכסי הקרן'!$C$41</f>
        <v>3.9429134595719816E-6</v>
      </c>
    </row>
    <row r="245" spans="1:10">
      <c r="A245" t="s">
        <v>3657</v>
      </c>
      <c r="B245" t="s">
        <v>3658</v>
      </c>
      <c r="C245" t="s">
        <v>1863</v>
      </c>
      <c r="D245" t="s">
        <v>104</v>
      </c>
      <c r="E245" s="65">
        <v>45215</v>
      </c>
      <c r="F245" s="55">
        <v>5171.425819</v>
      </c>
      <c r="G245" s="55">
        <v>4.3319080000000003</v>
      </c>
      <c r="H245" s="55">
        <v>0.22402138999999999</v>
      </c>
      <c r="I245" s="56">
        <f t="shared" si="3"/>
        <v>2.3413681291103978E-4</v>
      </c>
      <c r="J245" s="56">
        <f>H245/'סכום נכסי הקרן'!$C$41</f>
        <v>2.2002324329846983E-6</v>
      </c>
    </row>
    <row r="246" spans="1:10">
      <c r="A246" t="s">
        <v>3659</v>
      </c>
      <c r="B246" t="s">
        <v>3660</v>
      </c>
      <c r="C246" t="s">
        <v>1863</v>
      </c>
      <c r="D246" t="s">
        <v>104</v>
      </c>
      <c r="E246" s="65">
        <v>45167</v>
      </c>
      <c r="F246" s="55">
        <v>33970.566848000002</v>
      </c>
      <c r="G246" s="55">
        <v>1.3060719999999999</v>
      </c>
      <c r="H246" s="55">
        <v>0.44367999200000008</v>
      </c>
      <c r="I246" s="56">
        <f t="shared" si="3"/>
        <v>4.6371384125094324E-4</v>
      </c>
      <c r="J246" s="56">
        <f>H246/'סכום נכסי הקרן'!$C$41</f>
        <v>4.3576156199405416E-6</v>
      </c>
    </row>
    <row r="247" spans="1:10">
      <c r="A247" t="s">
        <v>3661</v>
      </c>
      <c r="B247" t="s">
        <v>3662</v>
      </c>
      <c r="C247" t="s">
        <v>1863</v>
      </c>
      <c r="D247" t="s">
        <v>100</v>
      </c>
      <c r="E247" s="65">
        <v>45127</v>
      </c>
      <c r="F247" s="55">
        <v>27870.664872000005</v>
      </c>
      <c r="G247" s="55">
        <v>-4.0532329999999996</v>
      </c>
      <c r="H247" s="55">
        <v>-1.129662961</v>
      </c>
      <c r="I247" s="56">
        <f t="shared" si="3"/>
        <v>-1.1806715660151392E-3</v>
      </c>
      <c r="J247" s="56">
        <f>H247/'סכום נכסי הקרן'!$C$41</f>
        <v>-1.1095016797876884E-5</v>
      </c>
    </row>
    <row r="248" spans="1:10">
      <c r="A248" t="s">
        <v>3663</v>
      </c>
      <c r="B248" t="s">
        <v>3664</v>
      </c>
      <c r="C248" t="s">
        <v>1863</v>
      </c>
      <c r="D248" t="s">
        <v>100</v>
      </c>
      <c r="E248" s="65">
        <v>45127</v>
      </c>
      <c r="F248" s="55">
        <v>72524.857636000001</v>
      </c>
      <c r="G248" s="55">
        <v>-4.0279160000000003</v>
      </c>
      <c r="H248" s="55">
        <v>-2.9212402549999998</v>
      </c>
      <c r="I248" s="56">
        <f t="shared" si="3"/>
        <v>-3.0531454297874554E-3</v>
      </c>
      <c r="J248" s="56">
        <f>H248/'סכום נכסי הקרן'!$C$41</f>
        <v>-2.8691043982860258E-5</v>
      </c>
    </row>
    <row r="249" spans="1:10">
      <c r="A249" t="s">
        <v>3665</v>
      </c>
      <c r="B249" t="s">
        <v>3666</v>
      </c>
      <c r="C249" t="s">
        <v>1863</v>
      </c>
      <c r="D249" t="s">
        <v>100</v>
      </c>
      <c r="E249" s="65">
        <v>45127</v>
      </c>
      <c r="F249" s="55">
        <v>63263.301008000002</v>
      </c>
      <c r="G249" s="55">
        <v>-4.0217799999999997</v>
      </c>
      <c r="H249" s="55">
        <v>-2.5443109580000001</v>
      </c>
      <c r="I249" s="56">
        <f t="shared" si="3"/>
        <v>-2.6591963328178366E-3</v>
      </c>
      <c r="J249" s="56">
        <f>H249/'סכום נכסי הקרן'!$C$41</f>
        <v>-2.4989022206272219E-5</v>
      </c>
    </row>
    <row r="250" spans="1:10">
      <c r="A250" t="s">
        <v>3667</v>
      </c>
      <c r="B250" t="s">
        <v>3668</v>
      </c>
      <c r="C250" t="s">
        <v>1863</v>
      </c>
      <c r="D250" t="s">
        <v>100</v>
      </c>
      <c r="E250" s="65">
        <v>45168</v>
      </c>
      <c r="F250" s="55">
        <v>20721.683919999999</v>
      </c>
      <c r="G250" s="55">
        <v>1.343831</v>
      </c>
      <c r="H250" s="55">
        <v>0.27846433700000001</v>
      </c>
      <c r="I250" s="56">
        <f t="shared" si="3"/>
        <v>2.910380672781547E-4</v>
      </c>
      <c r="J250" s="56">
        <f>H250/'סכום נכסי הקרן'!$C$41</f>
        <v>2.7349453804254186E-6</v>
      </c>
    </row>
    <row r="251" spans="1:10">
      <c r="A251" t="s">
        <v>3669</v>
      </c>
      <c r="B251" t="s">
        <v>3670</v>
      </c>
      <c r="C251" t="s">
        <v>1863</v>
      </c>
      <c r="D251" t="s">
        <v>100</v>
      </c>
      <c r="E251" s="65">
        <v>45166</v>
      </c>
      <c r="F251" s="55">
        <v>41443.367839999999</v>
      </c>
      <c r="G251" s="55">
        <v>1.404498</v>
      </c>
      <c r="H251" s="55">
        <v>0.58207110299999998</v>
      </c>
      <c r="I251" s="56">
        <f t="shared" si="3"/>
        <v>6.0835384042583413E-4</v>
      </c>
      <c r="J251" s="56">
        <f>H251/'סכום נכסי הקרן'!$C$41</f>
        <v>5.7168278400726689E-6</v>
      </c>
    </row>
    <row r="252" spans="1:10">
      <c r="A252" t="s">
        <v>3671</v>
      </c>
      <c r="B252" t="s">
        <v>3672</v>
      </c>
      <c r="C252" t="s">
        <v>1863</v>
      </c>
      <c r="D252" t="s">
        <v>100</v>
      </c>
      <c r="E252" s="65">
        <v>45166</v>
      </c>
      <c r="F252" s="55">
        <v>12433.010352000001</v>
      </c>
      <c r="G252" s="55">
        <v>1.4403109999999999</v>
      </c>
      <c r="H252" s="55">
        <v>0.17907403699999996</v>
      </c>
      <c r="I252" s="56">
        <f t="shared" si="3"/>
        <v>1.8715991494514702E-4</v>
      </c>
      <c r="J252" s="56">
        <f>H252/'סכום נכסי הקרן'!$C$41</f>
        <v>1.7587807312190227E-6</v>
      </c>
    </row>
    <row r="253" spans="1:10">
      <c r="A253" t="s">
        <v>3673</v>
      </c>
      <c r="B253" t="s">
        <v>3674</v>
      </c>
      <c r="C253" t="s">
        <v>1863</v>
      </c>
      <c r="D253" t="s">
        <v>100</v>
      </c>
      <c r="E253" s="65">
        <v>45168</v>
      </c>
      <c r="F253" s="55">
        <v>16577.347136</v>
      </c>
      <c r="G253" s="55">
        <v>1.4437530000000001</v>
      </c>
      <c r="H253" s="55">
        <v>0.23933601500000001</v>
      </c>
      <c r="I253" s="56">
        <f t="shared" si="3"/>
        <v>2.5014295182673767E-4</v>
      </c>
      <c r="J253" s="56">
        <f>H253/'סכום נכסי הקרן'!$C$41</f>
        <v>2.3506454565981951E-6</v>
      </c>
    </row>
    <row r="254" spans="1:10">
      <c r="A254" t="s">
        <v>3675</v>
      </c>
      <c r="B254" t="s">
        <v>3676</v>
      </c>
      <c r="C254" t="s">
        <v>1863</v>
      </c>
      <c r="D254" t="s">
        <v>100</v>
      </c>
      <c r="E254" s="65">
        <v>45189</v>
      </c>
      <c r="F254" s="55">
        <v>15541.262940000001</v>
      </c>
      <c r="G254" s="55">
        <v>2.8150200000000001</v>
      </c>
      <c r="H254" s="55">
        <v>0.43748973600000002</v>
      </c>
      <c r="I254" s="56">
        <f t="shared" si="3"/>
        <v>4.5724407150733325E-4</v>
      </c>
      <c r="J254" s="56">
        <f>H254/'סכום נכסי הקרן'!$C$41</f>
        <v>4.2968178451402055E-6</v>
      </c>
    </row>
    <row r="255" spans="1:10">
      <c r="A255" t="s">
        <v>3677</v>
      </c>
      <c r="B255" t="s">
        <v>3678</v>
      </c>
      <c r="C255" t="s">
        <v>1863</v>
      </c>
      <c r="D255" t="s">
        <v>100</v>
      </c>
      <c r="E255" s="65">
        <v>45189</v>
      </c>
      <c r="F255" s="55">
        <v>15541.262940000001</v>
      </c>
      <c r="G255" s="55">
        <v>2.851823</v>
      </c>
      <c r="H255" s="55">
        <v>0.44320938499999996</v>
      </c>
      <c r="I255" s="56">
        <f t="shared" si="3"/>
        <v>4.6322198454425265E-4</v>
      </c>
      <c r="J255" s="56">
        <f>H255/'סכום נכסי הקרן'!$C$41</f>
        <v>4.3529935399481357E-6</v>
      </c>
    </row>
    <row r="256" spans="1:10">
      <c r="A256" t="s">
        <v>3679</v>
      </c>
      <c r="B256" t="s">
        <v>3680</v>
      </c>
      <c r="C256" t="s">
        <v>1863</v>
      </c>
      <c r="D256" t="s">
        <v>100</v>
      </c>
      <c r="E256" s="65">
        <v>45195</v>
      </c>
      <c r="F256" s="55">
        <v>15541.262940000001</v>
      </c>
      <c r="G256" s="55">
        <v>3.4983240000000002</v>
      </c>
      <c r="H256" s="55">
        <v>0.54368366700000004</v>
      </c>
      <c r="I256" s="56">
        <f t="shared" si="3"/>
        <v>5.6823306481210145E-4</v>
      </c>
      <c r="J256" s="56">
        <f>H256/'סכום נכסי הקרן'!$C$41</f>
        <v>5.3398045490988729E-6</v>
      </c>
    </row>
    <row r="257" spans="1:10">
      <c r="A257" t="s">
        <v>3681</v>
      </c>
      <c r="B257" t="s">
        <v>3682</v>
      </c>
      <c r="C257" t="s">
        <v>1863</v>
      </c>
      <c r="D257" t="s">
        <v>100</v>
      </c>
      <c r="E257" s="65">
        <v>45196</v>
      </c>
      <c r="F257" s="55">
        <v>15541.262940000001</v>
      </c>
      <c r="G257" s="55">
        <v>3.7793299999999999</v>
      </c>
      <c r="H257" s="55">
        <v>0.58735567799999999</v>
      </c>
      <c r="I257" s="56">
        <f t="shared" si="3"/>
        <v>6.1387703420696981E-4</v>
      </c>
      <c r="J257" s="56">
        <f>H257/'סכום נכסי הקרן'!$C$41</f>
        <v>5.7687304432550712E-6</v>
      </c>
    </row>
    <row r="258" spans="1:10">
      <c r="A258" t="s">
        <v>3683</v>
      </c>
      <c r="B258" t="s">
        <v>3684</v>
      </c>
      <c r="C258" t="s">
        <v>1863</v>
      </c>
      <c r="D258" t="s">
        <v>100</v>
      </c>
      <c r="E258" s="65">
        <v>45211</v>
      </c>
      <c r="F258" s="55">
        <v>23311.894410000001</v>
      </c>
      <c r="G258" s="55">
        <v>3.9561730000000002</v>
      </c>
      <c r="H258" s="55">
        <v>0.92225889500000002</v>
      </c>
      <c r="I258" s="56">
        <f t="shared" si="3"/>
        <v>9.6390241286404524E-4</v>
      </c>
      <c r="J258" s="56">
        <f>H258/'סכום נכסי הקרן'!$C$41</f>
        <v>9.057991883666242E-6</v>
      </c>
    </row>
    <row r="259" spans="1:10">
      <c r="A259" t="s">
        <v>3685</v>
      </c>
      <c r="B259" t="s">
        <v>3686</v>
      </c>
      <c r="C259" t="s">
        <v>1863</v>
      </c>
      <c r="D259" t="s">
        <v>100</v>
      </c>
      <c r="E259" s="65">
        <v>45201</v>
      </c>
      <c r="F259" s="55">
        <v>15541.262940000001</v>
      </c>
      <c r="G259" s="55">
        <v>4.054138</v>
      </c>
      <c r="H259" s="55">
        <v>0.63006430899999999</v>
      </c>
      <c r="I259" s="56">
        <f t="shared" si="3"/>
        <v>6.585141233087455E-4</v>
      </c>
      <c r="J259" s="56">
        <f>H259/'סכום נכסי הקרן'!$C$41</f>
        <v>6.188194473429046E-6</v>
      </c>
    </row>
    <row r="260" spans="1:10">
      <c r="A260" t="s">
        <v>3687</v>
      </c>
      <c r="B260" t="s">
        <v>3688</v>
      </c>
      <c r="C260" t="s">
        <v>1863</v>
      </c>
      <c r="D260" t="s">
        <v>100</v>
      </c>
      <c r="E260" s="65">
        <v>45201</v>
      </c>
      <c r="F260" s="55">
        <v>15541.262940000001</v>
      </c>
      <c r="G260" s="55">
        <v>4.1063049999999999</v>
      </c>
      <c r="H260" s="55">
        <v>0.63817164000000004</v>
      </c>
      <c r="I260" s="56">
        <f t="shared" si="3"/>
        <v>6.669875313237341E-4</v>
      </c>
      <c r="J260" s="56">
        <f>H260/'סכום נכסי הקרן'!$C$41</f>
        <v>6.2678208546917566E-6</v>
      </c>
    </row>
    <row r="261" spans="1:10">
      <c r="A261" t="s">
        <v>3689</v>
      </c>
      <c r="B261" t="s">
        <v>3690</v>
      </c>
      <c r="C261" t="s">
        <v>1863</v>
      </c>
      <c r="D261" t="s">
        <v>100</v>
      </c>
      <c r="E261" s="65">
        <v>45229</v>
      </c>
      <c r="F261" s="55">
        <v>24866.020704000002</v>
      </c>
      <c r="G261" s="55">
        <v>4.6035870000000001</v>
      </c>
      <c r="H261" s="55">
        <v>1.1447287770000001</v>
      </c>
      <c r="I261" s="56">
        <f t="shared" si="3"/>
        <v>1.196417661252492E-3</v>
      </c>
      <c r="J261" s="56">
        <f>H261/'סכום נכסי הקרן'!$C$41</f>
        <v>1.1242986136843042E-5</v>
      </c>
    </row>
    <row r="262" spans="1:10">
      <c r="A262" t="s">
        <v>3691</v>
      </c>
      <c r="B262" t="s">
        <v>3692</v>
      </c>
      <c r="C262" t="s">
        <v>1863</v>
      </c>
      <c r="D262" t="s">
        <v>107</v>
      </c>
      <c r="E262" s="65">
        <v>45176</v>
      </c>
      <c r="F262" s="55">
        <v>23448.260808999999</v>
      </c>
      <c r="G262" s="55">
        <v>-6.705667</v>
      </c>
      <c r="H262" s="55">
        <v>-1.572362362</v>
      </c>
      <c r="I262" s="56">
        <f t="shared" si="3"/>
        <v>-1.6433605388304867E-3</v>
      </c>
      <c r="J262" s="56">
        <f>H262/'סכום נכסי הקרן'!$C$41</f>
        <v>-1.5443001515510761E-5</v>
      </c>
    </row>
    <row r="263" spans="1:10">
      <c r="A263" t="s">
        <v>3693</v>
      </c>
      <c r="B263" t="s">
        <v>3694</v>
      </c>
      <c r="C263" t="s">
        <v>1863</v>
      </c>
      <c r="D263" t="s">
        <v>107</v>
      </c>
      <c r="E263" s="65">
        <v>45161</v>
      </c>
      <c r="F263" s="55">
        <v>133844.465169</v>
      </c>
      <c r="G263" s="55">
        <v>-5.8817110000000001</v>
      </c>
      <c r="H263" s="55">
        <v>-7.8723444740000001</v>
      </c>
      <c r="I263" s="56">
        <f t="shared" si="3"/>
        <v>-8.2278109482322014E-3</v>
      </c>
      <c r="J263" s="56">
        <f>H263/'סכום נכסי הקרן'!$C$41</f>
        <v>-7.7318454435635221E-5</v>
      </c>
    </row>
    <row r="264" spans="1:10">
      <c r="A264" t="s">
        <v>3695</v>
      </c>
      <c r="B264" t="s">
        <v>3696</v>
      </c>
      <c r="C264" t="s">
        <v>1863</v>
      </c>
      <c r="D264" t="s">
        <v>107</v>
      </c>
      <c r="E264" s="65">
        <v>45180</v>
      </c>
      <c r="F264" s="55">
        <v>12315.417168</v>
      </c>
      <c r="G264" s="55">
        <v>-5.6458250000000003</v>
      </c>
      <c r="H264" s="55">
        <v>-0.69530688299999999</v>
      </c>
      <c r="I264" s="56">
        <f t="shared" si="3"/>
        <v>-7.267026491565347E-4</v>
      </c>
      <c r="J264" s="56">
        <f>H264/'סכום נכסי הקרן'!$C$41</f>
        <v>-6.828976263624188E-6</v>
      </c>
    </row>
    <row r="265" spans="1:10">
      <c r="A265" t="s">
        <v>3697</v>
      </c>
      <c r="B265" t="s">
        <v>3698</v>
      </c>
      <c r="C265" t="s">
        <v>1863</v>
      </c>
      <c r="D265" t="s">
        <v>107</v>
      </c>
      <c r="E265" s="65">
        <v>45267</v>
      </c>
      <c r="F265" s="55">
        <v>14465.116491999999</v>
      </c>
      <c r="G265" s="55">
        <v>-3.7832910000000002</v>
      </c>
      <c r="H265" s="55">
        <v>-0.54725740900000008</v>
      </c>
      <c r="I265" s="56">
        <f t="shared" si="3"/>
        <v>-5.7196817493728347E-4</v>
      </c>
      <c r="J265" s="56">
        <f>H265/'סכום נכסי הקרן'!$C$41</f>
        <v>-5.3749041574689476E-6</v>
      </c>
    </row>
    <row r="266" spans="1:10">
      <c r="A266" t="s">
        <v>3699</v>
      </c>
      <c r="B266" t="s">
        <v>3700</v>
      </c>
      <c r="C266" t="s">
        <v>1863</v>
      </c>
      <c r="D266" t="s">
        <v>107</v>
      </c>
      <c r="E266" s="65">
        <v>45127</v>
      </c>
      <c r="F266" s="55">
        <v>20167.03</v>
      </c>
      <c r="G266" s="55">
        <v>0.522536</v>
      </c>
      <c r="H266" s="55">
        <v>0.10538</v>
      </c>
      <c r="I266" s="56">
        <f t="shared" ref="I266:I329" si="4">H266/$H$9</f>
        <v>1.1013831020584852E-4</v>
      </c>
      <c r="J266" s="56">
        <f>H266/'סכום נכסי הקרן'!$C$41</f>
        <v>1.0349926575668848E-6</v>
      </c>
    </row>
    <row r="267" spans="1:10">
      <c r="A267" t="s">
        <v>3701</v>
      </c>
      <c r="B267" t="s">
        <v>3702</v>
      </c>
      <c r="C267" t="s">
        <v>1863</v>
      </c>
      <c r="D267" t="s">
        <v>107</v>
      </c>
      <c r="E267" s="65">
        <v>45127</v>
      </c>
      <c r="F267" s="55">
        <v>67036.036240000001</v>
      </c>
      <c r="G267" s="55">
        <v>0.59496099999999996</v>
      </c>
      <c r="H267" s="55">
        <v>0.39883802600000001</v>
      </c>
      <c r="I267" s="56">
        <f t="shared" si="4"/>
        <v>4.1684708891133308E-4</v>
      </c>
      <c r="J267" s="56">
        <f>H267/'סכום נכסי הקרן'!$C$41</f>
        <v>3.9171989795831307E-6</v>
      </c>
    </row>
    <row r="268" spans="1:10">
      <c r="A268" t="s">
        <v>3701</v>
      </c>
      <c r="B268" t="s">
        <v>3703</v>
      </c>
      <c r="C268" t="s">
        <v>1863</v>
      </c>
      <c r="D268" t="s">
        <v>107</v>
      </c>
      <c r="E268" s="65">
        <v>45127</v>
      </c>
      <c r="F268" s="55">
        <v>112120.54</v>
      </c>
      <c r="G268" s="55">
        <v>0.59495799999999999</v>
      </c>
      <c r="H268" s="55">
        <v>0.66707000000000005</v>
      </c>
      <c r="I268" s="56">
        <f t="shared" si="4"/>
        <v>6.9719076284888387E-4</v>
      </c>
      <c r="J268" s="56">
        <f>H268/'סכום נכסי הקרן'!$C$41</f>
        <v>6.5516469167122967E-6</v>
      </c>
    </row>
    <row r="269" spans="1:10">
      <c r="A269" t="s">
        <v>3704</v>
      </c>
      <c r="B269" t="s">
        <v>3705</v>
      </c>
      <c r="C269" t="s">
        <v>1863</v>
      </c>
      <c r="D269" t="s">
        <v>100</v>
      </c>
      <c r="E269" s="65">
        <v>45127</v>
      </c>
      <c r="F269" s="55">
        <v>107809.151041</v>
      </c>
      <c r="G269" s="55">
        <v>1.081108</v>
      </c>
      <c r="H269" s="55">
        <v>1.1655330770000001</v>
      </c>
      <c r="I269" s="56">
        <f t="shared" si="4"/>
        <v>1.2181613549990809E-3</v>
      </c>
      <c r="J269" s="56">
        <f>H269/'סכום נכסי הקרן'!$C$41</f>
        <v>1.1447316159103611E-5</v>
      </c>
    </row>
    <row r="270" spans="1:10">
      <c r="A270" t="s">
        <v>3706</v>
      </c>
      <c r="B270" t="s">
        <v>3707</v>
      </c>
      <c r="C270" t="s">
        <v>1863</v>
      </c>
      <c r="D270" t="s">
        <v>100</v>
      </c>
      <c r="E270" s="65">
        <v>45127</v>
      </c>
      <c r="F270" s="55">
        <v>44763.361852000002</v>
      </c>
      <c r="G270" s="55">
        <v>1.0584519999999999</v>
      </c>
      <c r="H270" s="55">
        <v>0.47379862</v>
      </c>
      <c r="I270" s="56">
        <f t="shared" si="4"/>
        <v>4.9519244054529272E-4</v>
      </c>
      <c r="J270" s="56">
        <f>H270/'סכום נכסי הקרן'!$C$41</f>
        <v>4.6534265787181872E-6</v>
      </c>
    </row>
    <row r="271" spans="1:10">
      <c r="A271" t="s">
        <v>3708</v>
      </c>
      <c r="B271" t="s">
        <v>3709</v>
      </c>
      <c r="C271" t="s">
        <v>1863</v>
      </c>
      <c r="D271" t="s">
        <v>100</v>
      </c>
      <c r="E271" s="65">
        <v>45127</v>
      </c>
      <c r="F271" s="55">
        <v>33560.733737000002</v>
      </c>
      <c r="G271" s="55">
        <v>1.0237130000000001</v>
      </c>
      <c r="H271" s="55">
        <v>0.34356551499999999</v>
      </c>
      <c r="I271" s="56">
        <f t="shared" si="4"/>
        <v>3.5907881255553336E-4</v>
      </c>
      <c r="J271" s="56">
        <f>H271/'סכום נכסי הקרן'!$C$41</f>
        <v>3.3743384457979254E-6</v>
      </c>
    </row>
    <row r="272" spans="1:10">
      <c r="A272" t="s">
        <v>3710</v>
      </c>
      <c r="B272" t="s">
        <v>3711</v>
      </c>
      <c r="C272" t="s">
        <v>1863</v>
      </c>
      <c r="D272" t="s">
        <v>100</v>
      </c>
      <c r="E272" s="65">
        <v>45267</v>
      </c>
      <c r="F272" s="55">
        <v>16162.07465</v>
      </c>
      <c r="G272" s="55">
        <v>-2.7613349999999999</v>
      </c>
      <c r="H272" s="55">
        <v>-0.44628906900000004</v>
      </c>
      <c r="I272" s="56">
        <f t="shared" si="4"/>
        <v>-4.6644072806036573E-4</v>
      </c>
      <c r="J272" s="56">
        <f>H272/'סכום נכסי הקרן'!$C$41</f>
        <v>-4.38324074366446E-6</v>
      </c>
    </row>
    <row r="273" spans="1:10">
      <c r="A273" t="s">
        <v>3712</v>
      </c>
      <c r="B273" t="s">
        <v>3713</v>
      </c>
      <c r="C273" t="s">
        <v>1863</v>
      </c>
      <c r="D273" t="s">
        <v>102</v>
      </c>
      <c r="E273" s="65">
        <v>45196</v>
      </c>
      <c r="F273" s="55">
        <v>6169.09</v>
      </c>
      <c r="G273" s="55">
        <v>-4.2400089999999997</v>
      </c>
      <c r="H273" s="55">
        <v>-0.26156999999999997</v>
      </c>
      <c r="I273" s="56">
        <f t="shared" si="4"/>
        <v>-2.7338088632134936E-4</v>
      </c>
      <c r="J273" s="56">
        <f>H273/'סכום נכסי הקרן'!$C$41</f>
        <v>-2.5690171706184286E-6</v>
      </c>
    </row>
    <row r="274" spans="1:10">
      <c r="A274" t="s">
        <v>3714</v>
      </c>
      <c r="B274" t="s">
        <v>3715</v>
      </c>
      <c r="C274" t="s">
        <v>1863</v>
      </c>
      <c r="D274" t="s">
        <v>102</v>
      </c>
      <c r="E274" s="65">
        <v>45195</v>
      </c>
      <c r="F274" s="55">
        <v>31269.233182</v>
      </c>
      <c r="G274" s="55">
        <v>-3.9586079999999999</v>
      </c>
      <c r="H274" s="55">
        <v>-1.2378262840000001</v>
      </c>
      <c r="I274" s="56">
        <f t="shared" si="4"/>
        <v>-1.2937188769040118E-3</v>
      </c>
      <c r="J274" s="56">
        <f>H274/'סכום נכסי הקרן'!$C$41</f>
        <v>-1.2157345941196635E-5</v>
      </c>
    </row>
    <row r="275" spans="1:10">
      <c r="A275" t="s">
        <v>3716</v>
      </c>
      <c r="B275" t="s">
        <v>3717</v>
      </c>
      <c r="C275" t="s">
        <v>1863</v>
      </c>
      <c r="D275" t="s">
        <v>102</v>
      </c>
      <c r="E275" s="65">
        <v>45195</v>
      </c>
      <c r="F275" s="55">
        <v>31276.561335999999</v>
      </c>
      <c r="G275" s="55">
        <v>-3.93425</v>
      </c>
      <c r="H275" s="55">
        <v>-1.23049813</v>
      </c>
      <c r="I275" s="56">
        <f t="shared" si="4"/>
        <v>-1.2860598287118667E-3</v>
      </c>
      <c r="J275" s="56">
        <f>H275/'סכום נכסי הקרן'!$C$41</f>
        <v>-1.2085372268929418E-5</v>
      </c>
    </row>
    <row r="276" spans="1:10">
      <c r="A276" t="s">
        <v>3718</v>
      </c>
      <c r="B276" t="s">
        <v>3719</v>
      </c>
      <c r="C276" t="s">
        <v>1863</v>
      </c>
      <c r="D276" t="s">
        <v>102</v>
      </c>
      <c r="E276" s="65">
        <v>45210</v>
      </c>
      <c r="F276" s="55">
        <v>37342.054078000001</v>
      </c>
      <c r="G276" s="55">
        <v>-3.9090379999999998</v>
      </c>
      <c r="H276" s="55">
        <v>-1.4597152280000001</v>
      </c>
      <c r="I276" s="56">
        <f t="shared" si="4"/>
        <v>-1.5256269557189686E-3</v>
      </c>
      <c r="J276" s="56">
        <f>H276/'סכום נכסי הקרן'!$C$41</f>
        <v>-1.4336634495336603E-5</v>
      </c>
    </row>
    <row r="277" spans="1:10">
      <c r="A277" t="s">
        <v>3720</v>
      </c>
      <c r="B277" t="s">
        <v>3721</v>
      </c>
      <c r="C277" t="s">
        <v>1863</v>
      </c>
      <c r="D277" t="s">
        <v>102</v>
      </c>
      <c r="E277" s="65">
        <v>45232</v>
      </c>
      <c r="F277" s="55">
        <v>39143.334670999997</v>
      </c>
      <c r="G277" s="55">
        <v>-3.938898</v>
      </c>
      <c r="H277" s="55">
        <v>-1.54181605</v>
      </c>
      <c r="I277" s="56">
        <f t="shared" si="4"/>
        <v>-1.611434943967129E-3</v>
      </c>
      <c r="J277" s="56">
        <f>H277/'סכום נכסי הקרן'!$C$41</f>
        <v>-1.5142990046202096E-5</v>
      </c>
    </row>
    <row r="278" spans="1:10">
      <c r="A278" t="s">
        <v>3722</v>
      </c>
      <c r="B278" t="s">
        <v>3723</v>
      </c>
      <c r="C278" t="s">
        <v>1863</v>
      </c>
      <c r="D278" t="s">
        <v>102</v>
      </c>
      <c r="E278" s="65">
        <v>45232</v>
      </c>
      <c r="F278" s="55">
        <v>21009.444704000001</v>
      </c>
      <c r="G278" s="55">
        <v>-3.8902739999999998</v>
      </c>
      <c r="H278" s="55">
        <v>-0.81732495500000002</v>
      </c>
      <c r="I278" s="56">
        <f t="shared" si="4"/>
        <v>-8.5423030397391525E-4</v>
      </c>
      <c r="J278" s="56">
        <f>H278/'סכום נכסי הקרן'!$C$41</f>
        <v>-8.0273802170353443E-6</v>
      </c>
    </row>
    <row r="279" spans="1:10">
      <c r="A279" t="s">
        <v>3722</v>
      </c>
      <c r="B279" t="s">
        <v>3724</v>
      </c>
      <c r="C279" t="s">
        <v>1863</v>
      </c>
      <c r="D279" t="s">
        <v>102</v>
      </c>
      <c r="E279" s="65">
        <v>45232</v>
      </c>
      <c r="F279" s="55">
        <v>61915.876349999999</v>
      </c>
      <c r="G279" s="55">
        <v>-3.8902739999999998</v>
      </c>
      <c r="H279" s="55">
        <v>-2.4086972090000001</v>
      </c>
      <c r="I279" s="56">
        <f t="shared" si="4"/>
        <v>-2.5174591041640117E-3</v>
      </c>
      <c r="J279" s="56">
        <f>H279/'סכום נכסי הקרן'!$C$41</f>
        <v>-2.3657087925762459E-5</v>
      </c>
    </row>
    <row r="280" spans="1:10">
      <c r="A280" t="s">
        <v>3725</v>
      </c>
      <c r="B280" t="s">
        <v>3726</v>
      </c>
      <c r="C280" t="s">
        <v>1863</v>
      </c>
      <c r="D280" t="s">
        <v>102</v>
      </c>
      <c r="E280" s="65">
        <v>45181</v>
      </c>
      <c r="F280" s="55">
        <v>87167.292784999998</v>
      </c>
      <c r="G280" s="55">
        <v>-2.554996</v>
      </c>
      <c r="H280" s="55">
        <v>-2.227120744</v>
      </c>
      <c r="I280" s="56">
        <f t="shared" si="4"/>
        <v>-2.3276837670198535E-3</v>
      </c>
      <c r="J280" s="56">
        <f>H280/'סכום נכסי הקרן'!$C$41</f>
        <v>-2.1873729526996561E-5</v>
      </c>
    </row>
    <row r="281" spans="1:10">
      <c r="A281" t="s">
        <v>3727</v>
      </c>
      <c r="B281" t="s">
        <v>3728</v>
      </c>
      <c r="C281" t="s">
        <v>1863</v>
      </c>
      <c r="D281" t="s">
        <v>102</v>
      </c>
      <c r="E281" s="65">
        <v>45181</v>
      </c>
      <c r="F281" s="55">
        <v>31703.059900000004</v>
      </c>
      <c r="G281" s="55">
        <v>-2.5360309999999999</v>
      </c>
      <c r="H281" s="55">
        <v>-0.803999566</v>
      </c>
      <c r="I281" s="56">
        <f t="shared" si="4"/>
        <v>-8.4030322267484897E-4</v>
      </c>
      <c r="J281" s="56">
        <f>H281/'סכום נכסי הקרן'!$C$41</f>
        <v>-7.896504531191516E-6</v>
      </c>
    </row>
    <row r="282" spans="1:10">
      <c r="A282" t="s">
        <v>3729</v>
      </c>
      <c r="B282" t="s">
        <v>3730</v>
      </c>
      <c r="C282" t="s">
        <v>1863</v>
      </c>
      <c r="D282" t="s">
        <v>102</v>
      </c>
      <c r="E282" s="65">
        <v>45176</v>
      </c>
      <c r="F282" s="55">
        <v>142670.364887</v>
      </c>
      <c r="G282" s="55">
        <v>-2.5915659999999998</v>
      </c>
      <c r="H282" s="55">
        <v>-3.6973970829999998</v>
      </c>
      <c r="I282" s="56">
        <f t="shared" si="4"/>
        <v>-3.8643487083094841E-3</v>
      </c>
      <c r="J282" s="56">
        <f>H282/'סכום נכסי הקרן'!$C$41</f>
        <v>-3.6314090273431557E-5</v>
      </c>
    </row>
    <row r="283" spans="1:10">
      <c r="A283" t="s">
        <v>3731</v>
      </c>
      <c r="B283" t="s">
        <v>3732</v>
      </c>
      <c r="C283" t="s">
        <v>1863</v>
      </c>
      <c r="D283" t="s">
        <v>102</v>
      </c>
      <c r="E283" s="65">
        <v>45181</v>
      </c>
      <c r="F283" s="55">
        <v>3138.1995550000006</v>
      </c>
      <c r="G283" s="55">
        <v>-2.5265520000000001</v>
      </c>
      <c r="H283" s="55">
        <v>-7.9288241999999995E-2</v>
      </c>
      <c r="I283" s="56">
        <f t="shared" si="4"/>
        <v>-8.2868409499643078E-5</v>
      </c>
      <c r="J283" s="56">
        <f>H283/'סכום נכסי הקרן'!$C$41</f>
        <v>-7.787317166576797E-7</v>
      </c>
    </row>
    <row r="284" spans="1:10">
      <c r="A284" t="s">
        <v>3731</v>
      </c>
      <c r="B284" t="s">
        <v>3733</v>
      </c>
      <c r="C284" t="s">
        <v>1863</v>
      </c>
      <c r="D284" t="s">
        <v>102</v>
      </c>
      <c r="E284" s="65">
        <v>45181</v>
      </c>
      <c r="F284" s="55">
        <v>125320.56072999998</v>
      </c>
      <c r="G284" s="55">
        <v>-2.5265520000000001</v>
      </c>
      <c r="H284" s="55">
        <v>-3.1662889349999999</v>
      </c>
      <c r="I284" s="56">
        <f t="shared" si="4"/>
        <v>-3.3092589952967901E-3</v>
      </c>
      <c r="J284" s="56">
        <f>H284/'סכום נכסי הקרן'!$C$41</f>
        <v>-3.1097796540712387E-5</v>
      </c>
    </row>
    <row r="285" spans="1:10">
      <c r="A285" t="s">
        <v>3734</v>
      </c>
      <c r="B285" t="s">
        <v>3735</v>
      </c>
      <c r="C285" t="s">
        <v>1863</v>
      </c>
      <c r="D285" t="s">
        <v>102</v>
      </c>
      <c r="E285" s="65">
        <v>45176</v>
      </c>
      <c r="F285" s="55">
        <v>45100.099411000003</v>
      </c>
      <c r="G285" s="55">
        <v>-2.5725989999999999</v>
      </c>
      <c r="H285" s="55">
        <v>-1.1602449180000001</v>
      </c>
      <c r="I285" s="56">
        <f t="shared" si="4"/>
        <v>-1.2126344153866322E-3</v>
      </c>
      <c r="J285" s="56">
        <f>H285/'סכום נכסי הקרן'!$C$41</f>
        <v>-1.1395378355563602E-5</v>
      </c>
    </row>
    <row r="286" spans="1:10">
      <c r="A286" t="s">
        <v>3736</v>
      </c>
      <c r="B286" t="s">
        <v>3737</v>
      </c>
      <c r="C286" t="s">
        <v>1863</v>
      </c>
      <c r="D286" t="s">
        <v>102</v>
      </c>
      <c r="E286" s="65">
        <v>45176</v>
      </c>
      <c r="F286" s="55">
        <v>54024.974056999999</v>
      </c>
      <c r="G286" s="55">
        <v>-2.5725989999999999</v>
      </c>
      <c r="H286" s="55">
        <v>-1.389846194</v>
      </c>
      <c r="I286" s="56">
        <f t="shared" si="4"/>
        <v>-1.4526030675003788E-3</v>
      </c>
      <c r="J286" s="56">
        <f>H286/'סכום נכסי הקרן'!$C$41</f>
        <v>-1.3650413797089391E-5</v>
      </c>
    </row>
    <row r="287" spans="1:10">
      <c r="A287" t="s">
        <v>3738</v>
      </c>
      <c r="B287" t="s">
        <v>3739</v>
      </c>
      <c r="C287" t="s">
        <v>1863</v>
      </c>
      <c r="D287" t="s">
        <v>102</v>
      </c>
      <c r="E287" s="65">
        <v>45175</v>
      </c>
      <c r="F287" s="55">
        <v>47592.955811</v>
      </c>
      <c r="G287" s="55">
        <v>-2.3767309999999999</v>
      </c>
      <c r="H287" s="55">
        <v>-1.1311566230000001</v>
      </c>
      <c r="I287" s="56">
        <f t="shared" si="4"/>
        <v>-1.1822326725695015E-3</v>
      </c>
      <c r="J287" s="56">
        <f>H287/'סכום נכסי הקרן'!$C$41</f>
        <v>-1.1109686841555825E-5</v>
      </c>
    </row>
    <row r="288" spans="1:10">
      <c r="A288" t="s">
        <v>3740</v>
      </c>
      <c r="B288" t="s">
        <v>3741</v>
      </c>
      <c r="C288" t="s">
        <v>1863</v>
      </c>
      <c r="D288" t="s">
        <v>102</v>
      </c>
      <c r="E288" s="65">
        <v>45183</v>
      </c>
      <c r="F288" s="55">
        <v>52159.509383999997</v>
      </c>
      <c r="G288" s="55">
        <v>-2.4464760000000001</v>
      </c>
      <c r="H288" s="55">
        <v>-1.2760700589999998</v>
      </c>
      <c r="I288" s="56">
        <f t="shared" si="4"/>
        <v>-1.3336895046739173E-3</v>
      </c>
      <c r="J288" s="56">
        <f>H288/'סכום נכסי הקרן'!$C$41</f>
        <v>-1.253295826158608E-5</v>
      </c>
    </row>
    <row r="289" spans="1:10">
      <c r="A289" t="s">
        <v>3740</v>
      </c>
      <c r="B289" t="s">
        <v>3742</v>
      </c>
      <c r="C289" t="s">
        <v>1863</v>
      </c>
      <c r="D289" t="s">
        <v>102</v>
      </c>
      <c r="E289" s="65">
        <v>45183</v>
      </c>
      <c r="F289" s="55">
        <v>226439.915095</v>
      </c>
      <c r="G289" s="55">
        <v>-2.4464760000000001</v>
      </c>
      <c r="H289" s="55">
        <v>-5.5397989669999985</v>
      </c>
      <c r="I289" s="56">
        <f t="shared" si="4"/>
        <v>-5.7899420867857758E-3</v>
      </c>
      <c r="J289" s="56">
        <f>H289/'סכום נכסי הקרן'!$C$41</f>
        <v>-5.440929260999821E-5</v>
      </c>
    </row>
    <row r="290" spans="1:10">
      <c r="A290" t="s">
        <v>3743</v>
      </c>
      <c r="B290" t="s">
        <v>3744</v>
      </c>
      <c r="C290" t="s">
        <v>1863</v>
      </c>
      <c r="D290" t="s">
        <v>102</v>
      </c>
      <c r="E290" s="65">
        <v>45183</v>
      </c>
      <c r="F290" s="55">
        <v>33914.502572999998</v>
      </c>
      <c r="G290" s="55">
        <v>-2.4464760000000001</v>
      </c>
      <c r="H290" s="55">
        <v>-0.82971028199999997</v>
      </c>
      <c r="I290" s="56">
        <f t="shared" si="4"/>
        <v>-8.6717487587680822E-4</v>
      </c>
      <c r="J290" s="56">
        <f>H290/'סכום נכסי הקרן'!$C$41</f>
        <v>-8.1490230572950219E-6</v>
      </c>
    </row>
    <row r="291" spans="1:10">
      <c r="A291" t="s">
        <v>3745</v>
      </c>
      <c r="B291" t="s">
        <v>3746</v>
      </c>
      <c r="C291" t="s">
        <v>1863</v>
      </c>
      <c r="D291" t="s">
        <v>102</v>
      </c>
      <c r="E291" s="65">
        <v>45183</v>
      </c>
      <c r="F291" s="55">
        <v>195651.67031399999</v>
      </c>
      <c r="G291" s="55">
        <v>-2.4417490000000002</v>
      </c>
      <c r="H291" s="55">
        <v>-4.7773222689999999</v>
      </c>
      <c r="I291" s="56">
        <f t="shared" si="4"/>
        <v>-4.9930366484762772E-3</v>
      </c>
      <c r="J291" s="56">
        <f>H291/'סכום נכסי הקרן'!$C$41</f>
        <v>-4.6920606104059308E-5</v>
      </c>
    </row>
    <row r="292" spans="1:10">
      <c r="A292" t="s">
        <v>3747</v>
      </c>
      <c r="B292" t="s">
        <v>3748</v>
      </c>
      <c r="C292" t="s">
        <v>1863</v>
      </c>
      <c r="D292" t="s">
        <v>102</v>
      </c>
      <c r="E292" s="65">
        <v>45266</v>
      </c>
      <c r="F292" s="55">
        <v>12273.696543</v>
      </c>
      <c r="G292" s="55">
        <v>-2.3862839999999998</v>
      </c>
      <c r="H292" s="55">
        <v>-0.29288523700000002</v>
      </c>
      <c r="I292" s="56">
        <f t="shared" si="4"/>
        <v>-3.0611012609052442E-4</v>
      </c>
      <c r="J292" s="56">
        <f>H292/'סכום נכסי הקרן'!$C$41</f>
        <v>-2.8765806586139393E-6</v>
      </c>
    </row>
    <row r="293" spans="1:10">
      <c r="A293" t="s">
        <v>3749</v>
      </c>
      <c r="B293" t="s">
        <v>3750</v>
      </c>
      <c r="C293" t="s">
        <v>1863</v>
      </c>
      <c r="D293" t="s">
        <v>102</v>
      </c>
      <c r="E293" s="65">
        <v>45274</v>
      </c>
      <c r="F293" s="55">
        <v>63922.021842000002</v>
      </c>
      <c r="G293" s="55">
        <v>-1.485609</v>
      </c>
      <c r="H293" s="55">
        <v>-0.94963109199999995</v>
      </c>
      <c r="I293" s="56">
        <f t="shared" si="4"/>
        <v>-9.9251056929032717E-4</v>
      </c>
      <c r="J293" s="56">
        <f>H293/'סכום נכסי הקרן'!$C$41</f>
        <v>-9.3268286925149254E-6</v>
      </c>
    </row>
    <row r="294" spans="1:10">
      <c r="A294" t="s">
        <v>3751</v>
      </c>
      <c r="B294" t="s">
        <v>3752</v>
      </c>
      <c r="C294" t="s">
        <v>1863</v>
      </c>
      <c r="D294" t="s">
        <v>102</v>
      </c>
      <c r="E294" s="65">
        <v>45161</v>
      </c>
      <c r="F294" s="55">
        <v>40008.056844999999</v>
      </c>
      <c r="G294" s="55">
        <v>-1.5385150000000001</v>
      </c>
      <c r="H294" s="55">
        <v>-0.61553005599999999</v>
      </c>
      <c r="I294" s="56">
        <f t="shared" si="4"/>
        <v>-6.4332359317471356E-4</v>
      </c>
      <c r="J294" s="56">
        <f>H294/'סכום נכסי הקרן'!$C$41</f>
        <v>-6.0454458955374203E-6</v>
      </c>
    </row>
    <row r="295" spans="1:10">
      <c r="A295" t="s">
        <v>3753</v>
      </c>
      <c r="B295" t="s">
        <v>3754</v>
      </c>
      <c r="C295" t="s">
        <v>1863</v>
      </c>
      <c r="D295" t="s">
        <v>102</v>
      </c>
      <c r="E295" s="65">
        <v>45279</v>
      </c>
      <c r="F295" s="55">
        <v>24102.664962999999</v>
      </c>
      <c r="G295" s="55">
        <v>-0.93020800000000003</v>
      </c>
      <c r="H295" s="55">
        <v>-0.22420488599999996</v>
      </c>
      <c r="I295" s="56">
        <f t="shared" si="4"/>
        <v>-2.3432859445753369E-4</v>
      </c>
      <c r="J295" s="56">
        <f>H295/'סכום נכסי הקרן'!$C$41</f>
        <v>-2.2020346441508864E-6</v>
      </c>
    </row>
    <row r="296" spans="1:10">
      <c r="A296" t="s">
        <v>3755</v>
      </c>
      <c r="B296" t="s">
        <v>3756</v>
      </c>
      <c r="C296" t="s">
        <v>1863</v>
      </c>
      <c r="D296" t="s">
        <v>102</v>
      </c>
      <c r="E296" s="65">
        <v>45279</v>
      </c>
      <c r="F296" s="55">
        <v>24122.450979000001</v>
      </c>
      <c r="G296" s="55">
        <v>-0.84742200000000001</v>
      </c>
      <c r="H296" s="55">
        <v>-0.20441887</v>
      </c>
      <c r="I296" s="56">
        <f t="shared" si="4"/>
        <v>-2.1364916412971175E-4</v>
      </c>
      <c r="J296" s="56">
        <f>H296/'סכום נכסי הקרן'!$C$41</f>
        <v>-2.0077057270650932E-6</v>
      </c>
    </row>
    <row r="297" spans="1:10">
      <c r="A297" t="s">
        <v>3757</v>
      </c>
      <c r="B297" t="s">
        <v>3758</v>
      </c>
      <c r="C297" t="s">
        <v>1863</v>
      </c>
      <c r="D297" t="s">
        <v>102</v>
      </c>
      <c r="E297" s="65">
        <v>45145</v>
      </c>
      <c r="F297" s="55">
        <v>700093.37</v>
      </c>
      <c r="G297" s="55">
        <v>0.16008900000000001</v>
      </c>
      <c r="H297" s="55">
        <v>1.12077</v>
      </c>
      <c r="I297" s="56">
        <f t="shared" si="4"/>
        <v>1.1713770537996665E-3</v>
      </c>
      <c r="J297" s="56">
        <f>H297/'סכום נכסי הקרן'!$C$41</f>
        <v>1.1007674329296237E-5</v>
      </c>
    </row>
    <row r="298" spans="1:10">
      <c r="A298" t="s">
        <v>3759</v>
      </c>
      <c r="B298" t="s">
        <v>3760</v>
      </c>
      <c r="C298" t="s">
        <v>1863</v>
      </c>
      <c r="D298" t="s">
        <v>102</v>
      </c>
      <c r="E298" s="65">
        <v>45145</v>
      </c>
      <c r="F298" s="55">
        <v>982852.04</v>
      </c>
      <c r="G298" s="55">
        <v>0.16008800000000001</v>
      </c>
      <c r="H298" s="55">
        <v>1.5734300000000001</v>
      </c>
      <c r="I298" s="56">
        <f t="shared" si="4"/>
        <v>1.6444763847711923E-3</v>
      </c>
      <c r="J298" s="56">
        <f>H298/'סכום נכסי הקרן'!$C$41</f>
        <v>1.5453487352395743E-5</v>
      </c>
    </row>
    <row r="299" spans="1:10">
      <c r="A299" t="s">
        <v>3761</v>
      </c>
      <c r="B299" t="s">
        <v>3762</v>
      </c>
      <c r="C299" t="s">
        <v>1863</v>
      </c>
      <c r="D299" t="s">
        <v>102</v>
      </c>
      <c r="E299" s="65">
        <v>45288</v>
      </c>
      <c r="F299" s="55">
        <v>16275.830067000001</v>
      </c>
      <c r="G299" s="55">
        <v>0.37514199999999998</v>
      </c>
      <c r="H299" s="55">
        <v>6.1057475999999992E-2</v>
      </c>
      <c r="I299" s="56">
        <f t="shared" si="4"/>
        <v>6.3814454660031801E-5</v>
      </c>
      <c r="J299" s="56">
        <f>H299/'סכום נכסי הקרן'!$C$41</f>
        <v>5.9967773153887152E-7</v>
      </c>
    </row>
    <row r="300" spans="1:10">
      <c r="A300" t="s">
        <v>3763</v>
      </c>
      <c r="B300" t="s">
        <v>3764</v>
      </c>
      <c r="C300" t="s">
        <v>1863</v>
      </c>
      <c r="D300" t="s">
        <v>102</v>
      </c>
      <c r="E300" s="65">
        <v>45099</v>
      </c>
      <c r="F300" s="55">
        <v>119821.100032</v>
      </c>
      <c r="G300" s="55">
        <v>0.38185999999999998</v>
      </c>
      <c r="H300" s="55">
        <v>0.45754921000000004</v>
      </c>
      <c r="I300" s="56">
        <f t="shared" si="4"/>
        <v>4.7820930751016257E-4</v>
      </c>
      <c r="J300" s="56">
        <f>H300/'סכום נכסי הקרן'!$C$41</f>
        <v>4.493832537725647E-6</v>
      </c>
    </row>
    <row r="301" spans="1:10">
      <c r="A301" t="s">
        <v>3763</v>
      </c>
      <c r="B301" t="s">
        <v>3765</v>
      </c>
      <c r="C301" t="s">
        <v>1863</v>
      </c>
      <c r="D301" t="s">
        <v>102</v>
      </c>
      <c r="E301" s="65">
        <v>45099</v>
      </c>
      <c r="F301" s="55">
        <v>49068.499323999997</v>
      </c>
      <c r="G301" s="55">
        <v>0.38185999999999998</v>
      </c>
      <c r="H301" s="55">
        <v>0.187373121</v>
      </c>
      <c r="I301" s="56">
        <f t="shared" si="4"/>
        <v>1.9583373434177255E-4</v>
      </c>
      <c r="J301" s="56">
        <f>H301/'סכום נכסי הקרן'!$C$41</f>
        <v>1.8402904200075106E-6</v>
      </c>
    </row>
    <row r="302" spans="1:10">
      <c r="A302" t="s">
        <v>3763</v>
      </c>
      <c r="B302" t="s">
        <v>3766</v>
      </c>
      <c r="C302" t="s">
        <v>1863</v>
      </c>
      <c r="D302" t="s">
        <v>102</v>
      </c>
      <c r="E302" s="65">
        <v>45099</v>
      </c>
      <c r="F302" s="55">
        <v>31088.441524999998</v>
      </c>
      <c r="G302" s="55">
        <v>0.38185999999999998</v>
      </c>
      <c r="H302" s="55">
        <v>0.11871441399999999</v>
      </c>
      <c r="I302" s="56">
        <f t="shared" si="4"/>
        <v>1.2407482401819629E-4</v>
      </c>
      <c r="J302" s="56">
        <f>H302/'סכום נכסי הקרן'!$C$41</f>
        <v>1.1659569827040745E-6</v>
      </c>
    </row>
    <row r="303" spans="1:10">
      <c r="A303" t="s">
        <v>3767</v>
      </c>
      <c r="B303" t="s">
        <v>3768</v>
      </c>
      <c r="C303" t="s">
        <v>1863</v>
      </c>
      <c r="D303" t="s">
        <v>102</v>
      </c>
      <c r="E303" s="65">
        <v>45288</v>
      </c>
      <c r="F303" s="55">
        <v>16290.486375</v>
      </c>
      <c r="G303" s="55">
        <v>0.46477299999999999</v>
      </c>
      <c r="H303" s="55">
        <v>7.5713784000000006E-2</v>
      </c>
      <c r="I303" s="56">
        <f t="shared" si="4"/>
        <v>7.913255104432161E-5</v>
      </c>
      <c r="J303" s="56">
        <f>H303/'סכום נכסי הקרן'!$C$41</f>
        <v>7.4362507607330697E-7</v>
      </c>
    </row>
    <row r="304" spans="1:10">
      <c r="A304" t="s">
        <v>3769</v>
      </c>
      <c r="B304" t="s">
        <v>3770</v>
      </c>
      <c r="C304" t="s">
        <v>1863</v>
      </c>
      <c r="D304" t="s">
        <v>102</v>
      </c>
      <c r="E304" s="65">
        <v>45148</v>
      </c>
      <c r="F304" s="55">
        <v>27815.655515000002</v>
      </c>
      <c r="G304" s="55">
        <v>0.43294700000000003</v>
      </c>
      <c r="H304" s="55">
        <v>0.12042706099999999</v>
      </c>
      <c r="I304" s="56">
        <f t="shared" si="4"/>
        <v>1.2586480358319077E-4</v>
      </c>
      <c r="J304" s="56">
        <f>H304/'סכום נכסי הקרן'!$C$41</f>
        <v>1.1827777937688301E-6</v>
      </c>
    </row>
    <row r="305" spans="1:10">
      <c r="A305" t="s">
        <v>3771</v>
      </c>
      <c r="B305" t="s">
        <v>3772</v>
      </c>
      <c r="C305" t="s">
        <v>1863</v>
      </c>
      <c r="D305" t="s">
        <v>102</v>
      </c>
      <c r="E305" s="65">
        <v>45148</v>
      </c>
      <c r="F305" s="55">
        <v>22273.391134000001</v>
      </c>
      <c r="G305" s="55">
        <v>0.56599999999999995</v>
      </c>
      <c r="H305" s="55">
        <v>0.12606730199999999</v>
      </c>
      <c r="I305" s="56">
        <f t="shared" si="4"/>
        <v>1.3175972304507865E-4</v>
      </c>
      <c r="J305" s="56">
        <f>H305/'סכום נכסי הקרן'!$C$41</f>
        <v>1.2381735806535115E-6</v>
      </c>
    </row>
    <row r="306" spans="1:10">
      <c r="A306" t="s">
        <v>3771</v>
      </c>
      <c r="B306" t="s">
        <v>3773</v>
      </c>
      <c r="C306" t="s">
        <v>1863</v>
      </c>
      <c r="D306" t="s">
        <v>102</v>
      </c>
      <c r="E306" s="65">
        <v>45148</v>
      </c>
      <c r="F306" s="55">
        <v>32683.860033000001</v>
      </c>
      <c r="G306" s="55">
        <v>0.56599999999999995</v>
      </c>
      <c r="H306" s="55">
        <v>0.18499051399999999</v>
      </c>
      <c r="I306" s="56">
        <f t="shared" si="4"/>
        <v>1.9334354351937145E-4</v>
      </c>
      <c r="J306" s="56">
        <f>H306/'סכום נכסי הקרן'!$C$41</f>
        <v>1.8168895778091097E-6</v>
      </c>
    </row>
    <row r="307" spans="1:10">
      <c r="A307" t="s">
        <v>3774</v>
      </c>
      <c r="B307" t="s">
        <v>3775</v>
      </c>
      <c r="C307" t="s">
        <v>1863</v>
      </c>
      <c r="D307" t="s">
        <v>102</v>
      </c>
      <c r="E307" s="65">
        <v>45133</v>
      </c>
      <c r="F307" s="55">
        <v>49117.685101000003</v>
      </c>
      <c r="G307" s="55">
        <v>0.80726500000000001</v>
      </c>
      <c r="H307" s="55">
        <v>0.39650964800000005</v>
      </c>
      <c r="I307" s="56">
        <f t="shared" si="4"/>
        <v>4.1441357573577349E-4</v>
      </c>
      <c r="J307" s="56">
        <f>H307/'סכום נכסי הקרן'!$C$41</f>
        <v>3.8943307490456447E-6</v>
      </c>
    </row>
    <row r="308" spans="1:10">
      <c r="A308" t="s">
        <v>3776</v>
      </c>
      <c r="B308" t="s">
        <v>3777</v>
      </c>
      <c r="C308" t="s">
        <v>1863</v>
      </c>
      <c r="D308" t="s">
        <v>102</v>
      </c>
      <c r="E308" s="65">
        <v>45133</v>
      </c>
      <c r="F308" s="55">
        <v>208999.20459499999</v>
      </c>
      <c r="G308" s="55">
        <v>0.85164200000000001</v>
      </c>
      <c r="H308" s="55">
        <v>1.7799251939999998</v>
      </c>
      <c r="I308" s="56">
        <f t="shared" si="4"/>
        <v>1.8602956268739524E-3</v>
      </c>
      <c r="J308" s="56">
        <f>H308/'סכום נכסי הקרן'!$C$41</f>
        <v>1.7481585754491485E-5</v>
      </c>
    </row>
    <row r="309" spans="1:10">
      <c r="A309" t="s">
        <v>3778</v>
      </c>
      <c r="B309" t="s">
        <v>3779</v>
      </c>
      <c r="C309" t="s">
        <v>1863</v>
      </c>
      <c r="D309" t="s">
        <v>102</v>
      </c>
      <c r="E309" s="65">
        <v>45133</v>
      </c>
      <c r="F309" s="55">
        <v>66975.386584000007</v>
      </c>
      <c r="G309" s="55">
        <v>0.85164200000000001</v>
      </c>
      <c r="H309" s="55">
        <v>0.57039058399999998</v>
      </c>
      <c r="I309" s="56">
        <f t="shared" si="4"/>
        <v>5.961459013008835E-4</v>
      </c>
      <c r="J309" s="56">
        <f>H309/'סכום נכסי הקרן'!$C$41</f>
        <v>5.6021072915665909E-6</v>
      </c>
    </row>
    <row r="310" spans="1:10">
      <c r="A310" t="s">
        <v>3780</v>
      </c>
      <c r="B310" t="s">
        <v>3781</v>
      </c>
      <c r="C310" t="s">
        <v>1863</v>
      </c>
      <c r="D310" t="s">
        <v>102</v>
      </c>
      <c r="E310" s="65">
        <v>45133</v>
      </c>
      <c r="F310" s="55">
        <v>89302.113522</v>
      </c>
      <c r="G310" s="55">
        <v>0.85341599999999995</v>
      </c>
      <c r="H310" s="55">
        <v>0.76211885500000009</v>
      </c>
      <c r="I310" s="56">
        <f t="shared" si="4"/>
        <v>7.9653143732886795E-4</v>
      </c>
      <c r="J310" s="56">
        <f>H310/'סכום נכסי הקרן'!$C$41</f>
        <v>7.4851719407694187E-6</v>
      </c>
    </row>
    <row r="311" spans="1:10">
      <c r="A311" t="s">
        <v>3782</v>
      </c>
      <c r="B311" t="s">
        <v>3783</v>
      </c>
      <c r="C311" t="s">
        <v>1863</v>
      </c>
      <c r="D311" t="s">
        <v>102</v>
      </c>
      <c r="E311" s="65">
        <v>45127</v>
      </c>
      <c r="F311" s="55">
        <v>129208.001699</v>
      </c>
      <c r="G311" s="55">
        <v>2.1140620000000001</v>
      </c>
      <c r="H311" s="55">
        <v>2.7315367959999999</v>
      </c>
      <c r="I311" s="56">
        <f t="shared" si="4"/>
        <v>2.8548761337686239E-3</v>
      </c>
      <c r="J311" s="56">
        <f>H311/'סכום נכסי הקרן'!$C$41</f>
        <v>2.6827866082119693E-5</v>
      </c>
    </row>
    <row r="312" spans="1:10">
      <c r="A312" t="s">
        <v>3782</v>
      </c>
      <c r="B312" t="s">
        <v>3784</v>
      </c>
      <c r="C312" t="s">
        <v>1863</v>
      </c>
      <c r="D312" t="s">
        <v>102</v>
      </c>
      <c r="E312" s="65">
        <v>45127</v>
      </c>
      <c r="F312" s="55">
        <v>66691.172955000002</v>
      </c>
      <c r="G312" s="55">
        <v>2.1140620000000001</v>
      </c>
      <c r="H312" s="55">
        <v>1.4098925039999999</v>
      </c>
      <c r="I312" s="56">
        <f t="shared" si="4"/>
        <v>1.4735545450982399E-3</v>
      </c>
      <c r="J312" s="56">
        <f>H312/'סכום נכסי הקרן'!$C$41</f>
        <v>1.3847299199075627E-5</v>
      </c>
    </row>
    <row r="313" spans="1:10">
      <c r="A313" t="s">
        <v>3785</v>
      </c>
      <c r="B313" t="s">
        <v>3786</v>
      </c>
      <c r="C313" t="s">
        <v>1863</v>
      </c>
      <c r="D313" t="s">
        <v>102</v>
      </c>
      <c r="E313" s="65">
        <v>45127</v>
      </c>
      <c r="F313" s="55">
        <v>15131.471400000002</v>
      </c>
      <c r="G313" s="55">
        <v>2.1140620000000001</v>
      </c>
      <c r="H313" s="55">
        <v>0.31988863199999995</v>
      </c>
      <c r="I313" s="56">
        <f t="shared" si="4"/>
        <v>3.3433282769539303E-4</v>
      </c>
      <c r="J313" s="56">
        <f>H313/'סכום נכסי הקרן'!$C$41</f>
        <v>3.1417952681639321E-6</v>
      </c>
    </row>
    <row r="314" spans="1:10">
      <c r="A314" t="s">
        <v>3787</v>
      </c>
      <c r="B314" t="s">
        <v>3788</v>
      </c>
      <c r="C314" t="s">
        <v>1863</v>
      </c>
      <c r="D314" t="s">
        <v>102</v>
      </c>
      <c r="E314" s="65">
        <v>45127</v>
      </c>
      <c r="F314" s="55">
        <v>116054.50950500001</v>
      </c>
      <c r="G314" s="55">
        <v>2.1486749999999999</v>
      </c>
      <c r="H314" s="55">
        <v>2.4936339670000001</v>
      </c>
      <c r="I314" s="56">
        <f t="shared" si="4"/>
        <v>2.6062310817734548E-3</v>
      </c>
      <c r="J314" s="56">
        <f>H314/'סכום נכסי הקרן'!$C$41</f>
        <v>2.4491296702451921E-5</v>
      </c>
    </row>
    <row r="315" spans="1:10">
      <c r="A315" t="s">
        <v>3789</v>
      </c>
      <c r="B315" t="s">
        <v>3790</v>
      </c>
      <c r="C315" t="s">
        <v>1863</v>
      </c>
      <c r="D315" t="s">
        <v>104</v>
      </c>
      <c r="E315" s="65">
        <v>45195</v>
      </c>
      <c r="F315" s="55">
        <v>26822.582607</v>
      </c>
      <c r="G315" s="55">
        <v>-4.4603770000000003</v>
      </c>
      <c r="H315" s="55">
        <v>-1.1963883149999999</v>
      </c>
      <c r="I315" s="56">
        <f t="shared" si="4"/>
        <v>-1.2504098250533536E-3</v>
      </c>
      <c r="J315" s="56">
        <f>H315/'סכום נכסי הקרן'!$C$41</f>
        <v>-1.1750361753879456E-5</v>
      </c>
    </row>
    <row r="316" spans="1:10">
      <c r="A316" t="s">
        <v>3791</v>
      </c>
      <c r="B316" t="s">
        <v>3792</v>
      </c>
      <c r="C316" t="s">
        <v>1863</v>
      </c>
      <c r="D316" t="s">
        <v>104</v>
      </c>
      <c r="E316" s="65">
        <v>45280</v>
      </c>
      <c r="F316" s="55">
        <v>26949.170606999996</v>
      </c>
      <c r="G316" s="55">
        <v>-0.50404000000000004</v>
      </c>
      <c r="H316" s="55">
        <v>-0.13583461800000002</v>
      </c>
      <c r="I316" s="56">
        <f t="shared" si="4"/>
        <v>-1.4196807073426588E-4</v>
      </c>
      <c r="J316" s="56">
        <f>H316/'סכום נכסי הקרן'!$C$41</f>
        <v>-1.3341035516549878E-6</v>
      </c>
    </row>
    <row r="317" spans="1:10">
      <c r="A317" t="s">
        <v>3793</v>
      </c>
      <c r="B317" t="s">
        <v>3794</v>
      </c>
      <c r="C317" t="s">
        <v>1863</v>
      </c>
      <c r="D317" t="s">
        <v>104</v>
      </c>
      <c r="E317" s="65">
        <v>45153</v>
      </c>
      <c r="F317" s="55">
        <v>111583.89586600001</v>
      </c>
      <c r="G317" s="55">
        <v>-0.432533</v>
      </c>
      <c r="H317" s="55">
        <v>-0.482637117</v>
      </c>
      <c r="I317" s="56">
        <f t="shared" si="4"/>
        <v>-5.0443002950277484E-4</v>
      </c>
      <c r="J317" s="56">
        <f>H317/'סכום נכסי הקרן'!$C$41</f>
        <v>-4.7402341275787579E-6</v>
      </c>
    </row>
    <row r="318" spans="1:10">
      <c r="A318" t="s">
        <v>3795</v>
      </c>
      <c r="B318" t="s">
        <v>3796</v>
      </c>
      <c r="C318" t="s">
        <v>1863</v>
      </c>
      <c r="D318" t="s">
        <v>104</v>
      </c>
      <c r="E318" s="65">
        <v>45153</v>
      </c>
      <c r="F318" s="55">
        <v>37197.709779999997</v>
      </c>
      <c r="G318" s="55">
        <v>-0.42422300000000002</v>
      </c>
      <c r="H318" s="55">
        <v>-0.15780121600000002</v>
      </c>
      <c r="I318" s="56">
        <f t="shared" si="4"/>
        <v>-1.6492654468274918E-4</v>
      </c>
      <c r="J318" s="56">
        <f>H318/'סכום נכסי הקרן'!$C$41</f>
        <v>-1.5498491166741889E-6</v>
      </c>
    </row>
    <row r="319" spans="1:10">
      <c r="A319" t="s">
        <v>3797</v>
      </c>
      <c r="B319" t="s">
        <v>3798</v>
      </c>
      <c r="C319" t="s">
        <v>1863</v>
      </c>
      <c r="D319" t="s">
        <v>104</v>
      </c>
      <c r="E319" s="65">
        <v>45152</v>
      </c>
      <c r="F319" s="55">
        <v>38993.658159999999</v>
      </c>
      <c r="G319" s="55">
        <v>-0.41677599999999998</v>
      </c>
      <c r="H319" s="55">
        <v>-0.16251624100000001</v>
      </c>
      <c r="I319" s="56">
        <f t="shared" si="4"/>
        <v>-1.6985447110216776E-4</v>
      </c>
      <c r="J319" s="56">
        <f>H319/'סכום נכסי הקרן'!$C$41</f>
        <v>-1.5961578683846111E-6</v>
      </c>
    </row>
    <row r="320" spans="1:10">
      <c r="A320" t="s">
        <v>3799</v>
      </c>
      <c r="B320" t="s">
        <v>3800</v>
      </c>
      <c r="C320" t="s">
        <v>1863</v>
      </c>
      <c r="D320" t="s">
        <v>104</v>
      </c>
      <c r="E320" s="65">
        <v>45153</v>
      </c>
      <c r="F320" s="55">
        <v>79987.680452000001</v>
      </c>
      <c r="G320" s="55">
        <v>-0.40839799999999998</v>
      </c>
      <c r="H320" s="55">
        <v>-0.32666818599999997</v>
      </c>
      <c r="I320" s="56">
        <f t="shared" si="4"/>
        <v>-3.4141850449848001E-4</v>
      </c>
      <c r="J320" s="56">
        <f>H320/'סכום נכסי הקרן'!$C$41</f>
        <v>-3.2083808499781112E-6</v>
      </c>
    </row>
    <row r="321" spans="1:10">
      <c r="A321" t="s">
        <v>3801</v>
      </c>
      <c r="B321" t="s">
        <v>3802</v>
      </c>
      <c r="C321" t="s">
        <v>1863</v>
      </c>
      <c r="D321" t="s">
        <v>104</v>
      </c>
      <c r="E321" s="65">
        <v>45281</v>
      </c>
      <c r="F321" s="55">
        <v>27903.778451000002</v>
      </c>
      <c r="G321" s="55">
        <v>-0.41282000000000002</v>
      </c>
      <c r="H321" s="55">
        <v>-0.11519247100000002</v>
      </c>
      <c r="I321" s="56">
        <f t="shared" si="4"/>
        <v>-1.203938518160582E-4</v>
      </c>
      <c r="J321" s="56">
        <f>H321/'סכום נכסי הקרן'!$C$41</f>
        <v>-1.1313661196810241E-6</v>
      </c>
    </row>
    <row r="322" spans="1:10">
      <c r="A322" t="s">
        <v>3803</v>
      </c>
      <c r="B322" t="s">
        <v>3804</v>
      </c>
      <c r="C322" t="s">
        <v>1863</v>
      </c>
      <c r="D322" t="s">
        <v>104</v>
      </c>
      <c r="E322" s="65">
        <v>45113</v>
      </c>
      <c r="F322" s="55">
        <v>9220.7905640000008</v>
      </c>
      <c r="G322" s="55">
        <v>-0.28002100000000002</v>
      </c>
      <c r="H322" s="55">
        <v>-2.5820166000000002E-2</v>
      </c>
      <c r="I322" s="56">
        <f t="shared" si="4"/>
        <v>-2.6986045288237836E-5</v>
      </c>
      <c r="J322" s="56">
        <f>H322/'סכום נכסי הקרן'!$C$41</f>
        <v>-2.5359349238145874E-7</v>
      </c>
    </row>
    <row r="323" spans="1:10">
      <c r="A323" t="s">
        <v>3803</v>
      </c>
      <c r="B323" t="s">
        <v>3805</v>
      </c>
      <c r="C323" t="s">
        <v>1863</v>
      </c>
      <c r="D323" t="s">
        <v>104</v>
      </c>
      <c r="E323" s="65">
        <v>45113</v>
      </c>
      <c r="F323" s="55">
        <v>313365.84000000003</v>
      </c>
      <c r="G323" s="55">
        <v>-0.28002100000000002</v>
      </c>
      <c r="H323" s="55">
        <v>-0.87748999999999999</v>
      </c>
      <c r="I323" s="56">
        <f t="shared" si="4"/>
        <v>-9.1711203095966992E-4</v>
      </c>
      <c r="J323" s="56">
        <f>H323/'סכום נכסי הקרן'!$C$41</f>
        <v>-8.6182929122069249E-6</v>
      </c>
    </row>
    <row r="324" spans="1:10">
      <c r="A324" t="s">
        <v>3803</v>
      </c>
      <c r="B324" t="s">
        <v>3806</v>
      </c>
      <c r="C324" t="s">
        <v>1863</v>
      </c>
      <c r="D324" t="s">
        <v>104</v>
      </c>
      <c r="E324" s="65">
        <v>45113</v>
      </c>
      <c r="F324" s="55">
        <v>88955.019289000003</v>
      </c>
      <c r="G324" s="55">
        <v>-0.28002100000000002</v>
      </c>
      <c r="H324" s="55">
        <v>-0.24909288899999998</v>
      </c>
      <c r="I324" s="56">
        <f t="shared" si="4"/>
        <v>-2.603403860196716E-4</v>
      </c>
      <c r="J324" s="56">
        <f>H324/'סכום נכסי הקרן'!$C$41</f>
        <v>-2.446472871200636E-6</v>
      </c>
    </row>
    <row r="325" spans="1:10">
      <c r="A325" t="s">
        <v>3807</v>
      </c>
      <c r="B325" t="s">
        <v>3808</v>
      </c>
      <c r="C325" t="s">
        <v>1863</v>
      </c>
      <c r="D325" t="s">
        <v>104</v>
      </c>
      <c r="E325" s="65">
        <v>45113</v>
      </c>
      <c r="F325" s="55">
        <v>93123.98277599999</v>
      </c>
      <c r="G325" s="55">
        <v>-0.26344899999999999</v>
      </c>
      <c r="H325" s="55">
        <v>-0.24533465199999999</v>
      </c>
      <c r="I325" s="56">
        <f t="shared" si="4"/>
        <v>-2.5641245023932333E-4</v>
      </c>
      <c r="J325" s="56">
        <f>H325/'סכום נכסי הקרן'!$C$41</f>
        <v>-2.409561239957552E-6</v>
      </c>
    </row>
    <row r="326" spans="1:10">
      <c r="A326" t="s">
        <v>3807</v>
      </c>
      <c r="B326" t="s">
        <v>3809</v>
      </c>
      <c r="C326" t="s">
        <v>1863</v>
      </c>
      <c r="D326" t="s">
        <v>104</v>
      </c>
      <c r="E326" s="65">
        <v>45113</v>
      </c>
      <c r="F326" s="55">
        <v>76971.69</v>
      </c>
      <c r="G326" s="55">
        <v>-0.26344800000000002</v>
      </c>
      <c r="H326" s="55">
        <v>-0.20277999999999999</v>
      </c>
      <c r="I326" s="56">
        <f t="shared" si="4"/>
        <v>-2.1193629287855344E-4</v>
      </c>
      <c r="J326" s="56">
        <f>H326/'סכום נכסי הקרן'!$C$41</f>
        <v>-1.9916095188974459E-6</v>
      </c>
    </row>
    <row r="327" spans="1:10">
      <c r="A327" t="s">
        <v>3810</v>
      </c>
      <c r="B327" t="s">
        <v>3811</v>
      </c>
      <c r="C327" t="s">
        <v>1863</v>
      </c>
      <c r="D327" t="s">
        <v>104</v>
      </c>
      <c r="E327" s="65">
        <v>45113</v>
      </c>
      <c r="F327" s="55">
        <v>130407.43195899999</v>
      </c>
      <c r="G327" s="55">
        <v>-0.23741899999999999</v>
      </c>
      <c r="H327" s="55">
        <v>-0.30961244199999999</v>
      </c>
      <c r="I327" s="56">
        <f t="shared" si="4"/>
        <v>-3.2359262839804783E-4</v>
      </c>
      <c r="J327" s="56">
        <f>H327/'סכום נכסי הקרן'!$C$41</f>
        <v>-3.0408673767446663E-6</v>
      </c>
    </row>
    <row r="328" spans="1:10">
      <c r="A328" t="s">
        <v>3812</v>
      </c>
      <c r="B328" t="s">
        <v>3813</v>
      </c>
      <c r="C328" t="s">
        <v>1863</v>
      </c>
      <c r="D328" t="s">
        <v>100</v>
      </c>
      <c r="E328" s="65">
        <v>45127</v>
      </c>
      <c r="F328" s="55">
        <v>100308.35</v>
      </c>
      <c r="G328" s="55">
        <v>3.8558699999999999</v>
      </c>
      <c r="H328" s="55">
        <v>3.8677600000000001</v>
      </c>
      <c r="I328" s="56">
        <f t="shared" si="4"/>
        <v>4.0424041628560701E-3</v>
      </c>
      <c r="J328" s="56">
        <f>H328/'סכום נכסי הקרן'!$C$41</f>
        <v>3.7987314492606701E-5</v>
      </c>
    </row>
    <row r="329" spans="1:10">
      <c r="A329" t="s">
        <v>3814</v>
      </c>
      <c r="B329" t="s">
        <v>3815</v>
      </c>
      <c r="C329" t="s">
        <v>1863</v>
      </c>
      <c r="D329" t="s">
        <v>100</v>
      </c>
      <c r="E329" s="65">
        <v>45141</v>
      </c>
      <c r="F329" s="55">
        <v>59563.761542</v>
      </c>
      <c r="G329" s="55">
        <v>1.3473010000000001</v>
      </c>
      <c r="H329" s="55">
        <v>0.80250331800000008</v>
      </c>
      <c r="I329" s="56">
        <f t="shared" si="4"/>
        <v>8.3873941335269226E-4</v>
      </c>
      <c r="J329" s="56">
        <f>H329/'סכום נכסי הקרן'!$C$41</f>
        <v>7.8818090890402619E-6</v>
      </c>
    </row>
    <row r="330" spans="1:10">
      <c r="A330" t="s">
        <v>3816</v>
      </c>
      <c r="B330" t="s">
        <v>3817</v>
      </c>
      <c r="C330" t="s">
        <v>1863</v>
      </c>
      <c r="D330" t="s">
        <v>100</v>
      </c>
      <c r="E330" s="65">
        <v>45251</v>
      </c>
      <c r="F330" s="55">
        <v>22045.588451</v>
      </c>
      <c r="G330" s="55">
        <v>-3.6627640000000001</v>
      </c>
      <c r="H330" s="55">
        <v>-0.80747780699999994</v>
      </c>
      <c r="I330" s="56">
        <f t="shared" ref="I330:I358" si="5">H330/$H$9</f>
        <v>-8.4393851956447404E-4</v>
      </c>
      <c r="J330" s="56">
        <f>H330/'סכום נכסי הקרן'!$C$41</f>
        <v>-7.9306661737825959E-6</v>
      </c>
    </row>
    <row r="331" spans="1:10">
      <c r="A331" t="s">
        <v>3818</v>
      </c>
      <c r="B331" t="s">
        <v>3819</v>
      </c>
      <c r="C331" t="s">
        <v>1863</v>
      </c>
      <c r="D331" t="s">
        <v>100</v>
      </c>
      <c r="E331" s="65">
        <v>45251</v>
      </c>
      <c r="F331" s="55">
        <v>22018.490622000001</v>
      </c>
      <c r="G331" s="55">
        <v>-3.7899940000000001</v>
      </c>
      <c r="H331" s="55">
        <v>-0.83449957399999997</v>
      </c>
      <c r="I331" s="56">
        <f t="shared" si="5"/>
        <v>-8.7218042273543787E-4</v>
      </c>
      <c r="J331" s="56">
        <f>H331/'סכום נכסי הקרן'!$C$41</f>
        <v>-8.1960612244514433E-6</v>
      </c>
    </row>
    <row r="332" spans="1:10">
      <c r="A332" t="s">
        <v>3820</v>
      </c>
      <c r="B332" t="s">
        <v>3821</v>
      </c>
      <c r="C332" t="s">
        <v>1863</v>
      </c>
      <c r="D332" t="s">
        <v>100</v>
      </c>
      <c r="E332" s="65">
        <v>45251</v>
      </c>
      <c r="F332" s="55">
        <v>45013.231049000009</v>
      </c>
      <c r="G332" s="55">
        <v>-3.8465410000000002</v>
      </c>
      <c r="H332" s="55">
        <v>-1.7314525969999999</v>
      </c>
      <c r="I332" s="56">
        <f t="shared" si="5"/>
        <v>-1.8096343066531411E-3</v>
      </c>
      <c r="J332" s="56">
        <f>H332/'סכום נכסי הקרן'!$C$41</f>
        <v>-1.7005510768837673E-5</v>
      </c>
    </row>
    <row r="333" spans="1:10">
      <c r="A333" t="s">
        <v>3822</v>
      </c>
      <c r="B333" t="s">
        <v>3823</v>
      </c>
      <c r="C333" t="s">
        <v>1863</v>
      </c>
      <c r="D333" t="s">
        <v>100</v>
      </c>
      <c r="E333" s="65">
        <v>45250</v>
      </c>
      <c r="F333" s="55">
        <v>14943.217807000001</v>
      </c>
      <c r="G333" s="55">
        <v>-4.2706439999999999</v>
      </c>
      <c r="H333" s="55">
        <v>-0.63817164000000004</v>
      </c>
      <c r="I333" s="56">
        <f t="shared" si="5"/>
        <v>-6.669875313237341E-4</v>
      </c>
      <c r="J333" s="56">
        <f>H333/'סכום נכסי הקרן'!$C$41</f>
        <v>-6.2678208546917566E-6</v>
      </c>
    </row>
    <row r="334" spans="1:10">
      <c r="A334" t="s">
        <v>3824</v>
      </c>
      <c r="B334" t="s">
        <v>3825</v>
      </c>
      <c r="C334" t="s">
        <v>1863</v>
      </c>
      <c r="D334" t="s">
        <v>100</v>
      </c>
      <c r="E334" s="65">
        <v>45250</v>
      </c>
      <c r="F334" s="55">
        <v>44820.513859999999</v>
      </c>
      <c r="G334" s="55">
        <v>-4.291849</v>
      </c>
      <c r="H334" s="55">
        <v>-1.9236288480000001</v>
      </c>
      <c r="I334" s="56">
        <f t="shared" si="5"/>
        <v>-2.0104880506921908E-3</v>
      </c>
      <c r="J334" s="56">
        <f>H334/'סכום נכסי הקרן'!$C$41</f>
        <v>-1.8892975266310925E-5</v>
      </c>
    </row>
    <row r="335" spans="1:10">
      <c r="A335" t="s">
        <v>3826</v>
      </c>
      <c r="B335" t="s">
        <v>3827</v>
      </c>
      <c r="C335" t="s">
        <v>1863</v>
      </c>
      <c r="D335" t="s">
        <v>100</v>
      </c>
      <c r="E335" s="65">
        <v>45253</v>
      </c>
      <c r="F335" s="55">
        <v>29706.725281999999</v>
      </c>
      <c r="G335" s="55">
        <v>-4.8997299999999999</v>
      </c>
      <c r="H335" s="55">
        <v>-1.4555491819999997</v>
      </c>
      <c r="I335" s="56">
        <f t="shared" si="5"/>
        <v>-1.5212727968019078E-3</v>
      </c>
      <c r="J335" s="56">
        <f>H335/'סכום נכסי הקרן'!$C$41</f>
        <v>-1.429571755643846E-5</v>
      </c>
    </row>
    <row r="336" spans="1:10">
      <c r="A336" t="s">
        <v>3828</v>
      </c>
      <c r="B336" t="s">
        <v>3829</v>
      </c>
      <c r="C336" t="s">
        <v>1863</v>
      </c>
      <c r="D336" t="s">
        <v>100</v>
      </c>
      <c r="E336" s="65">
        <v>45252</v>
      </c>
      <c r="F336" s="55">
        <v>29665.637145000001</v>
      </c>
      <c r="G336" s="55">
        <v>-5.0446309999999999</v>
      </c>
      <c r="H336" s="55">
        <v>-1.4965219890000001</v>
      </c>
      <c r="I336" s="56">
        <f t="shared" si="5"/>
        <v>-1.5640956828084595E-3</v>
      </c>
      <c r="J336" s="56">
        <f>H336/'סכום נכסי הקרן'!$C$41</f>
        <v>-1.4698133141985105E-5</v>
      </c>
    </row>
    <row r="337" spans="1:10">
      <c r="A337" s="57" t="s">
        <v>1867</v>
      </c>
      <c r="B337" s="107" t="s">
        <v>3941</v>
      </c>
      <c r="C337" s="107" t="s">
        <v>3941</v>
      </c>
      <c r="D337" s="107" t="s">
        <v>3941</v>
      </c>
      <c r="E337" s="107" t="s">
        <v>3941</v>
      </c>
      <c r="F337" s="121" t="s">
        <v>3941</v>
      </c>
      <c r="G337" s="107" t="s">
        <v>3941</v>
      </c>
      <c r="H337" s="59">
        <f>SUM(H338:H340)</f>
        <v>1.45525539</v>
      </c>
      <c r="I337" s="58">
        <f t="shared" si="5"/>
        <v>1.5209657389689986E-3</v>
      </c>
      <c r="J337" s="58">
        <f>H337/'סכום נכסי הקרן'!$C$41</f>
        <v>1.4292832069981338E-5</v>
      </c>
    </row>
    <row r="338" spans="1:10">
      <c r="A338" t="s">
        <v>3830</v>
      </c>
      <c r="B338" t="s">
        <v>3831</v>
      </c>
      <c r="C338" t="s">
        <v>1863</v>
      </c>
      <c r="D338" t="s">
        <v>98</v>
      </c>
      <c r="E338" s="65">
        <v>45280</v>
      </c>
      <c r="F338" s="55">
        <v>44583.199999999997</v>
      </c>
      <c r="G338" s="55">
        <v>0.80555399999999999</v>
      </c>
      <c r="H338" s="55">
        <v>0.35914175100000001</v>
      </c>
      <c r="I338" s="56">
        <f t="shared" si="5"/>
        <v>3.7535837520885949E-4</v>
      </c>
      <c r="J338" s="56">
        <f>H338/'סכום נכסי הקרן'!$C$41</f>
        <v>3.5273208892647028E-6</v>
      </c>
    </row>
    <row r="339" spans="1:10">
      <c r="A339" t="s">
        <v>3832</v>
      </c>
      <c r="B339" t="s">
        <v>3833</v>
      </c>
      <c r="C339" t="s">
        <v>1863</v>
      </c>
      <c r="D339" t="s">
        <v>98</v>
      </c>
      <c r="E339" s="65">
        <v>45280</v>
      </c>
      <c r="F339" s="55">
        <v>89166.399999999994</v>
      </c>
      <c r="G339" s="55">
        <v>0.78289699999999995</v>
      </c>
      <c r="H339" s="55">
        <v>0.69808107099999994</v>
      </c>
      <c r="I339" s="56">
        <f t="shared" si="5"/>
        <v>7.2960210235935622E-4</v>
      </c>
      <c r="J339" s="56">
        <f>H339/'סכום נכסי הקרן'!$C$41</f>
        <v>6.8562230297155727E-6</v>
      </c>
    </row>
    <row r="340" spans="1:10">
      <c r="A340" t="s">
        <v>3834</v>
      </c>
      <c r="B340" t="s">
        <v>3835</v>
      </c>
      <c r="C340" t="s">
        <v>1863</v>
      </c>
      <c r="D340" t="s">
        <v>98</v>
      </c>
      <c r="E340" s="65">
        <v>45279</v>
      </c>
      <c r="F340" s="55">
        <v>89166.399999999994</v>
      </c>
      <c r="G340" s="55">
        <v>0.44639299999999998</v>
      </c>
      <c r="H340" s="55">
        <v>0.39803256800000003</v>
      </c>
      <c r="I340" s="56">
        <f t="shared" si="5"/>
        <v>4.1600526140078291E-4</v>
      </c>
      <c r="J340" s="56">
        <f>H340/'סכום נכסי הקרן'!$C$41</f>
        <v>3.9092881510010612E-6</v>
      </c>
    </row>
    <row r="341" spans="1:10">
      <c r="A341" s="57" t="s">
        <v>3836</v>
      </c>
      <c r="B341" s="107" t="s">
        <v>3941</v>
      </c>
      <c r="C341" s="107" t="s">
        <v>3941</v>
      </c>
      <c r="D341" s="107" t="s">
        <v>3941</v>
      </c>
      <c r="E341" s="107" t="s">
        <v>3941</v>
      </c>
      <c r="F341" s="121" t="s">
        <v>3941</v>
      </c>
      <c r="G341" s="107" t="s">
        <v>3941</v>
      </c>
      <c r="H341" s="59">
        <f>H342+H350</f>
        <v>289.88546201999992</v>
      </c>
      <c r="I341" s="58">
        <f t="shared" si="5"/>
        <v>0.30297489979241293</v>
      </c>
      <c r="J341" s="58">
        <f>H341/'סכום נכסי הקרן'!$C$41</f>
        <v>2.8471182836029983E-3</v>
      </c>
    </row>
    <row r="342" spans="1:10" s="70" customFormat="1">
      <c r="A342" s="57" t="s">
        <v>1860</v>
      </c>
      <c r="B342" s="121" t="s">
        <v>3941</v>
      </c>
      <c r="C342" s="121" t="s">
        <v>3941</v>
      </c>
      <c r="D342" s="121" t="s">
        <v>3941</v>
      </c>
      <c r="E342" s="122" t="s">
        <v>3941</v>
      </c>
      <c r="F342" s="121" t="s">
        <v>3941</v>
      </c>
      <c r="G342" s="121" t="s">
        <v>3941</v>
      </c>
      <c r="H342" s="59">
        <f>SUM(H343:H349)</f>
        <v>261.38427526899994</v>
      </c>
      <c r="I342" s="58">
        <f t="shared" si="5"/>
        <v>0.27318677540812314</v>
      </c>
      <c r="J342" s="58">
        <f>H342/'סכום נכסי הקרן'!$C$41</f>
        <v>2.5671930699075383E-3</v>
      </c>
    </row>
    <row r="343" spans="1:10">
      <c r="A343" t="s">
        <v>3837</v>
      </c>
      <c r="B343" t="s">
        <v>3838</v>
      </c>
      <c r="C343" t="s">
        <v>1863</v>
      </c>
      <c r="D343" t="s">
        <v>100</v>
      </c>
      <c r="E343" s="65">
        <v>45068</v>
      </c>
      <c r="F343" s="55">
        <v>73521.291362000004</v>
      </c>
      <c r="G343" s="55">
        <v>14.887363000000001</v>
      </c>
      <c r="H343" s="55">
        <v>10.945381413000002</v>
      </c>
      <c r="I343" s="56">
        <f t="shared" si="5"/>
        <v>1.1439607263108017E-2</v>
      </c>
      <c r="J343" s="56">
        <f>H343/'סכום נכסי הקרן'!$C$41</f>
        <v>1.075003738539007E-4</v>
      </c>
    </row>
    <row r="344" spans="1:10">
      <c r="A344" t="s">
        <v>3839</v>
      </c>
      <c r="B344" t="s">
        <v>3840</v>
      </c>
      <c r="C344" t="s">
        <v>1863</v>
      </c>
      <c r="D344" t="s">
        <v>100</v>
      </c>
      <c r="E344" s="65">
        <v>44972</v>
      </c>
      <c r="F344" s="55">
        <v>730507.1532099999</v>
      </c>
      <c r="G344" s="55">
        <v>6.601216</v>
      </c>
      <c r="H344" s="55">
        <v>48.222353419999997</v>
      </c>
      <c r="I344" s="56">
        <f t="shared" si="5"/>
        <v>5.0399777185690074E-2</v>
      </c>
      <c r="J344" s="56">
        <f>H344/'סכום נכסי הקרן'!$C$41</f>
        <v>4.7361721123833126E-4</v>
      </c>
    </row>
    <row r="345" spans="1:10">
      <c r="A345" t="s">
        <v>3839</v>
      </c>
      <c r="B345" t="s">
        <v>3841</v>
      </c>
      <c r="C345" t="s">
        <v>1863</v>
      </c>
      <c r="D345" t="s">
        <v>100</v>
      </c>
      <c r="E345" s="65">
        <v>45069</v>
      </c>
      <c r="F345" s="55">
        <v>579821.30911200005</v>
      </c>
      <c r="G345" s="55">
        <v>12.757655</v>
      </c>
      <c r="H345" s="55">
        <v>73.971600510999991</v>
      </c>
      <c r="I345" s="56">
        <f t="shared" si="5"/>
        <v>7.7311701304836028E-2</v>
      </c>
      <c r="J345" s="56">
        <f>H345/'סכום נכסי הקרן'!$C$41</f>
        <v>7.2651417154446585E-4</v>
      </c>
    </row>
    <row r="346" spans="1:10">
      <c r="A346" t="s">
        <v>3839</v>
      </c>
      <c r="B346" t="s">
        <v>3842</v>
      </c>
      <c r="C346" t="s">
        <v>1863</v>
      </c>
      <c r="D346" t="s">
        <v>100</v>
      </c>
      <c r="E346" s="65">
        <v>45153</v>
      </c>
      <c r="F346" s="55">
        <v>777522.96349000011</v>
      </c>
      <c r="G346" s="55">
        <v>5.9078999999999997</v>
      </c>
      <c r="H346" s="55">
        <v>45.935275873999998</v>
      </c>
      <c r="I346" s="56">
        <f t="shared" si="5"/>
        <v>4.8009429337652697E-2</v>
      </c>
      <c r="J346" s="56">
        <f>H346/'סכום נכסי הקרן'!$C$41</f>
        <v>4.5115461428069141E-4</v>
      </c>
    </row>
    <row r="347" spans="1:10">
      <c r="A347" t="s">
        <v>3843</v>
      </c>
      <c r="B347" t="s">
        <v>3844</v>
      </c>
      <c r="C347" t="s">
        <v>1863</v>
      </c>
      <c r="D347" t="s">
        <v>100</v>
      </c>
      <c r="E347" s="65">
        <v>45126</v>
      </c>
      <c r="F347" s="55">
        <v>99076.868900000001</v>
      </c>
      <c r="G347" s="55">
        <v>-7.2860750000000003</v>
      </c>
      <c r="H347" s="55">
        <v>-7.2188150400000008</v>
      </c>
      <c r="I347" s="56">
        <f t="shared" si="5"/>
        <v>-7.5447721597472475E-3</v>
      </c>
      <c r="J347" s="56">
        <f>H347/'סכום נכסי הקרן'!$C$41</f>
        <v>-7.0899796571772614E-5</v>
      </c>
    </row>
    <row r="348" spans="1:10">
      <c r="A348" t="s">
        <v>3845</v>
      </c>
      <c r="B348" t="s">
        <v>3846</v>
      </c>
      <c r="C348" t="s">
        <v>1863</v>
      </c>
      <c r="D348" t="s">
        <v>168</v>
      </c>
      <c r="E348" s="65">
        <v>45082</v>
      </c>
      <c r="F348" s="55">
        <v>189898.48734200001</v>
      </c>
      <c r="G348" s="55">
        <v>7.888477</v>
      </c>
      <c r="H348" s="55">
        <v>14.980099022000003</v>
      </c>
      <c r="I348" s="56">
        <f t="shared" si="5"/>
        <v>1.5656507809825058E-2</v>
      </c>
      <c r="J348" s="56">
        <f>H348/'סכום נכסי הקרן'!$C$41</f>
        <v>1.4712746723661866E-4</v>
      </c>
    </row>
    <row r="349" spans="1:10">
      <c r="A349" t="s">
        <v>3845</v>
      </c>
      <c r="B349" t="s">
        <v>3847</v>
      </c>
      <c r="C349" t="s">
        <v>1863</v>
      </c>
      <c r="D349" t="s">
        <v>168</v>
      </c>
      <c r="E349" s="65">
        <v>44972</v>
      </c>
      <c r="F349" s="55">
        <v>363894.06420000002</v>
      </c>
      <c r="G349" s="55">
        <v>21.096354000000002</v>
      </c>
      <c r="H349" s="55">
        <f>76.768380069-2.22</f>
        <v>74.548380069000004</v>
      </c>
      <c r="I349" s="56">
        <f t="shared" si="5"/>
        <v>7.7914524666758564E-2</v>
      </c>
      <c r="J349" s="56">
        <f>H349/'סכום נכסי הקרן'!$C$41</f>
        <v>7.3217902832530359E-4</v>
      </c>
    </row>
    <row r="350" spans="1:10" s="70" customFormat="1">
      <c r="A350" s="57" t="s">
        <v>1867</v>
      </c>
      <c r="B350" s="121" t="s">
        <v>3941</v>
      </c>
      <c r="C350" s="121" t="s">
        <v>3941</v>
      </c>
      <c r="D350" s="121" t="s">
        <v>3941</v>
      </c>
      <c r="E350" s="121" t="s">
        <v>3941</v>
      </c>
      <c r="F350" s="121" t="s">
        <v>3941</v>
      </c>
      <c r="G350" s="121" t="s">
        <v>3941</v>
      </c>
      <c r="H350" s="59">
        <f>SUM(H351:H352)</f>
        <v>28.501186750999999</v>
      </c>
      <c r="I350" s="58">
        <f t="shared" si="5"/>
        <v>2.978812438428979E-2</v>
      </c>
      <c r="J350" s="58">
        <f>H350/'סכום נכסי הקרן'!$C$41</f>
        <v>2.7992521369545997E-4</v>
      </c>
    </row>
    <row r="351" spans="1:10">
      <c r="A351" t="s">
        <v>3848</v>
      </c>
      <c r="B351">
        <v>10001064</v>
      </c>
      <c r="C351" t="s">
        <v>1863</v>
      </c>
      <c r="D351" t="s">
        <v>100</v>
      </c>
      <c r="E351" s="65">
        <v>45195</v>
      </c>
      <c r="F351" s="55">
        <v>298782.33836599998</v>
      </c>
      <c r="G351" s="55">
        <v>6.3506020000000003</v>
      </c>
      <c r="H351" s="55">
        <v>18.974478255999998</v>
      </c>
      <c r="I351" s="56">
        <f t="shared" si="5"/>
        <v>1.9831248549567807E-2</v>
      </c>
      <c r="J351" s="56">
        <f>H351/'סכום נכסי הקרן'!$C$41</f>
        <v>1.8635837612566433E-4</v>
      </c>
    </row>
    <row r="352" spans="1:10">
      <c r="A352" t="s">
        <v>3848</v>
      </c>
      <c r="B352" t="s">
        <v>3849</v>
      </c>
      <c r="C352" t="s">
        <v>1863</v>
      </c>
      <c r="D352" t="s">
        <v>100</v>
      </c>
      <c r="E352" s="65">
        <v>45252</v>
      </c>
      <c r="F352" s="55">
        <v>199913.190191</v>
      </c>
      <c r="G352" s="55">
        <v>4.7654230000000002</v>
      </c>
      <c r="H352" s="55">
        <v>9.5267084950000012</v>
      </c>
      <c r="I352" s="56">
        <f t="shared" si="5"/>
        <v>9.9568758347219812E-3</v>
      </c>
      <c r="J352" s="56">
        <f>H352/'סכום נכסי הקרן'!$C$41</f>
        <v>9.356683756979567E-5</v>
      </c>
    </row>
    <row r="353" spans="1:10">
      <c r="A353" s="57" t="s">
        <v>1872</v>
      </c>
      <c r="B353" s="107" t="s">
        <v>3941</v>
      </c>
      <c r="C353" s="107" t="s">
        <v>3941</v>
      </c>
      <c r="D353" s="107" t="s">
        <v>3941</v>
      </c>
      <c r="E353" s="107" t="s">
        <v>3941</v>
      </c>
      <c r="F353" s="59">
        <v>0</v>
      </c>
      <c r="G353" s="107" t="s">
        <v>3941</v>
      </c>
      <c r="H353" s="59">
        <v>0</v>
      </c>
      <c r="I353" s="58">
        <f t="shared" si="5"/>
        <v>0</v>
      </c>
      <c r="J353" s="58">
        <f>H353/'סכום נכסי הקרן'!$C$41</f>
        <v>0</v>
      </c>
    </row>
    <row r="354" spans="1:10">
      <c r="A354" t="s">
        <v>178</v>
      </c>
      <c r="B354" t="s">
        <v>178</v>
      </c>
      <c r="C354" t="s">
        <v>178</v>
      </c>
      <c r="D354" t="s">
        <v>178</v>
      </c>
      <c r="E354" s="107" t="s">
        <v>3941</v>
      </c>
      <c r="F354" s="55">
        <v>0</v>
      </c>
      <c r="G354" s="55">
        <v>0</v>
      </c>
      <c r="H354" s="55">
        <v>0</v>
      </c>
      <c r="I354" s="56">
        <f t="shared" si="5"/>
        <v>0</v>
      </c>
      <c r="J354" s="56">
        <f>H354/'סכום נכסי הקרן'!$C$41</f>
        <v>0</v>
      </c>
    </row>
    <row r="355" spans="1:10">
      <c r="A355" s="57" t="s">
        <v>1867</v>
      </c>
      <c r="B355" s="107" t="s">
        <v>3941</v>
      </c>
      <c r="C355" s="107" t="s">
        <v>3941</v>
      </c>
      <c r="D355" s="107" t="s">
        <v>3941</v>
      </c>
      <c r="E355" s="107" t="s">
        <v>3941</v>
      </c>
      <c r="F355" s="59">
        <v>0</v>
      </c>
      <c r="G355" s="107" t="s">
        <v>3941</v>
      </c>
      <c r="H355" s="59">
        <v>0</v>
      </c>
      <c r="I355" s="58">
        <f t="shared" si="5"/>
        <v>0</v>
      </c>
      <c r="J355" s="58">
        <f>H355/'סכום נכסי הקרן'!$C$41</f>
        <v>0</v>
      </c>
    </row>
    <row r="356" spans="1:10">
      <c r="A356" t="s">
        <v>178</v>
      </c>
      <c r="B356" t="s">
        <v>178</v>
      </c>
      <c r="C356" t="s">
        <v>178</v>
      </c>
      <c r="D356" t="s">
        <v>178</v>
      </c>
      <c r="E356" s="107" t="s">
        <v>3941</v>
      </c>
      <c r="F356" s="55">
        <v>0</v>
      </c>
      <c r="G356" s="55">
        <v>0</v>
      </c>
      <c r="H356" s="55">
        <v>0</v>
      </c>
      <c r="I356" s="56">
        <f t="shared" si="5"/>
        <v>0</v>
      </c>
      <c r="J356" s="56">
        <f>H356/'סכום נכסי הקרן'!$C$41</f>
        <v>0</v>
      </c>
    </row>
    <row r="357" spans="1:10">
      <c r="A357" s="57" t="s">
        <v>822</v>
      </c>
      <c r="B357" s="107" t="s">
        <v>3941</v>
      </c>
      <c r="C357" s="107" t="s">
        <v>3941</v>
      </c>
      <c r="D357" s="107" t="s">
        <v>3941</v>
      </c>
      <c r="E357" s="107" t="s">
        <v>3941</v>
      </c>
      <c r="F357" s="59">
        <v>0</v>
      </c>
      <c r="G357" s="107" t="s">
        <v>3941</v>
      </c>
      <c r="H357" s="59">
        <v>0</v>
      </c>
      <c r="I357" s="58">
        <f t="shared" si="5"/>
        <v>0</v>
      </c>
      <c r="J357" s="58">
        <f>H357/'סכום נכסי הקרן'!$C$41</f>
        <v>0</v>
      </c>
    </row>
    <row r="358" spans="1:10">
      <c r="A358" t="s">
        <v>178</v>
      </c>
      <c r="B358" t="s">
        <v>178</v>
      </c>
      <c r="C358" t="s">
        <v>178</v>
      </c>
      <c r="D358" t="s">
        <v>178</v>
      </c>
      <c r="E358" s="107" t="s">
        <v>3941</v>
      </c>
      <c r="F358" s="55">
        <v>0</v>
      </c>
      <c r="G358" s="55">
        <v>0</v>
      </c>
      <c r="H358" s="55">
        <v>0</v>
      </c>
      <c r="I358" s="56">
        <f t="shared" si="5"/>
        <v>0</v>
      </c>
      <c r="J358" s="56">
        <f>H358/'סכום נכסי הקרן'!$C$41</f>
        <v>0</v>
      </c>
    </row>
    <row r="359" spans="1:10">
      <c r="A359" t="s">
        <v>190</v>
      </c>
      <c r="B359" s="107" t="s">
        <v>3941</v>
      </c>
      <c r="C359" s="107" t="s">
        <v>3941</v>
      </c>
      <c r="D359" s="107" t="s">
        <v>3941</v>
      </c>
      <c r="E359" s="107" t="s">
        <v>3941</v>
      </c>
      <c r="F359" s="107" t="s">
        <v>3941</v>
      </c>
      <c r="G359" s="107" t="s">
        <v>3941</v>
      </c>
      <c r="H359" s="107" t="s">
        <v>3941</v>
      </c>
      <c r="I359" s="107" t="s">
        <v>3941</v>
      </c>
      <c r="J359" s="107" t="s">
        <v>3941</v>
      </c>
    </row>
    <row r="360" spans="1:10">
      <c r="A360" t="s">
        <v>302</v>
      </c>
      <c r="B360" s="107" t="s">
        <v>3941</v>
      </c>
      <c r="C360" s="107" t="s">
        <v>3941</v>
      </c>
      <c r="D360" s="107" t="s">
        <v>3941</v>
      </c>
      <c r="E360" s="107" t="s">
        <v>3941</v>
      </c>
      <c r="F360" s="107" t="s">
        <v>3941</v>
      </c>
      <c r="G360" s="107" t="s">
        <v>3941</v>
      </c>
      <c r="H360" s="107" t="s">
        <v>3941</v>
      </c>
      <c r="I360" s="107" t="s">
        <v>3941</v>
      </c>
      <c r="J360" s="107" t="s">
        <v>3941</v>
      </c>
    </row>
    <row r="361" spans="1:10">
      <c r="A361" t="s">
        <v>303</v>
      </c>
      <c r="B361" s="107" t="s">
        <v>3941</v>
      </c>
      <c r="C361" s="107" t="s">
        <v>3941</v>
      </c>
      <c r="D361" s="107" t="s">
        <v>3941</v>
      </c>
      <c r="E361" s="107" t="s">
        <v>3941</v>
      </c>
      <c r="F361" s="107" t="s">
        <v>3941</v>
      </c>
      <c r="G361" s="107" t="s">
        <v>3941</v>
      </c>
      <c r="H361" s="107" t="s">
        <v>3941</v>
      </c>
      <c r="I361" s="107" t="s">
        <v>3941</v>
      </c>
      <c r="J361" s="107" t="s">
        <v>3941</v>
      </c>
    </row>
    <row r="362" spans="1:10">
      <c r="A362" t="s">
        <v>304</v>
      </c>
      <c r="B362" s="107" t="s">
        <v>3941</v>
      </c>
      <c r="C362" s="107" t="s">
        <v>3941</v>
      </c>
      <c r="D362" s="107" t="s">
        <v>3941</v>
      </c>
      <c r="E362" s="107" t="s">
        <v>3941</v>
      </c>
      <c r="F362" s="107" t="s">
        <v>3941</v>
      </c>
      <c r="G362" s="107" t="s">
        <v>3941</v>
      </c>
      <c r="H362" s="107" t="s">
        <v>3941</v>
      </c>
      <c r="I362" s="107" t="s">
        <v>3941</v>
      </c>
      <c r="J362" s="107" t="s">
        <v>3941</v>
      </c>
    </row>
    <row r="363" spans="1:10" hidden="1">
      <c r="B363" s="13"/>
      <c r="C363" s="13"/>
    </row>
    <row r="364" spans="1:10" hidden="1">
      <c r="B364" s="13"/>
      <c r="C364" s="13"/>
    </row>
    <row r="365" spans="1:10" hidden="1">
      <c r="B365" s="13"/>
      <c r="C365" s="13"/>
    </row>
    <row r="366" spans="1:10" hidden="1">
      <c r="B366" s="13"/>
      <c r="C366" s="13"/>
    </row>
    <row r="367" spans="1:10" hidden="1">
      <c r="B367" s="13"/>
      <c r="C367" s="13"/>
    </row>
    <row r="368" spans="1:10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3940</v>
      </c>
    </row>
    <row r="2" spans="1:21" s="1" customFormat="1">
      <c r="A2" s="2" t="s">
        <v>1</v>
      </c>
      <c r="B2" s="9" t="s">
        <v>3069</v>
      </c>
    </row>
    <row r="3" spans="1:21" s="1" customFormat="1">
      <c r="A3" s="2" t="s">
        <v>2</v>
      </c>
      <c r="B3" s="20" t="s">
        <v>3070</v>
      </c>
    </row>
    <row r="4" spans="1:21" s="1" customFormat="1">
      <c r="A4" s="2" t="s">
        <v>3</v>
      </c>
      <c r="B4" s="62" t="s">
        <v>165</v>
      </c>
    </row>
    <row r="5" spans="1:21" ht="18.75">
      <c r="A5" s="82" t="s">
        <v>124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99" t="s">
        <v>3941</v>
      </c>
      <c r="B7" s="100" t="s">
        <v>3941</v>
      </c>
      <c r="C7" s="100" t="s">
        <v>3941</v>
      </c>
      <c r="D7" s="100" t="s">
        <v>3941</v>
      </c>
      <c r="E7" s="100" t="s">
        <v>3941</v>
      </c>
      <c r="F7" s="16" t="s">
        <v>70</v>
      </c>
      <c r="G7" s="16" t="s">
        <v>71</v>
      </c>
      <c r="H7" s="100" t="s">
        <v>3941</v>
      </c>
      <c r="I7" s="16" t="s">
        <v>7</v>
      </c>
      <c r="J7" s="16" t="s">
        <v>7</v>
      </c>
      <c r="K7" s="16" t="s">
        <v>152</v>
      </c>
      <c r="L7" s="100" t="s">
        <v>3941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1" t="s">
        <v>3941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2" t="s">
        <v>3941</v>
      </c>
      <c r="C9" s="102" t="s">
        <v>3941</v>
      </c>
      <c r="D9" s="102" t="s">
        <v>3941</v>
      </c>
      <c r="E9" s="102" t="s">
        <v>3941</v>
      </c>
      <c r="F9" s="102" t="s">
        <v>3941</v>
      </c>
      <c r="G9" s="102" t="s">
        <v>3941</v>
      </c>
      <c r="H9" s="102" t="s">
        <v>3941</v>
      </c>
      <c r="I9" s="102" t="s">
        <v>3941</v>
      </c>
      <c r="J9" s="102" t="s">
        <v>3941</v>
      </c>
      <c r="K9" s="53">
        <v>0</v>
      </c>
      <c r="L9" s="102" t="s">
        <v>3941</v>
      </c>
      <c r="M9" s="53">
        <v>0</v>
      </c>
      <c r="N9" s="102" t="s">
        <v>3941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172</v>
      </c>
      <c r="B10" s="106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59">
        <v>0</v>
      </c>
      <c r="H10" s="107" t="s">
        <v>3941</v>
      </c>
      <c r="I10" s="107" t="s">
        <v>3941</v>
      </c>
      <c r="J10" s="58">
        <v>0</v>
      </c>
      <c r="K10" s="59">
        <v>0</v>
      </c>
      <c r="L10" s="107" t="s">
        <v>3941</v>
      </c>
      <c r="M10" s="59">
        <v>0</v>
      </c>
      <c r="N10" s="107" t="s">
        <v>3941</v>
      </c>
      <c r="O10" s="58">
        <v>0</v>
      </c>
      <c r="P10" s="58">
        <v>0</v>
      </c>
    </row>
    <row r="11" spans="1:21">
      <c r="A11" s="57" t="s">
        <v>1886</v>
      </c>
      <c r="B11" s="106" t="s">
        <v>3941</v>
      </c>
      <c r="C11" s="107" t="s">
        <v>3941</v>
      </c>
      <c r="D11" s="107" t="s">
        <v>3941</v>
      </c>
      <c r="E11" s="107" t="s">
        <v>3941</v>
      </c>
      <c r="F11" s="107" t="s">
        <v>3941</v>
      </c>
      <c r="G11" s="59">
        <v>0</v>
      </c>
      <c r="H11" s="107" t="s">
        <v>3941</v>
      </c>
      <c r="I11" s="107" t="s">
        <v>3941</v>
      </c>
      <c r="J11" s="58">
        <v>0</v>
      </c>
      <c r="K11" s="59">
        <v>0</v>
      </c>
      <c r="L11" s="107" t="s">
        <v>3941</v>
      </c>
      <c r="M11" s="59">
        <v>0</v>
      </c>
      <c r="N11" s="107" t="s">
        <v>3941</v>
      </c>
      <c r="O11" s="58">
        <v>0</v>
      </c>
      <c r="P11" s="58">
        <v>0</v>
      </c>
    </row>
    <row r="12" spans="1:21">
      <c r="A12" t="s">
        <v>178</v>
      </c>
      <c r="B12" t="s">
        <v>178</v>
      </c>
      <c r="C12" s="107" t="s">
        <v>3941</v>
      </c>
      <c r="D12" t="s">
        <v>178</v>
      </c>
      <c r="E12" s="107" t="s">
        <v>3941</v>
      </c>
      <c r="F12" s="107" t="s">
        <v>3941</v>
      </c>
      <c r="G12" s="55">
        <v>0</v>
      </c>
      <c r="H12" t="s">
        <v>178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1887</v>
      </c>
      <c r="B13" s="106" t="s">
        <v>3941</v>
      </c>
      <c r="C13" s="107" t="s">
        <v>3941</v>
      </c>
      <c r="D13" s="107" t="s">
        <v>3941</v>
      </c>
      <c r="E13" s="107" t="s">
        <v>3941</v>
      </c>
      <c r="F13" s="107" t="s">
        <v>3941</v>
      </c>
      <c r="G13" s="59">
        <v>0</v>
      </c>
      <c r="H13" s="107" t="s">
        <v>3941</v>
      </c>
      <c r="I13" s="107" t="s">
        <v>3941</v>
      </c>
      <c r="J13" s="58">
        <v>0</v>
      </c>
      <c r="K13" s="59">
        <v>0</v>
      </c>
      <c r="L13" s="107" t="s">
        <v>3941</v>
      </c>
      <c r="M13" s="59">
        <v>0</v>
      </c>
      <c r="N13" s="107" t="s">
        <v>3941</v>
      </c>
      <c r="O13" s="58">
        <v>0</v>
      </c>
      <c r="P13" s="58">
        <v>0</v>
      </c>
    </row>
    <row r="14" spans="1:21">
      <c r="A14" t="s">
        <v>178</v>
      </c>
      <c r="B14" t="s">
        <v>178</v>
      </c>
      <c r="C14" s="107" t="s">
        <v>3941</v>
      </c>
      <c r="D14" t="s">
        <v>178</v>
      </c>
      <c r="E14" s="107" t="s">
        <v>3941</v>
      </c>
      <c r="F14" s="107" t="s">
        <v>3941</v>
      </c>
      <c r="G14" s="55">
        <v>0</v>
      </c>
      <c r="H14" t="s">
        <v>178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1888</v>
      </c>
      <c r="B15" s="106" t="s">
        <v>3941</v>
      </c>
      <c r="C15" s="107" t="s">
        <v>3941</v>
      </c>
      <c r="D15" s="107" t="s">
        <v>3941</v>
      </c>
      <c r="E15" s="107" t="s">
        <v>3941</v>
      </c>
      <c r="F15" s="107" t="s">
        <v>3941</v>
      </c>
      <c r="G15" s="59">
        <v>0</v>
      </c>
      <c r="H15" s="107" t="s">
        <v>3941</v>
      </c>
      <c r="I15" s="107" t="s">
        <v>3941</v>
      </c>
      <c r="J15" s="58">
        <v>0</v>
      </c>
      <c r="K15" s="59">
        <v>0</v>
      </c>
      <c r="L15" s="107" t="s">
        <v>3941</v>
      </c>
      <c r="M15" s="59">
        <v>0</v>
      </c>
      <c r="N15" s="107" t="s">
        <v>3941</v>
      </c>
      <c r="O15" s="58">
        <v>0</v>
      </c>
      <c r="P15" s="58">
        <v>0</v>
      </c>
    </row>
    <row r="16" spans="1:21">
      <c r="A16" s="57" t="s">
        <v>1889</v>
      </c>
      <c r="B16" s="106" t="s">
        <v>3941</v>
      </c>
      <c r="C16" s="107" t="s">
        <v>3941</v>
      </c>
      <c r="D16" s="107" t="s">
        <v>3941</v>
      </c>
      <c r="E16" s="107" t="s">
        <v>3941</v>
      </c>
      <c r="F16" s="107" t="s">
        <v>3941</v>
      </c>
      <c r="G16" s="59">
        <v>0</v>
      </c>
      <c r="H16" s="107" t="s">
        <v>3941</v>
      </c>
      <c r="I16" s="107" t="s">
        <v>3941</v>
      </c>
      <c r="J16" s="58">
        <v>0</v>
      </c>
      <c r="K16" s="59">
        <v>0</v>
      </c>
      <c r="L16" s="107" t="s">
        <v>3941</v>
      </c>
      <c r="M16" s="59">
        <v>0</v>
      </c>
      <c r="N16" s="107" t="s">
        <v>3941</v>
      </c>
      <c r="O16" s="58">
        <v>0</v>
      </c>
      <c r="P16" s="58">
        <v>0</v>
      </c>
    </row>
    <row r="17" spans="1:16">
      <c r="A17" t="s">
        <v>178</v>
      </c>
      <c r="B17" t="s">
        <v>178</v>
      </c>
      <c r="C17" s="107" t="s">
        <v>3941</v>
      </c>
      <c r="D17" t="s">
        <v>178</v>
      </c>
      <c r="E17" s="107" t="s">
        <v>3941</v>
      </c>
      <c r="F17" s="107" t="s">
        <v>3941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1890</v>
      </c>
      <c r="B18" s="106" t="s">
        <v>3941</v>
      </c>
      <c r="C18" s="107" t="s">
        <v>3941</v>
      </c>
      <c r="D18" s="107" t="s">
        <v>3941</v>
      </c>
      <c r="E18" s="107" t="s">
        <v>3941</v>
      </c>
      <c r="F18" s="107" t="s">
        <v>3941</v>
      </c>
      <c r="G18" s="59">
        <v>0</v>
      </c>
      <c r="H18" s="107" t="s">
        <v>3941</v>
      </c>
      <c r="I18" s="107" t="s">
        <v>3941</v>
      </c>
      <c r="J18" s="58">
        <v>0</v>
      </c>
      <c r="K18" s="59">
        <v>0</v>
      </c>
      <c r="L18" s="107" t="s">
        <v>3941</v>
      </c>
      <c r="M18" s="59">
        <v>0</v>
      </c>
      <c r="N18" s="107" t="s">
        <v>3941</v>
      </c>
      <c r="O18" s="58">
        <v>0</v>
      </c>
      <c r="P18" s="58">
        <v>0</v>
      </c>
    </row>
    <row r="19" spans="1:16">
      <c r="A19" t="s">
        <v>178</v>
      </c>
      <c r="B19" t="s">
        <v>178</v>
      </c>
      <c r="C19" s="107" t="s">
        <v>3941</v>
      </c>
      <c r="D19" t="s">
        <v>178</v>
      </c>
      <c r="E19" s="107" t="s">
        <v>3941</v>
      </c>
      <c r="F19" s="107" t="s">
        <v>3941</v>
      </c>
      <c r="G19" s="55">
        <v>0</v>
      </c>
      <c r="H19" t="s">
        <v>178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1891</v>
      </c>
      <c r="B20" s="106" t="s">
        <v>3941</v>
      </c>
      <c r="C20" s="107" t="s">
        <v>3941</v>
      </c>
      <c r="D20" s="107" t="s">
        <v>3941</v>
      </c>
      <c r="E20" s="107" t="s">
        <v>3941</v>
      </c>
      <c r="F20" s="107" t="s">
        <v>3941</v>
      </c>
      <c r="G20" s="59">
        <v>0</v>
      </c>
      <c r="H20" s="107" t="s">
        <v>3941</v>
      </c>
      <c r="I20" s="107" t="s">
        <v>3941</v>
      </c>
      <c r="J20" s="58">
        <v>0</v>
      </c>
      <c r="K20" s="59">
        <v>0</v>
      </c>
      <c r="L20" s="107" t="s">
        <v>3941</v>
      </c>
      <c r="M20" s="59">
        <v>0</v>
      </c>
      <c r="N20" s="107" t="s">
        <v>3941</v>
      </c>
      <c r="O20" s="58">
        <v>0</v>
      </c>
      <c r="P20" s="58">
        <v>0</v>
      </c>
    </row>
    <row r="21" spans="1:16">
      <c r="A21" t="s">
        <v>178</v>
      </c>
      <c r="B21" t="s">
        <v>178</v>
      </c>
      <c r="C21" s="107" t="s">
        <v>3941</v>
      </c>
      <c r="D21" t="s">
        <v>178</v>
      </c>
      <c r="E21" s="107" t="s">
        <v>3941</v>
      </c>
      <c r="F21" s="107" t="s">
        <v>3941</v>
      </c>
      <c r="G21" s="55">
        <v>0</v>
      </c>
      <c r="H21" t="s">
        <v>178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1892</v>
      </c>
      <c r="B22" s="106" t="s">
        <v>3941</v>
      </c>
      <c r="C22" s="107" t="s">
        <v>3941</v>
      </c>
      <c r="D22" s="107" t="s">
        <v>3941</v>
      </c>
      <c r="E22" s="107" t="s">
        <v>3941</v>
      </c>
      <c r="F22" s="107" t="s">
        <v>3941</v>
      </c>
      <c r="G22" s="59">
        <v>0</v>
      </c>
      <c r="H22" s="107" t="s">
        <v>3941</v>
      </c>
      <c r="I22" s="107" t="s">
        <v>3941</v>
      </c>
      <c r="J22" s="58">
        <v>0</v>
      </c>
      <c r="K22" s="59">
        <v>0</v>
      </c>
      <c r="L22" s="107" t="s">
        <v>3941</v>
      </c>
      <c r="M22" s="59">
        <v>0</v>
      </c>
      <c r="N22" s="107" t="s">
        <v>3941</v>
      </c>
      <c r="O22" s="58">
        <v>0</v>
      </c>
      <c r="P22" s="58">
        <v>0</v>
      </c>
    </row>
    <row r="23" spans="1:16">
      <c r="A23" t="s">
        <v>178</v>
      </c>
      <c r="B23" t="s">
        <v>178</v>
      </c>
      <c r="C23" s="107" t="s">
        <v>3941</v>
      </c>
      <c r="D23" t="s">
        <v>178</v>
      </c>
      <c r="E23" s="107" t="s">
        <v>3941</v>
      </c>
      <c r="F23" s="107" t="s">
        <v>3941</v>
      </c>
      <c r="G23" s="55">
        <v>0</v>
      </c>
      <c r="H23" t="s">
        <v>178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188</v>
      </c>
      <c r="B24" s="106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59">
        <v>0</v>
      </c>
      <c r="H24" s="107" t="s">
        <v>3941</v>
      </c>
      <c r="I24" s="107" t="s">
        <v>3941</v>
      </c>
      <c r="J24" s="58">
        <v>0</v>
      </c>
      <c r="K24" s="59">
        <v>0</v>
      </c>
      <c r="L24" s="107" t="s">
        <v>3941</v>
      </c>
      <c r="M24" s="59">
        <v>0</v>
      </c>
      <c r="N24" s="107" t="s">
        <v>3941</v>
      </c>
      <c r="O24" s="58">
        <v>0</v>
      </c>
      <c r="P24" s="58">
        <v>0</v>
      </c>
    </row>
    <row r="25" spans="1:16">
      <c r="A25" s="57" t="s">
        <v>1886</v>
      </c>
      <c r="B25" s="106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59">
        <v>0</v>
      </c>
      <c r="H25" s="107" t="s">
        <v>3941</v>
      </c>
      <c r="I25" s="107" t="s">
        <v>3941</v>
      </c>
      <c r="J25" s="58">
        <v>0</v>
      </c>
      <c r="K25" s="59">
        <v>0</v>
      </c>
      <c r="L25" s="107" t="s">
        <v>3941</v>
      </c>
      <c r="M25" s="59">
        <v>0</v>
      </c>
      <c r="N25" s="107" t="s">
        <v>3941</v>
      </c>
      <c r="O25" s="58">
        <v>0</v>
      </c>
      <c r="P25" s="58">
        <v>0</v>
      </c>
    </row>
    <row r="26" spans="1:16">
      <c r="A26" t="s">
        <v>178</v>
      </c>
      <c r="B26" t="s">
        <v>178</v>
      </c>
      <c r="C26" s="107" t="s">
        <v>3941</v>
      </c>
      <c r="D26" t="s">
        <v>178</v>
      </c>
      <c r="E26" s="107" t="s">
        <v>3941</v>
      </c>
      <c r="F26" s="107" t="s">
        <v>3941</v>
      </c>
      <c r="G26" s="55">
        <v>0</v>
      </c>
      <c r="H26" t="s">
        <v>178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1887</v>
      </c>
      <c r="B27" s="106" t="s">
        <v>3941</v>
      </c>
      <c r="C27" s="107" t="s">
        <v>3941</v>
      </c>
      <c r="D27" s="107" t="s">
        <v>3941</v>
      </c>
      <c r="E27" s="107" t="s">
        <v>3941</v>
      </c>
      <c r="F27" s="107" t="s">
        <v>3941</v>
      </c>
      <c r="G27" s="59">
        <v>0</v>
      </c>
      <c r="H27" s="107" t="s">
        <v>3941</v>
      </c>
      <c r="I27" s="107" t="s">
        <v>3941</v>
      </c>
      <c r="J27" s="58">
        <v>0</v>
      </c>
      <c r="K27" s="59">
        <v>0</v>
      </c>
      <c r="L27" s="107" t="s">
        <v>3941</v>
      </c>
      <c r="M27" s="59">
        <v>0</v>
      </c>
      <c r="N27" s="107" t="s">
        <v>3941</v>
      </c>
      <c r="O27" s="58">
        <v>0</v>
      </c>
      <c r="P27" s="58">
        <v>0</v>
      </c>
    </row>
    <row r="28" spans="1:16">
      <c r="A28" t="s">
        <v>178</v>
      </c>
      <c r="B28" t="s">
        <v>178</v>
      </c>
      <c r="C28" s="107" t="s">
        <v>3941</v>
      </c>
      <c r="D28" t="s">
        <v>178</v>
      </c>
      <c r="E28" s="107" t="s">
        <v>3941</v>
      </c>
      <c r="F28" s="107" t="s">
        <v>3941</v>
      </c>
      <c r="G28" s="55">
        <v>0</v>
      </c>
      <c r="H28" t="s">
        <v>178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1888</v>
      </c>
      <c r="B29" s="106" t="s">
        <v>3941</v>
      </c>
      <c r="C29" s="107" t="s">
        <v>3941</v>
      </c>
      <c r="D29" s="107" t="s">
        <v>3941</v>
      </c>
      <c r="E29" s="107" t="s">
        <v>3941</v>
      </c>
      <c r="F29" s="107" t="s">
        <v>3941</v>
      </c>
      <c r="G29" s="59">
        <v>0</v>
      </c>
      <c r="H29" s="107" t="s">
        <v>3941</v>
      </c>
      <c r="I29" s="107" t="s">
        <v>3941</v>
      </c>
      <c r="J29" s="58">
        <v>0</v>
      </c>
      <c r="K29" s="59">
        <v>0</v>
      </c>
      <c r="L29" s="107" t="s">
        <v>3941</v>
      </c>
      <c r="M29" s="59">
        <v>0</v>
      </c>
      <c r="N29" s="107" t="s">
        <v>3941</v>
      </c>
      <c r="O29" s="58">
        <v>0</v>
      </c>
      <c r="P29" s="58">
        <v>0</v>
      </c>
    </row>
    <row r="30" spans="1:16">
      <c r="A30" s="57" t="s">
        <v>1889</v>
      </c>
      <c r="B30" s="106" t="s">
        <v>3941</v>
      </c>
      <c r="C30" s="107" t="s">
        <v>3941</v>
      </c>
      <c r="D30" s="107" t="s">
        <v>3941</v>
      </c>
      <c r="E30" s="107" t="s">
        <v>3941</v>
      </c>
      <c r="F30" s="107" t="s">
        <v>3941</v>
      </c>
      <c r="G30" s="59">
        <v>0</v>
      </c>
      <c r="H30" s="107" t="s">
        <v>3941</v>
      </c>
      <c r="I30" s="107" t="s">
        <v>3941</v>
      </c>
      <c r="J30" s="58">
        <v>0</v>
      </c>
      <c r="K30" s="59">
        <v>0</v>
      </c>
      <c r="L30" s="107" t="s">
        <v>3941</v>
      </c>
      <c r="M30" s="59">
        <v>0</v>
      </c>
      <c r="N30" s="107" t="s">
        <v>3941</v>
      </c>
      <c r="O30" s="58">
        <v>0</v>
      </c>
      <c r="P30" s="58">
        <v>0</v>
      </c>
    </row>
    <row r="31" spans="1:16">
      <c r="A31" t="s">
        <v>178</v>
      </c>
      <c r="B31" t="s">
        <v>178</v>
      </c>
      <c r="C31" s="107" t="s">
        <v>3941</v>
      </c>
      <c r="D31" t="s">
        <v>178</v>
      </c>
      <c r="E31" s="107" t="s">
        <v>3941</v>
      </c>
      <c r="F31" s="107" t="s">
        <v>3941</v>
      </c>
      <c r="G31" s="55">
        <v>0</v>
      </c>
      <c r="H31" t="s">
        <v>178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1890</v>
      </c>
      <c r="B32" s="106" t="s">
        <v>3941</v>
      </c>
      <c r="C32" s="107" t="s">
        <v>3941</v>
      </c>
      <c r="D32" s="107" t="s">
        <v>3941</v>
      </c>
      <c r="E32" s="107" t="s">
        <v>3941</v>
      </c>
      <c r="F32" s="107" t="s">
        <v>3941</v>
      </c>
      <c r="G32" s="59">
        <v>0</v>
      </c>
      <c r="H32" s="107" t="s">
        <v>3941</v>
      </c>
      <c r="I32" s="107" t="s">
        <v>3941</v>
      </c>
      <c r="J32" s="58">
        <v>0</v>
      </c>
      <c r="K32" s="59">
        <v>0</v>
      </c>
      <c r="L32" s="107" t="s">
        <v>3941</v>
      </c>
      <c r="M32" s="59">
        <v>0</v>
      </c>
      <c r="N32" s="107" t="s">
        <v>3941</v>
      </c>
      <c r="O32" s="58">
        <v>0</v>
      </c>
      <c r="P32" s="58">
        <v>0</v>
      </c>
    </row>
    <row r="33" spans="1:16">
      <c r="A33" t="s">
        <v>178</v>
      </c>
      <c r="B33" t="s">
        <v>178</v>
      </c>
      <c r="C33" s="107" t="s">
        <v>3941</v>
      </c>
      <c r="D33" t="s">
        <v>178</v>
      </c>
      <c r="E33" s="107" t="s">
        <v>3941</v>
      </c>
      <c r="F33" s="107" t="s">
        <v>3941</v>
      </c>
      <c r="G33" s="55">
        <v>0</v>
      </c>
      <c r="H33" t="s">
        <v>178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1891</v>
      </c>
      <c r="B34" s="106" t="s">
        <v>3941</v>
      </c>
      <c r="C34" s="107" t="s">
        <v>3941</v>
      </c>
      <c r="D34" s="107" t="s">
        <v>3941</v>
      </c>
      <c r="E34" s="107" t="s">
        <v>3941</v>
      </c>
      <c r="F34" s="107" t="s">
        <v>3941</v>
      </c>
      <c r="G34" s="59">
        <v>0</v>
      </c>
      <c r="H34" s="107" t="s">
        <v>3941</v>
      </c>
      <c r="I34" s="107" t="s">
        <v>3941</v>
      </c>
      <c r="J34" s="58">
        <v>0</v>
      </c>
      <c r="K34" s="59">
        <v>0</v>
      </c>
      <c r="L34" s="107" t="s">
        <v>3941</v>
      </c>
      <c r="M34" s="59">
        <v>0</v>
      </c>
      <c r="N34" s="107" t="s">
        <v>3941</v>
      </c>
      <c r="O34" s="58">
        <v>0</v>
      </c>
      <c r="P34" s="58">
        <v>0</v>
      </c>
    </row>
    <row r="35" spans="1:16">
      <c r="A35" t="s">
        <v>178</v>
      </c>
      <c r="B35" t="s">
        <v>178</v>
      </c>
      <c r="C35" s="107" t="s">
        <v>3941</v>
      </c>
      <c r="D35" t="s">
        <v>178</v>
      </c>
      <c r="E35" s="107" t="s">
        <v>3941</v>
      </c>
      <c r="F35" s="107" t="s">
        <v>3941</v>
      </c>
      <c r="G35" s="55">
        <v>0</v>
      </c>
      <c r="H35" t="s">
        <v>178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1892</v>
      </c>
      <c r="B36" s="106" t="s">
        <v>3941</v>
      </c>
      <c r="C36" s="107" t="s">
        <v>3941</v>
      </c>
      <c r="D36" s="107" t="s">
        <v>3941</v>
      </c>
      <c r="E36" s="107" t="s">
        <v>3941</v>
      </c>
      <c r="F36" s="107" t="s">
        <v>3941</v>
      </c>
      <c r="G36" s="59">
        <v>0</v>
      </c>
      <c r="H36" s="107" t="s">
        <v>3941</v>
      </c>
      <c r="I36" s="107" t="s">
        <v>3941</v>
      </c>
      <c r="J36" s="58">
        <v>0</v>
      </c>
      <c r="K36" s="59">
        <v>0</v>
      </c>
      <c r="L36" s="107" t="s">
        <v>3941</v>
      </c>
      <c r="M36" s="59">
        <v>0</v>
      </c>
      <c r="N36" s="107" t="s">
        <v>3941</v>
      </c>
      <c r="O36" s="58">
        <v>0</v>
      </c>
      <c r="P36" s="58">
        <v>0</v>
      </c>
    </row>
    <row r="37" spans="1:16">
      <c r="A37" t="s">
        <v>178</v>
      </c>
      <c r="B37" t="s">
        <v>178</v>
      </c>
      <c r="C37" s="107" t="s">
        <v>3941</v>
      </c>
      <c r="D37" t="s">
        <v>178</v>
      </c>
      <c r="E37" s="107" t="s">
        <v>3941</v>
      </c>
      <c r="F37" s="107" t="s">
        <v>3941</v>
      </c>
      <c r="G37" s="55">
        <v>0</v>
      </c>
      <c r="H37" t="s">
        <v>178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190</v>
      </c>
      <c r="B38" s="106" t="s">
        <v>3941</v>
      </c>
      <c r="C38" s="107" t="s">
        <v>3941</v>
      </c>
      <c r="D38" s="107" t="s">
        <v>3941</v>
      </c>
      <c r="E38" s="107" t="s">
        <v>3941</v>
      </c>
      <c r="F38" s="107" t="s">
        <v>3941</v>
      </c>
      <c r="G38" s="107" t="s">
        <v>3941</v>
      </c>
      <c r="H38" s="107" t="s">
        <v>3941</v>
      </c>
      <c r="I38" s="107" t="s">
        <v>3941</v>
      </c>
      <c r="J38" s="107" t="s">
        <v>3941</v>
      </c>
      <c r="K38" s="107" t="s">
        <v>3941</v>
      </c>
      <c r="L38" s="107" t="s">
        <v>3941</v>
      </c>
      <c r="M38" s="107" t="s">
        <v>3941</v>
      </c>
      <c r="N38" s="107" t="s">
        <v>3941</v>
      </c>
      <c r="O38" s="107" t="s">
        <v>3941</v>
      </c>
      <c r="P38" s="107" t="s">
        <v>3941</v>
      </c>
    </row>
    <row r="39" spans="1:16">
      <c r="A39" t="s">
        <v>302</v>
      </c>
      <c r="B39" s="106" t="s">
        <v>3941</v>
      </c>
      <c r="C39" s="107" t="s">
        <v>3941</v>
      </c>
      <c r="D39" s="107" t="s">
        <v>3941</v>
      </c>
      <c r="E39" s="107" t="s">
        <v>3941</v>
      </c>
      <c r="F39" s="107" t="s">
        <v>3941</v>
      </c>
      <c r="G39" s="107" t="s">
        <v>3941</v>
      </c>
      <c r="H39" s="107" t="s">
        <v>3941</v>
      </c>
      <c r="I39" s="107" t="s">
        <v>3941</v>
      </c>
      <c r="J39" s="107" t="s">
        <v>3941</v>
      </c>
      <c r="K39" s="107" t="s">
        <v>3941</v>
      </c>
      <c r="L39" s="107" t="s">
        <v>3941</v>
      </c>
      <c r="M39" s="107" t="s">
        <v>3941</v>
      </c>
      <c r="N39" s="107" t="s">
        <v>3941</v>
      </c>
      <c r="O39" s="107" t="s">
        <v>3941</v>
      </c>
      <c r="P39" s="107" t="s">
        <v>3941</v>
      </c>
    </row>
    <row r="40" spans="1:16">
      <c r="A40" t="s">
        <v>303</v>
      </c>
      <c r="B40" s="106" t="s">
        <v>3941</v>
      </c>
      <c r="C40" s="107" t="s">
        <v>3941</v>
      </c>
      <c r="D40" s="107" t="s">
        <v>3941</v>
      </c>
      <c r="E40" s="107" t="s">
        <v>3941</v>
      </c>
      <c r="F40" s="107" t="s">
        <v>3941</v>
      </c>
      <c r="G40" s="107" t="s">
        <v>3941</v>
      </c>
      <c r="H40" s="107" t="s">
        <v>3941</v>
      </c>
      <c r="I40" s="107" t="s">
        <v>3941</v>
      </c>
      <c r="J40" s="107" t="s">
        <v>3941</v>
      </c>
      <c r="K40" s="107" t="s">
        <v>3941</v>
      </c>
      <c r="L40" s="107" t="s">
        <v>3941</v>
      </c>
      <c r="M40" s="107" t="s">
        <v>3941</v>
      </c>
      <c r="N40" s="107" t="s">
        <v>3941</v>
      </c>
      <c r="O40" s="107" t="s">
        <v>3941</v>
      </c>
      <c r="P40" s="107" t="s">
        <v>3941</v>
      </c>
    </row>
    <row r="41" spans="1:16">
      <c r="A41" t="s">
        <v>304</v>
      </c>
      <c r="B41" s="106" t="s">
        <v>3941</v>
      </c>
      <c r="C41" s="107" t="s">
        <v>3941</v>
      </c>
      <c r="D41" s="107" t="s">
        <v>3941</v>
      </c>
      <c r="E41" s="107" t="s">
        <v>3941</v>
      </c>
      <c r="F41" s="107" t="s">
        <v>3941</v>
      </c>
      <c r="G41" s="107" t="s">
        <v>3941</v>
      </c>
      <c r="H41" s="107" t="s">
        <v>3941</v>
      </c>
      <c r="I41" s="107" t="s">
        <v>3941</v>
      </c>
      <c r="J41" s="107" t="s">
        <v>3941</v>
      </c>
      <c r="K41" s="107" t="s">
        <v>3941</v>
      </c>
      <c r="L41" s="107" t="s">
        <v>3941</v>
      </c>
      <c r="M41" s="107" t="s">
        <v>3941</v>
      </c>
      <c r="N41" s="107" t="s">
        <v>3941</v>
      </c>
      <c r="O41" s="107" t="s">
        <v>3941</v>
      </c>
      <c r="P41" s="107" t="s">
        <v>3941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1" t="s">
        <v>3940</v>
      </c>
    </row>
    <row r="2" spans="1:21" s="1" customFormat="1">
      <c r="A2" s="2" t="s">
        <v>1</v>
      </c>
      <c r="B2" s="9" t="s">
        <v>3069</v>
      </c>
    </row>
    <row r="3" spans="1:21" s="1" customFormat="1">
      <c r="A3" s="2" t="s">
        <v>2</v>
      </c>
      <c r="B3" s="20" t="s">
        <v>3070</v>
      </c>
    </row>
    <row r="4" spans="1:21" s="1" customFormat="1">
      <c r="A4" s="2" t="s">
        <v>3</v>
      </c>
      <c r="B4" s="62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4" t="s">
        <v>47</v>
      </c>
      <c r="E5" s="114" t="s">
        <v>48</v>
      </c>
      <c r="F5" s="114" t="s">
        <v>67</v>
      </c>
      <c r="G5" s="114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4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99" t="s">
        <v>3941</v>
      </c>
      <c r="B6" s="123" t="s">
        <v>3941</v>
      </c>
      <c r="C6" s="100" t="s">
        <v>3941</v>
      </c>
      <c r="D6" s="100" t="s">
        <v>3941</v>
      </c>
      <c r="E6" s="100" t="s">
        <v>3941</v>
      </c>
      <c r="F6" s="16" t="s">
        <v>70</v>
      </c>
      <c r="G6" s="100" t="s">
        <v>3941</v>
      </c>
      <c r="H6" s="16" t="s">
        <v>71</v>
      </c>
      <c r="I6" s="100" t="s">
        <v>3941</v>
      </c>
      <c r="J6" s="100" t="s">
        <v>3941</v>
      </c>
      <c r="K6" s="16" t="s">
        <v>7</v>
      </c>
      <c r="L6" s="16" t="s">
        <v>7</v>
      </c>
      <c r="M6" s="16" t="s">
        <v>152</v>
      </c>
      <c r="N6" s="100" t="s">
        <v>3941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1" t="s">
        <v>3941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2" t="s">
        <v>3941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7" t="s">
        <v>3941</v>
      </c>
      <c r="C8" s="117" t="s">
        <v>3941</v>
      </c>
      <c r="D8" s="117" t="s">
        <v>3941</v>
      </c>
      <c r="E8" s="117" t="s">
        <v>3941</v>
      </c>
      <c r="F8" s="117" t="s">
        <v>3941</v>
      </c>
      <c r="G8" s="117" t="s">
        <v>3941</v>
      </c>
      <c r="H8" s="72">
        <v>4.05</v>
      </c>
      <c r="I8" s="117" t="s">
        <v>3941</v>
      </c>
      <c r="J8" s="117" t="s">
        <v>3941</v>
      </c>
      <c r="K8" s="117" t="s">
        <v>3941</v>
      </c>
      <c r="L8" s="73">
        <v>5.9799999999999999E-2</v>
      </c>
      <c r="M8" s="72">
        <v>7810581.7699999996</v>
      </c>
      <c r="N8" s="102" t="s">
        <v>3941</v>
      </c>
      <c r="O8" s="72">
        <v>10136.3804406244</v>
      </c>
      <c r="P8" s="73">
        <v>1</v>
      </c>
      <c r="Q8" s="73">
        <v>9.9599999999999994E-2</v>
      </c>
      <c r="R8" s="13"/>
      <c r="S8" s="13"/>
      <c r="T8" s="13"/>
      <c r="U8" s="13"/>
    </row>
    <row r="9" spans="1:21">
      <c r="A9" s="74" t="s">
        <v>172</v>
      </c>
      <c r="B9" s="106" t="s">
        <v>3941</v>
      </c>
      <c r="C9" s="106" t="s">
        <v>3941</v>
      </c>
      <c r="D9" s="107" t="s">
        <v>3941</v>
      </c>
      <c r="E9" s="107" t="s">
        <v>3941</v>
      </c>
      <c r="F9" s="107" t="s">
        <v>3941</v>
      </c>
      <c r="G9" s="107" t="s">
        <v>3941</v>
      </c>
      <c r="H9" s="75">
        <v>5.04</v>
      </c>
      <c r="I9" s="107" t="s">
        <v>3941</v>
      </c>
      <c r="J9" s="107" t="s">
        <v>3941</v>
      </c>
      <c r="K9" s="107" t="s">
        <v>3941</v>
      </c>
      <c r="L9" s="76">
        <v>5.4899999999999997E-2</v>
      </c>
      <c r="M9" s="75">
        <v>6356457.46</v>
      </c>
      <c r="N9" s="107" t="s">
        <v>3941</v>
      </c>
      <c r="O9" s="75">
        <v>6673.1742772466932</v>
      </c>
      <c r="P9" s="76">
        <v>0.6583</v>
      </c>
      <c r="Q9" s="76">
        <v>6.5500000000000003E-2</v>
      </c>
    </row>
    <row r="10" spans="1:21">
      <c r="A10" s="74" t="s">
        <v>2498</v>
      </c>
      <c r="B10" s="106" t="s">
        <v>3941</v>
      </c>
      <c r="C10" s="106" t="s">
        <v>3941</v>
      </c>
      <c r="D10" s="107" t="s">
        <v>3941</v>
      </c>
      <c r="E10" s="107" t="s">
        <v>3941</v>
      </c>
      <c r="F10" s="107" t="s">
        <v>3941</v>
      </c>
      <c r="G10" s="107" t="s">
        <v>3941</v>
      </c>
      <c r="H10" s="75">
        <v>0</v>
      </c>
      <c r="I10" s="107" t="s">
        <v>3941</v>
      </c>
      <c r="J10" s="107" t="s">
        <v>3941</v>
      </c>
      <c r="K10" s="107" t="s">
        <v>3941</v>
      </c>
      <c r="L10" s="76">
        <v>0</v>
      </c>
      <c r="M10" s="75">
        <v>0</v>
      </c>
      <c r="N10" s="107" t="s">
        <v>3941</v>
      </c>
      <c r="O10" s="75">
        <v>0</v>
      </c>
      <c r="P10" s="76">
        <v>0</v>
      </c>
      <c r="Q10" s="76">
        <v>0</v>
      </c>
    </row>
    <row r="11" spans="1:21">
      <c r="A11" t="s">
        <v>178</v>
      </c>
      <c r="B11" s="106" t="s">
        <v>3941</v>
      </c>
      <c r="C11" t="s">
        <v>178</v>
      </c>
      <c r="D11" s="107" t="s">
        <v>3941</v>
      </c>
      <c r="E11" t="s">
        <v>178</v>
      </c>
      <c r="F11" s="107" t="s">
        <v>3941</v>
      </c>
      <c r="G11" s="107" t="s">
        <v>3941</v>
      </c>
      <c r="H11" s="55">
        <v>0</v>
      </c>
      <c r="I11" t="s">
        <v>178</v>
      </c>
      <c r="J11" t="s">
        <v>178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74" t="s">
        <v>2499</v>
      </c>
      <c r="B12" s="106" t="s">
        <v>3941</v>
      </c>
      <c r="C12" s="106" t="s">
        <v>3941</v>
      </c>
      <c r="D12" s="107" t="s">
        <v>3941</v>
      </c>
      <c r="E12" s="107" t="s">
        <v>3941</v>
      </c>
      <c r="F12" s="107" t="s">
        <v>3941</v>
      </c>
      <c r="G12" s="107" t="s">
        <v>3941</v>
      </c>
      <c r="H12" s="75">
        <v>7.2</v>
      </c>
      <c r="I12" s="107" t="s">
        <v>3941</v>
      </c>
      <c r="J12" s="107" t="s">
        <v>3941</v>
      </c>
      <c r="K12" s="107" t="s">
        <v>3941</v>
      </c>
      <c r="L12" s="76">
        <v>5.2200000000000003E-2</v>
      </c>
      <c r="M12" s="75">
        <v>1424816.96</v>
      </c>
      <c r="N12" s="107" t="s">
        <v>3941</v>
      </c>
      <c r="O12" s="75">
        <v>1469.6657189796767</v>
      </c>
      <c r="P12" s="76">
        <v>0.14499999999999999</v>
      </c>
      <c r="Q12" s="76">
        <v>1.44E-2</v>
      </c>
    </row>
    <row r="13" spans="1:21">
      <c r="A13" t="s">
        <v>3851</v>
      </c>
      <c r="B13" t="s">
        <v>2500</v>
      </c>
      <c r="C13" t="s">
        <v>2515</v>
      </c>
      <c r="D13" s="105" t="s">
        <v>3941</v>
      </c>
      <c r="E13" t="s">
        <v>3220</v>
      </c>
      <c r="F13" t="s">
        <v>2502</v>
      </c>
      <c r="G13" s="105" t="s">
        <v>3941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20138.169999999998</v>
      </c>
      <c r="N13" s="55">
        <v>114.1</v>
      </c>
      <c r="O13" s="55">
        <v>22.97765197</v>
      </c>
      <c r="P13" s="56">
        <v>2.3E-3</v>
      </c>
      <c r="Q13" s="56">
        <v>2.0000000000000001E-4</v>
      </c>
    </row>
    <row r="14" spans="1:21">
      <c r="A14" t="s">
        <v>3851</v>
      </c>
      <c r="B14" t="s">
        <v>2500</v>
      </c>
      <c r="C14" t="s">
        <v>2513</v>
      </c>
      <c r="D14" s="105" t="s">
        <v>3941</v>
      </c>
      <c r="E14" t="s">
        <v>3220</v>
      </c>
      <c r="F14" t="s">
        <v>2502</v>
      </c>
      <c r="G14" s="105" t="s">
        <v>3941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30202.799999999999</v>
      </c>
      <c r="N14" s="55">
        <v>114.79</v>
      </c>
      <c r="O14" s="55">
        <v>34.669794119999999</v>
      </c>
      <c r="P14" s="56">
        <v>3.3999999999999998E-3</v>
      </c>
      <c r="Q14" s="56">
        <v>2.9999999999999997E-4</v>
      </c>
    </row>
    <row r="15" spans="1:21">
      <c r="A15" t="s">
        <v>3851</v>
      </c>
      <c r="B15" t="s">
        <v>2500</v>
      </c>
      <c r="C15" t="s">
        <v>2505</v>
      </c>
      <c r="D15" s="105" t="s">
        <v>3941</v>
      </c>
      <c r="E15" t="s">
        <v>3220</v>
      </c>
      <c r="F15" t="s">
        <v>2502</v>
      </c>
      <c r="G15" s="105" t="s">
        <v>3941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64129.16</v>
      </c>
      <c r="N15" s="55">
        <v>96.79</v>
      </c>
      <c r="O15" s="55">
        <v>62.070613964000003</v>
      </c>
      <c r="P15" s="56">
        <v>6.1000000000000004E-3</v>
      </c>
      <c r="Q15" s="56">
        <v>5.9999999999999995E-4</v>
      </c>
    </row>
    <row r="16" spans="1:21">
      <c r="A16" t="s">
        <v>3851</v>
      </c>
      <c r="B16" t="s">
        <v>2500</v>
      </c>
      <c r="C16" t="s">
        <v>2501</v>
      </c>
      <c r="D16" s="105" t="s">
        <v>3941</v>
      </c>
      <c r="E16" t="s">
        <v>3220</v>
      </c>
      <c r="F16" t="s">
        <v>2502</v>
      </c>
      <c r="G16" s="105" t="s">
        <v>3941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98107.66</v>
      </c>
      <c r="N16" s="55">
        <v>98.9</v>
      </c>
      <c r="O16" s="55">
        <v>97.028475740000005</v>
      </c>
      <c r="P16" s="56">
        <v>9.5999999999999992E-3</v>
      </c>
      <c r="Q16" s="56">
        <v>1E-3</v>
      </c>
    </row>
    <row r="17" spans="1:17">
      <c r="A17" t="s">
        <v>3851</v>
      </c>
      <c r="B17" t="s">
        <v>2500</v>
      </c>
      <c r="C17" t="s">
        <v>2516</v>
      </c>
      <c r="D17" s="105" t="s">
        <v>3941</v>
      </c>
      <c r="E17" t="s">
        <v>3220</v>
      </c>
      <c r="F17" t="s">
        <v>2504</v>
      </c>
      <c r="G17" s="105" t="s">
        <v>3941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15149.2</v>
      </c>
      <c r="N17" s="55">
        <v>114.91</v>
      </c>
      <c r="O17" s="55">
        <v>17.407945720000001</v>
      </c>
      <c r="P17" s="56">
        <v>1.6999999999999999E-3</v>
      </c>
      <c r="Q17" s="56">
        <v>2.0000000000000001E-4</v>
      </c>
    </row>
    <row r="18" spans="1:17">
      <c r="A18" t="s">
        <v>3851</v>
      </c>
      <c r="B18" t="s">
        <v>2500</v>
      </c>
      <c r="C18" t="s">
        <v>2514</v>
      </c>
      <c r="D18" s="105" t="s">
        <v>3941</v>
      </c>
      <c r="E18" t="s">
        <v>3220</v>
      </c>
      <c r="F18" t="s">
        <v>2504</v>
      </c>
      <c r="G18" s="105" t="s">
        <v>3941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22627.21</v>
      </c>
      <c r="N18" s="55">
        <v>119.75</v>
      </c>
      <c r="O18" s="55">
        <v>27.096083974999999</v>
      </c>
      <c r="P18" s="56">
        <v>2.7000000000000001E-3</v>
      </c>
      <c r="Q18" s="56">
        <v>2.9999999999999997E-4</v>
      </c>
    </row>
    <row r="19" spans="1:17">
      <c r="A19" t="s">
        <v>3851</v>
      </c>
      <c r="B19" t="s">
        <v>2500</v>
      </c>
      <c r="C19" t="s">
        <v>2506</v>
      </c>
      <c r="D19" s="105" t="s">
        <v>3941</v>
      </c>
      <c r="E19" t="s">
        <v>3220</v>
      </c>
      <c r="F19" t="s">
        <v>2504</v>
      </c>
      <c r="G19" s="105" t="s">
        <v>3941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70527.5</v>
      </c>
      <c r="N19" s="55">
        <v>95.69</v>
      </c>
      <c r="O19" s="55">
        <v>67.487764749999997</v>
      </c>
      <c r="P19" s="56">
        <v>6.7000000000000002E-3</v>
      </c>
      <c r="Q19" s="56">
        <v>6.9999999999999999E-4</v>
      </c>
    </row>
    <row r="20" spans="1:17">
      <c r="A20" t="s">
        <v>3851</v>
      </c>
      <c r="B20" t="s">
        <v>2500</v>
      </c>
      <c r="C20" t="s">
        <v>2503</v>
      </c>
      <c r="D20" s="105" t="s">
        <v>3941</v>
      </c>
      <c r="E20" t="s">
        <v>3220</v>
      </c>
      <c r="F20" t="s">
        <v>2504</v>
      </c>
      <c r="G20" s="105" t="s">
        <v>3941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91860.32</v>
      </c>
      <c r="N20" s="55">
        <v>100.21</v>
      </c>
      <c r="O20" s="55">
        <v>92.053226671999994</v>
      </c>
      <c r="P20" s="56">
        <v>9.1000000000000004E-3</v>
      </c>
      <c r="Q20" s="56">
        <v>8.9999999999999998E-4</v>
      </c>
    </row>
    <row r="21" spans="1:17">
      <c r="A21" t="s">
        <v>3851</v>
      </c>
      <c r="B21" t="s">
        <v>2500</v>
      </c>
      <c r="C21" t="s">
        <v>2511</v>
      </c>
      <c r="D21" s="105" t="s">
        <v>3941</v>
      </c>
      <c r="E21" t="s">
        <v>3220</v>
      </c>
      <c r="F21" t="s">
        <v>2508</v>
      </c>
      <c r="G21" s="105" t="s">
        <v>3941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20916.099999999999</v>
      </c>
      <c r="N21" s="55">
        <v>115.96</v>
      </c>
      <c r="O21" s="55">
        <v>24.254309559999999</v>
      </c>
      <c r="P21" s="56">
        <v>2.3999999999999998E-3</v>
      </c>
      <c r="Q21" s="56">
        <v>2.0000000000000001E-4</v>
      </c>
    </row>
    <row r="22" spans="1:17">
      <c r="A22" t="s">
        <v>3851</v>
      </c>
      <c r="B22" t="s">
        <v>2500</v>
      </c>
      <c r="C22" t="s">
        <v>2509</v>
      </c>
      <c r="D22" s="105" t="s">
        <v>3941</v>
      </c>
      <c r="E22" t="s">
        <v>3220</v>
      </c>
      <c r="F22" t="s">
        <v>2508</v>
      </c>
      <c r="G22" s="105" t="s">
        <v>3941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28968.959999999999</v>
      </c>
      <c r="N22" s="55">
        <v>120.63</v>
      </c>
      <c r="O22" s="55">
        <v>34.945256448000002</v>
      </c>
      <c r="P22" s="56">
        <v>3.3999999999999998E-3</v>
      </c>
      <c r="Q22" s="56">
        <v>2.9999999999999997E-4</v>
      </c>
    </row>
    <row r="23" spans="1:17">
      <c r="A23" t="s">
        <v>3851</v>
      </c>
      <c r="B23" t="s">
        <v>2500</v>
      </c>
      <c r="C23" t="s">
        <v>2510</v>
      </c>
      <c r="D23" s="105" t="s">
        <v>3941</v>
      </c>
      <c r="E23" t="s">
        <v>3220</v>
      </c>
      <c r="F23" t="s">
        <v>2508</v>
      </c>
      <c r="G23" s="105" t="s">
        <v>3941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154854.54999999999</v>
      </c>
      <c r="N23" s="55">
        <v>101.57</v>
      </c>
      <c r="O23" s="55">
        <v>157.285766435</v>
      </c>
      <c r="P23" s="56">
        <v>1.55E-2</v>
      </c>
      <c r="Q23" s="56">
        <v>1.5E-3</v>
      </c>
    </row>
    <row r="24" spans="1:17">
      <c r="A24" t="s">
        <v>3851</v>
      </c>
      <c r="B24" t="s">
        <v>2500</v>
      </c>
      <c r="C24" t="s">
        <v>2512</v>
      </c>
      <c r="D24" s="105" t="s">
        <v>3941</v>
      </c>
      <c r="E24" t="s">
        <v>3220</v>
      </c>
      <c r="F24" t="s">
        <v>2508</v>
      </c>
      <c r="G24" s="105" t="s">
        <v>3941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189016.32000000001</v>
      </c>
      <c r="N24" s="55">
        <v>93.88</v>
      </c>
      <c r="O24" s="55">
        <v>177.44852121599999</v>
      </c>
      <c r="P24" s="56">
        <v>1.7500000000000002E-2</v>
      </c>
      <c r="Q24" s="56">
        <v>1.6999999999999999E-3</v>
      </c>
    </row>
    <row r="25" spans="1:17">
      <c r="A25" t="s">
        <v>3851</v>
      </c>
      <c r="B25" t="s">
        <v>2500</v>
      </c>
      <c r="C25" t="s">
        <v>2507</v>
      </c>
      <c r="D25" s="105" t="s">
        <v>3941</v>
      </c>
      <c r="E25" t="s">
        <v>3220</v>
      </c>
      <c r="F25" t="s">
        <v>2508</v>
      </c>
      <c r="G25" s="105" t="s">
        <v>3941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41639.089999999997</v>
      </c>
      <c r="N25" s="55">
        <v>113.97</v>
      </c>
      <c r="O25" s="55">
        <v>47.456070873000002</v>
      </c>
      <c r="P25" s="56">
        <v>4.7000000000000002E-3</v>
      </c>
      <c r="Q25" s="56">
        <v>5.0000000000000001E-4</v>
      </c>
    </row>
    <row r="26" spans="1:17">
      <c r="A26" t="s">
        <v>3851</v>
      </c>
      <c r="B26" t="s">
        <v>2500</v>
      </c>
      <c r="C26" t="s">
        <v>2522</v>
      </c>
      <c r="D26" s="105" t="s">
        <v>3941</v>
      </c>
      <c r="E26" t="s">
        <v>3220</v>
      </c>
      <c r="F26" t="s">
        <v>214</v>
      </c>
      <c r="G26" s="105" t="s">
        <v>3941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10938.37</v>
      </c>
      <c r="N26" s="55">
        <v>123.23</v>
      </c>
      <c r="O26" s="55">
        <v>13.479353351</v>
      </c>
      <c r="P26" s="56">
        <v>1.2999999999999999E-3</v>
      </c>
      <c r="Q26" s="56">
        <v>1E-4</v>
      </c>
    </row>
    <row r="27" spans="1:17">
      <c r="A27" t="s">
        <v>3851</v>
      </c>
      <c r="B27" t="s">
        <v>2500</v>
      </c>
      <c r="C27" t="s">
        <v>2521</v>
      </c>
      <c r="D27" s="105" t="s">
        <v>3941</v>
      </c>
      <c r="E27" t="s">
        <v>3220</v>
      </c>
      <c r="F27" t="s">
        <v>214</v>
      </c>
      <c r="G27" s="105" t="s">
        <v>3941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22493.25</v>
      </c>
      <c r="N27" s="55">
        <v>121.64</v>
      </c>
      <c r="O27" s="55">
        <v>27.3607893</v>
      </c>
      <c r="P27" s="56">
        <v>2.7000000000000001E-3</v>
      </c>
      <c r="Q27" s="56">
        <v>2.9999999999999997E-4</v>
      </c>
    </row>
    <row r="28" spans="1:17">
      <c r="A28" t="s">
        <v>3851</v>
      </c>
      <c r="B28" t="s">
        <v>2500</v>
      </c>
      <c r="C28" t="s">
        <v>2520</v>
      </c>
      <c r="D28" s="105" t="s">
        <v>3941</v>
      </c>
      <c r="E28" t="s">
        <v>3220</v>
      </c>
      <c r="F28" t="s">
        <v>214</v>
      </c>
      <c r="G28" s="105" t="s">
        <v>3941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14582.9</v>
      </c>
      <c r="N28" s="55">
        <v>124.32</v>
      </c>
      <c r="O28" s="55">
        <v>18.129461280000001</v>
      </c>
      <c r="P28" s="56">
        <v>1.8E-3</v>
      </c>
      <c r="Q28" s="56">
        <v>2.0000000000000001E-4</v>
      </c>
    </row>
    <row r="29" spans="1:17">
      <c r="A29" t="s">
        <v>3851</v>
      </c>
      <c r="B29" t="s">
        <v>2500</v>
      </c>
      <c r="C29" t="s">
        <v>2519</v>
      </c>
      <c r="D29" s="105" t="s">
        <v>3941</v>
      </c>
      <c r="E29" t="s">
        <v>3220</v>
      </c>
      <c r="F29" t="s">
        <v>214</v>
      </c>
      <c r="G29" s="105" t="s">
        <v>3941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6056.54</v>
      </c>
      <c r="N29" s="55">
        <v>132.97999999999999</v>
      </c>
      <c r="O29" s="55">
        <v>8.0539868919999993</v>
      </c>
      <c r="P29" s="56">
        <v>8.0000000000000004E-4</v>
      </c>
      <c r="Q29" s="56">
        <v>1E-4</v>
      </c>
    </row>
    <row r="30" spans="1:17">
      <c r="A30" t="s">
        <v>3851</v>
      </c>
      <c r="B30" t="s">
        <v>2500</v>
      </c>
      <c r="C30" t="s">
        <v>2517</v>
      </c>
      <c r="D30" s="105" t="s">
        <v>3941</v>
      </c>
      <c r="E30" t="s">
        <v>3220</v>
      </c>
      <c r="F30" t="s">
        <v>214</v>
      </c>
      <c r="G30" s="105" t="s">
        <v>3941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8232.7900000000009</v>
      </c>
      <c r="N30" s="55">
        <v>100.54</v>
      </c>
      <c r="O30" s="55">
        <v>8.2772470659999993</v>
      </c>
      <c r="P30" s="56">
        <v>8.0000000000000004E-4</v>
      </c>
      <c r="Q30" s="56">
        <v>1E-4</v>
      </c>
    </row>
    <row r="31" spans="1:17">
      <c r="A31" t="s">
        <v>3851</v>
      </c>
      <c r="B31" t="s">
        <v>2500</v>
      </c>
      <c r="C31" t="s">
        <v>2518</v>
      </c>
      <c r="D31" s="105" t="s">
        <v>3941</v>
      </c>
      <c r="E31" t="s">
        <v>3220</v>
      </c>
      <c r="F31" t="s">
        <v>214</v>
      </c>
      <c r="G31" s="105" t="s">
        <v>3941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98089.58</v>
      </c>
      <c r="N31" s="55">
        <v>101.54</v>
      </c>
      <c r="O31" s="55">
        <v>99.600159532000006</v>
      </c>
      <c r="P31" s="56">
        <v>9.7999999999999997E-3</v>
      </c>
      <c r="Q31" s="56">
        <v>1E-3</v>
      </c>
    </row>
    <row r="32" spans="1:17">
      <c r="A32" t="s">
        <v>3852</v>
      </c>
      <c r="B32" t="s">
        <v>2500</v>
      </c>
      <c r="C32" t="s">
        <v>2531</v>
      </c>
      <c r="D32" s="105" t="s">
        <v>3941</v>
      </c>
      <c r="E32" t="s">
        <v>3220</v>
      </c>
      <c r="F32" t="s">
        <v>2524</v>
      </c>
      <c r="G32" s="105" t="s">
        <v>3941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23700.49</v>
      </c>
      <c r="N32" s="55">
        <v>103.45</v>
      </c>
      <c r="O32" s="55">
        <v>24.518156905000001</v>
      </c>
      <c r="P32" s="56">
        <v>2.3999999999999998E-3</v>
      </c>
      <c r="Q32" s="56">
        <v>2.0000000000000001E-4</v>
      </c>
    </row>
    <row r="33" spans="1:17">
      <c r="A33" t="s">
        <v>3852</v>
      </c>
      <c r="B33" t="s">
        <v>2500</v>
      </c>
      <c r="C33" t="s">
        <v>2528</v>
      </c>
      <c r="D33" s="105" t="s">
        <v>3941</v>
      </c>
      <c r="E33" t="s">
        <v>3220</v>
      </c>
      <c r="F33" t="s">
        <v>2524</v>
      </c>
      <c r="G33" s="105" t="s">
        <v>3941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1613.58</v>
      </c>
      <c r="N33" s="55">
        <v>141.12</v>
      </c>
      <c r="O33" s="55">
        <v>2.2770840959999998</v>
      </c>
      <c r="P33" s="56">
        <v>2.0000000000000001E-4</v>
      </c>
      <c r="Q33" s="56">
        <v>0</v>
      </c>
    </row>
    <row r="34" spans="1:17">
      <c r="A34" t="s">
        <v>3852</v>
      </c>
      <c r="B34" t="s">
        <v>2500</v>
      </c>
      <c r="C34" t="s">
        <v>2529</v>
      </c>
      <c r="D34" s="105" t="s">
        <v>3941</v>
      </c>
      <c r="E34" t="s">
        <v>3220</v>
      </c>
      <c r="F34" t="s">
        <v>2524</v>
      </c>
      <c r="G34" s="105" t="s">
        <v>3941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8031.13</v>
      </c>
      <c r="N34" s="55">
        <v>141.91999999999999</v>
      </c>
      <c r="O34" s="55">
        <v>11.397779696000001</v>
      </c>
      <c r="P34" s="56">
        <v>1.1000000000000001E-3</v>
      </c>
      <c r="Q34" s="56">
        <v>1E-4</v>
      </c>
    </row>
    <row r="35" spans="1:17">
      <c r="A35" t="s">
        <v>3852</v>
      </c>
      <c r="B35" t="s">
        <v>2500</v>
      </c>
      <c r="C35" t="s">
        <v>2530</v>
      </c>
      <c r="D35" s="105" t="s">
        <v>3941</v>
      </c>
      <c r="E35" t="s">
        <v>3220</v>
      </c>
      <c r="F35" t="s">
        <v>2524</v>
      </c>
      <c r="G35" s="105" t="s">
        <v>3941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6267.36</v>
      </c>
      <c r="N35" s="55">
        <v>129.63999999999999</v>
      </c>
      <c r="O35" s="55">
        <v>8.1250055040000007</v>
      </c>
      <c r="P35" s="56">
        <v>8.0000000000000004E-4</v>
      </c>
      <c r="Q35" s="56">
        <v>1E-4</v>
      </c>
    </row>
    <row r="36" spans="1:17">
      <c r="A36" t="s">
        <v>3852</v>
      </c>
      <c r="B36" t="s">
        <v>2500</v>
      </c>
      <c r="C36" t="s">
        <v>2527</v>
      </c>
      <c r="D36" s="105" t="s">
        <v>3941</v>
      </c>
      <c r="E36" t="s">
        <v>3220</v>
      </c>
      <c r="F36" t="s">
        <v>2524</v>
      </c>
      <c r="G36" s="105" t="s">
        <v>3941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36767.79</v>
      </c>
      <c r="N36" s="55">
        <v>80.819999999999993</v>
      </c>
      <c r="O36" s="55">
        <v>29.715727877999999</v>
      </c>
      <c r="P36" s="56">
        <v>2.8999999999999998E-3</v>
      </c>
      <c r="Q36" s="56">
        <v>2.9999999999999997E-4</v>
      </c>
    </row>
    <row r="37" spans="1:17">
      <c r="A37" t="s">
        <v>3852</v>
      </c>
      <c r="B37" t="s">
        <v>2500</v>
      </c>
      <c r="C37" t="s">
        <v>2523</v>
      </c>
      <c r="D37" s="105" t="s">
        <v>3941</v>
      </c>
      <c r="E37" t="s">
        <v>3220</v>
      </c>
      <c r="F37" t="s">
        <v>2524</v>
      </c>
      <c r="G37" s="105" t="s">
        <v>3941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58223.13</v>
      </c>
      <c r="N37" s="55">
        <v>104.73</v>
      </c>
      <c r="O37" s="55">
        <v>60.977084048999998</v>
      </c>
      <c r="P37" s="56">
        <v>6.0000000000000001E-3</v>
      </c>
      <c r="Q37" s="56">
        <v>5.9999999999999995E-4</v>
      </c>
    </row>
    <row r="38" spans="1:17">
      <c r="A38" t="s">
        <v>3852</v>
      </c>
      <c r="B38" t="s">
        <v>2500</v>
      </c>
      <c r="C38" t="s">
        <v>2525</v>
      </c>
      <c r="D38" s="105" t="s">
        <v>3941</v>
      </c>
      <c r="E38" t="s">
        <v>3220</v>
      </c>
      <c r="F38" t="s">
        <v>2524</v>
      </c>
      <c r="G38" s="105" t="s">
        <v>3941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4670.0600000000004</v>
      </c>
      <c r="N38" s="55">
        <v>101.69</v>
      </c>
      <c r="O38" s="55">
        <v>4.7489840140000004</v>
      </c>
      <c r="P38" s="56">
        <v>5.0000000000000001E-4</v>
      </c>
      <c r="Q38" s="56">
        <v>0</v>
      </c>
    </row>
    <row r="39" spans="1:17">
      <c r="A39" t="s">
        <v>3852</v>
      </c>
      <c r="B39" t="s">
        <v>2500</v>
      </c>
      <c r="C39" t="s">
        <v>2526</v>
      </c>
      <c r="D39" s="105" t="s">
        <v>3941</v>
      </c>
      <c r="E39" t="s">
        <v>3220</v>
      </c>
      <c r="F39" t="s">
        <v>2524</v>
      </c>
      <c r="G39" s="105" t="s">
        <v>3941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75277.59</v>
      </c>
      <c r="N39" s="55">
        <v>105.04</v>
      </c>
      <c r="O39" s="55">
        <v>79.071580535999999</v>
      </c>
      <c r="P39" s="56">
        <v>7.7999999999999996E-3</v>
      </c>
      <c r="Q39" s="56">
        <v>8.0000000000000004E-4</v>
      </c>
    </row>
    <row r="40" spans="1:17">
      <c r="A40" t="s">
        <v>3852</v>
      </c>
      <c r="B40" t="s">
        <v>2500</v>
      </c>
      <c r="C40" t="s">
        <v>2537</v>
      </c>
      <c r="D40" s="105" t="s">
        <v>3941</v>
      </c>
      <c r="E40" t="s">
        <v>3220</v>
      </c>
      <c r="F40" t="s">
        <v>234</v>
      </c>
      <c r="G40" s="105" t="s">
        <v>3941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25431.21</v>
      </c>
      <c r="N40" s="55">
        <v>105.39944300000001</v>
      </c>
      <c r="O40" s="55">
        <v>26.804353688160301</v>
      </c>
      <c r="P40" s="56">
        <v>2.5999999999999999E-3</v>
      </c>
      <c r="Q40" s="56">
        <v>2.9999999999999997E-4</v>
      </c>
    </row>
    <row r="41" spans="1:17">
      <c r="A41" t="s">
        <v>3852</v>
      </c>
      <c r="B41" t="s">
        <v>2500</v>
      </c>
      <c r="C41" t="s">
        <v>2536</v>
      </c>
      <c r="D41" s="105" t="s">
        <v>3941</v>
      </c>
      <c r="E41" t="s">
        <v>3220</v>
      </c>
      <c r="F41" t="s">
        <v>234</v>
      </c>
      <c r="G41" s="105" t="s">
        <v>3941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16564.580000000002</v>
      </c>
      <c r="N41" s="55">
        <v>139.14890399999999</v>
      </c>
      <c r="O41" s="55">
        <v>23.0494315222032</v>
      </c>
      <c r="P41" s="56">
        <v>2.3E-3</v>
      </c>
      <c r="Q41" s="56">
        <v>2.0000000000000001E-4</v>
      </c>
    </row>
    <row r="42" spans="1:17">
      <c r="A42" t="s">
        <v>3852</v>
      </c>
      <c r="B42" t="s">
        <v>2500</v>
      </c>
      <c r="C42" t="s">
        <v>2538</v>
      </c>
      <c r="D42" s="105" t="s">
        <v>3941</v>
      </c>
      <c r="E42" t="s">
        <v>3220</v>
      </c>
      <c r="F42" t="s">
        <v>234</v>
      </c>
      <c r="G42" s="105" t="s">
        <v>3941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4664.09</v>
      </c>
      <c r="N42" s="55">
        <v>130.05219399999999</v>
      </c>
      <c r="O42" s="55">
        <v>6.0657513751346004</v>
      </c>
      <c r="P42" s="56">
        <v>5.9999999999999995E-4</v>
      </c>
      <c r="Q42" s="56">
        <v>1E-4</v>
      </c>
    </row>
    <row r="43" spans="1:17">
      <c r="A43" t="s">
        <v>3852</v>
      </c>
      <c r="B43" t="s">
        <v>2500</v>
      </c>
      <c r="C43" t="s">
        <v>2539</v>
      </c>
      <c r="D43" s="105" t="s">
        <v>3941</v>
      </c>
      <c r="E43" t="s">
        <v>3220</v>
      </c>
      <c r="F43" t="s">
        <v>234</v>
      </c>
      <c r="G43" s="105" t="s">
        <v>3941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5429.05</v>
      </c>
      <c r="N43" s="55">
        <v>125.826601</v>
      </c>
      <c r="O43" s="55">
        <v>6.8311890815904999</v>
      </c>
      <c r="P43" s="56">
        <v>6.9999999999999999E-4</v>
      </c>
      <c r="Q43" s="56">
        <v>1E-4</v>
      </c>
    </row>
    <row r="44" spans="1:17">
      <c r="A44" t="s">
        <v>3852</v>
      </c>
      <c r="B44" t="s">
        <v>2500</v>
      </c>
      <c r="C44" t="s">
        <v>2535</v>
      </c>
      <c r="D44" s="105" t="s">
        <v>3941</v>
      </c>
      <c r="E44" t="s">
        <v>3220</v>
      </c>
      <c r="F44" t="s">
        <v>234</v>
      </c>
      <c r="G44" s="105" t="s">
        <v>3941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33026.160000000003</v>
      </c>
      <c r="N44" s="55">
        <v>85.123093999999995</v>
      </c>
      <c r="O44" s="55">
        <v>28.1128892213904</v>
      </c>
      <c r="P44" s="56">
        <v>2.8E-3</v>
      </c>
      <c r="Q44" s="56">
        <v>2.9999999999999997E-4</v>
      </c>
    </row>
    <row r="45" spans="1:17">
      <c r="A45" t="s">
        <v>3852</v>
      </c>
      <c r="B45" t="s">
        <v>2500</v>
      </c>
      <c r="C45" t="s">
        <v>2534</v>
      </c>
      <c r="D45" s="105" t="s">
        <v>3941</v>
      </c>
      <c r="E45" t="s">
        <v>3220</v>
      </c>
      <c r="F45" t="s">
        <v>234</v>
      </c>
      <c r="G45" s="105" t="s">
        <v>3941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17990.54</v>
      </c>
      <c r="N45" s="55">
        <v>104.248654</v>
      </c>
      <c r="O45" s="55">
        <v>18.754895797331599</v>
      </c>
      <c r="P45" s="56">
        <v>1.9E-3</v>
      </c>
      <c r="Q45" s="56">
        <v>2.0000000000000001E-4</v>
      </c>
    </row>
    <row r="46" spans="1:17">
      <c r="A46" t="s">
        <v>3852</v>
      </c>
      <c r="B46" t="s">
        <v>2500</v>
      </c>
      <c r="C46" t="s">
        <v>2532</v>
      </c>
      <c r="D46" s="105" t="s">
        <v>3941</v>
      </c>
      <c r="E46" t="s">
        <v>3220</v>
      </c>
      <c r="F46" t="s">
        <v>234</v>
      </c>
      <c r="G46" s="105" t="s">
        <v>3941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8916.42</v>
      </c>
      <c r="N46" s="55">
        <v>104.551463</v>
      </c>
      <c r="O46" s="55">
        <v>9.3222475572245997</v>
      </c>
      <c r="P46" s="56">
        <v>8.9999999999999998E-4</v>
      </c>
      <c r="Q46" s="56">
        <v>1E-4</v>
      </c>
    </row>
    <row r="47" spans="1:17">
      <c r="A47" t="s">
        <v>3852</v>
      </c>
      <c r="B47" t="s">
        <v>2500</v>
      </c>
      <c r="C47" t="s">
        <v>2533</v>
      </c>
      <c r="D47" s="105" t="s">
        <v>3941</v>
      </c>
      <c r="E47" t="s">
        <v>3220</v>
      </c>
      <c r="F47" t="s">
        <v>234</v>
      </c>
      <c r="G47" s="105" t="s">
        <v>3941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89713.31</v>
      </c>
      <c r="N47" s="55">
        <v>103.45296500000001</v>
      </c>
      <c r="O47" s="55">
        <v>92.811079194641493</v>
      </c>
      <c r="P47" s="56">
        <v>9.1999999999999998E-3</v>
      </c>
      <c r="Q47" s="56">
        <v>8.9999999999999998E-4</v>
      </c>
    </row>
    <row r="48" spans="1:17">
      <c r="A48" s="74" t="s">
        <v>2540</v>
      </c>
      <c r="B48" s="106" t="s">
        <v>3941</v>
      </c>
      <c r="C48" s="106" t="s">
        <v>3941</v>
      </c>
      <c r="D48" s="107" t="s">
        <v>3941</v>
      </c>
      <c r="E48" s="107" t="s">
        <v>3941</v>
      </c>
      <c r="F48" s="107" t="s">
        <v>3941</v>
      </c>
      <c r="G48" s="107" t="s">
        <v>3941</v>
      </c>
      <c r="H48" s="75">
        <v>0</v>
      </c>
      <c r="I48" s="107" t="s">
        <v>3941</v>
      </c>
      <c r="J48" s="107" t="s">
        <v>3941</v>
      </c>
      <c r="K48" s="107" t="s">
        <v>3941</v>
      </c>
      <c r="L48" s="76">
        <v>0</v>
      </c>
      <c r="M48" s="75">
        <v>0</v>
      </c>
      <c r="N48" s="107" t="s">
        <v>3941</v>
      </c>
      <c r="O48" s="75">
        <v>0</v>
      </c>
      <c r="P48" s="76">
        <v>0</v>
      </c>
      <c r="Q48" s="76">
        <v>0</v>
      </c>
    </row>
    <row r="49" spans="1:17">
      <c r="A49" t="s">
        <v>178</v>
      </c>
      <c r="B49" s="106" t="s">
        <v>3941</v>
      </c>
      <c r="C49" t="s">
        <v>178</v>
      </c>
      <c r="D49" s="107" t="s">
        <v>3941</v>
      </c>
      <c r="E49" t="s">
        <v>178</v>
      </c>
      <c r="F49" s="107" t="s">
        <v>3941</v>
      </c>
      <c r="G49" s="107" t="s">
        <v>3941</v>
      </c>
      <c r="H49" s="55">
        <v>0</v>
      </c>
      <c r="I49" t="s">
        <v>178</v>
      </c>
      <c r="J49" t="s">
        <v>178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4" t="s">
        <v>2541</v>
      </c>
      <c r="B50" s="106" t="s">
        <v>3941</v>
      </c>
      <c r="C50" s="106" t="s">
        <v>3941</v>
      </c>
      <c r="D50" s="107" t="s">
        <v>3941</v>
      </c>
      <c r="E50" s="107" t="s">
        <v>3941</v>
      </c>
      <c r="F50" s="107" t="s">
        <v>3941</v>
      </c>
      <c r="G50" s="107" t="s">
        <v>3941</v>
      </c>
      <c r="H50" s="75">
        <v>4.43</v>
      </c>
      <c r="I50" s="107" t="s">
        <v>3941</v>
      </c>
      <c r="J50" s="107" t="s">
        <v>3941</v>
      </c>
      <c r="K50" s="107" t="s">
        <v>3941</v>
      </c>
      <c r="L50" s="76">
        <v>5.57E-2</v>
      </c>
      <c r="M50" s="75">
        <v>4931640.5</v>
      </c>
      <c r="N50" s="107" t="s">
        <v>3941</v>
      </c>
      <c r="O50" s="75">
        <v>5203.5085582670163</v>
      </c>
      <c r="P50" s="76">
        <v>0.51329999999999998</v>
      </c>
      <c r="Q50" s="76">
        <v>5.11E-2</v>
      </c>
    </row>
    <row r="51" spans="1:17">
      <c r="A51" t="s">
        <v>3853</v>
      </c>
      <c r="B51" t="s">
        <v>2542</v>
      </c>
      <c r="C51" t="s">
        <v>2545</v>
      </c>
      <c r="D51" s="105" t="s">
        <v>3941</v>
      </c>
      <c r="E51" t="s">
        <v>348</v>
      </c>
      <c r="F51" t="s">
        <v>207</v>
      </c>
      <c r="G51" t="s">
        <v>176</v>
      </c>
      <c r="H51" s="55">
        <v>6.87</v>
      </c>
      <c r="I51" t="s">
        <v>110</v>
      </c>
      <c r="J51" t="s">
        <v>98</v>
      </c>
      <c r="K51" s="56">
        <v>2.7400000000000001E-2</v>
      </c>
      <c r="L51" s="56">
        <v>2.5899999999999999E-2</v>
      </c>
      <c r="M51" s="55">
        <v>7112.86</v>
      </c>
      <c r="N51" s="55">
        <v>114.57</v>
      </c>
      <c r="O51" s="55">
        <v>8.1492037019999994</v>
      </c>
      <c r="P51" s="56">
        <v>8.0000000000000004E-4</v>
      </c>
      <c r="Q51" s="56">
        <v>1E-4</v>
      </c>
    </row>
    <row r="52" spans="1:17">
      <c r="A52" t="s">
        <v>3853</v>
      </c>
      <c r="B52" t="s">
        <v>2542</v>
      </c>
      <c r="C52" t="s">
        <v>2546</v>
      </c>
      <c r="D52" s="105" t="s">
        <v>3941</v>
      </c>
      <c r="E52" t="s">
        <v>348</v>
      </c>
      <c r="F52" t="s">
        <v>207</v>
      </c>
      <c r="G52" t="s">
        <v>176</v>
      </c>
      <c r="H52" s="55">
        <v>6.79</v>
      </c>
      <c r="I52" t="s">
        <v>110</v>
      </c>
      <c r="J52" t="s">
        <v>98</v>
      </c>
      <c r="K52" s="56">
        <v>3.15E-2</v>
      </c>
      <c r="L52" s="56">
        <v>2.76E-2</v>
      </c>
      <c r="M52" s="55">
        <v>1016.12</v>
      </c>
      <c r="N52" s="55">
        <v>116.04</v>
      </c>
      <c r="O52" s="55">
        <v>1.179105648</v>
      </c>
      <c r="P52" s="56">
        <v>1E-4</v>
      </c>
      <c r="Q52" s="56">
        <v>0</v>
      </c>
    </row>
    <row r="53" spans="1:17">
      <c r="A53" t="s">
        <v>3853</v>
      </c>
      <c r="B53" t="s">
        <v>2542</v>
      </c>
      <c r="C53" t="s">
        <v>2543</v>
      </c>
      <c r="D53" s="105" t="s">
        <v>3941</v>
      </c>
      <c r="E53" t="s">
        <v>348</v>
      </c>
      <c r="F53" t="s">
        <v>207</v>
      </c>
      <c r="G53" t="s">
        <v>176</v>
      </c>
      <c r="H53" s="55">
        <v>6.82</v>
      </c>
      <c r="I53" t="s">
        <v>110</v>
      </c>
      <c r="J53" t="s">
        <v>98</v>
      </c>
      <c r="K53" s="56">
        <v>3.1699999999999999E-2</v>
      </c>
      <c r="L53" s="56">
        <v>2.3900000000000001E-2</v>
      </c>
      <c r="M53" s="55">
        <v>5080.62</v>
      </c>
      <c r="N53" s="55">
        <v>118.66</v>
      </c>
      <c r="O53" s="55">
        <v>6.0286636920000003</v>
      </c>
      <c r="P53" s="56">
        <v>5.9999999999999995E-4</v>
      </c>
      <c r="Q53" s="56">
        <v>1E-4</v>
      </c>
    </row>
    <row r="54" spans="1:17">
      <c r="A54" t="s">
        <v>3853</v>
      </c>
      <c r="B54" t="s">
        <v>2542</v>
      </c>
      <c r="C54" t="s">
        <v>2544</v>
      </c>
      <c r="D54" s="105" t="s">
        <v>3941</v>
      </c>
      <c r="E54" t="s">
        <v>348</v>
      </c>
      <c r="F54" t="s">
        <v>207</v>
      </c>
      <c r="G54" t="s">
        <v>176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2.41E-2</v>
      </c>
      <c r="M54" s="55">
        <v>7112.86</v>
      </c>
      <c r="N54" s="55">
        <v>118.83</v>
      </c>
      <c r="O54" s="55">
        <v>8.4522115380000002</v>
      </c>
      <c r="P54" s="56">
        <v>8.0000000000000004E-4</v>
      </c>
      <c r="Q54" s="56">
        <v>1E-4</v>
      </c>
    </row>
    <row r="55" spans="1:17">
      <c r="A55" t="s">
        <v>3853</v>
      </c>
      <c r="B55" t="s">
        <v>2542</v>
      </c>
      <c r="C55" t="s">
        <v>2547</v>
      </c>
      <c r="D55" s="105" t="s">
        <v>3941</v>
      </c>
      <c r="E55" t="s">
        <v>348</v>
      </c>
      <c r="F55" t="s">
        <v>207</v>
      </c>
      <c r="G55" t="s">
        <v>176</v>
      </c>
      <c r="H55" s="55">
        <v>6.76</v>
      </c>
      <c r="I55" t="s">
        <v>110</v>
      </c>
      <c r="J55" t="s">
        <v>98</v>
      </c>
      <c r="K55" s="56">
        <v>3.1899999999999998E-2</v>
      </c>
      <c r="L55" s="56">
        <v>2.9899999999999999E-2</v>
      </c>
      <c r="M55" s="55">
        <v>5080.62</v>
      </c>
      <c r="N55" s="55">
        <v>113.75</v>
      </c>
      <c r="O55" s="55">
        <v>5.7792052500000004</v>
      </c>
      <c r="P55" s="56">
        <v>5.9999999999999995E-4</v>
      </c>
      <c r="Q55" s="56">
        <v>1E-4</v>
      </c>
    </row>
    <row r="56" spans="1:17">
      <c r="A56" t="s">
        <v>3853</v>
      </c>
      <c r="B56" t="s">
        <v>2542</v>
      </c>
      <c r="C56" t="s">
        <v>2548</v>
      </c>
      <c r="D56" s="105" t="s">
        <v>3941</v>
      </c>
      <c r="E56" t="s">
        <v>348</v>
      </c>
      <c r="F56" t="s">
        <v>207</v>
      </c>
      <c r="G56" t="s">
        <v>176</v>
      </c>
      <c r="H56" s="55">
        <v>6.79</v>
      </c>
      <c r="I56" t="s">
        <v>110</v>
      </c>
      <c r="J56" t="s">
        <v>98</v>
      </c>
      <c r="K56" s="56">
        <v>2.6599999999999999E-2</v>
      </c>
      <c r="L56" s="56">
        <v>3.56E-2</v>
      </c>
      <c r="M56" s="55">
        <v>10696.04</v>
      </c>
      <c r="N56" s="55">
        <v>105.04</v>
      </c>
      <c r="O56" s="55">
        <v>11.235120416000001</v>
      </c>
      <c r="P56" s="56">
        <v>1.1000000000000001E-3</v>
      </c>
      <c r="Q56" s="56">
        <v>1E-4</v>
      </c>
    </row>
    <row r="57" spans="1:17">
      <c r="A57" t="s">
        <v>3853</v>
      </c>
      <c r="B57" t="s">
        <v>2542</v>
      </c>
      <c r="C57" t="s">
        <v>2549</v>
      </c>
      <c r="D57" s="105" t="s">
        <v>3941</v>
      </c>
      <c r="E57" t="s">
        <v>348</v>
      </c>
      <c r="F57" t="s">
        <v>207</v>
      </c>
      <c r="G57" t="s">
        <v>176</v>
      </c>
      <c r="H57" s="55">
        <v>6.91</v>
      </c>
      <c r="I57" t="s">
        <v>110</v>
      </c>
      <c r="J57" t="s">
        <v>98</v>
      </c>
      <c r="K57" s="56">
        <v>1.89E-2</v>
      </c>
      <c r="L57" s="56">
        <v>3.8100000000000002E-2</v>
      </c>
      <c r="M57" s="55">
        <v>10832.87</v>
      </c>
      <c r="N57" s="55">
        <v>97.7</v>
      </c>
      <c r="O57" s="55">
        <v>10.58371399</v>
      </c>
      <c r="P57" s="56">
        <v>1E-3</v>
      </c>
      <c r="Q57" s="56">
        <v>1E-4</v>
      </c>
    </row>
    <row r="58" spans="1:17">
      <c r="A58" t="s">
        <v>3853</v>
      </c>
      <c r="B58" t="s">
        <v>2542</v>
      </c>
      <c r="C58" t="s">
        <v>2550</v>
      </c>
      <c r="D58" s="105" t="s">
        <v>3941</v>
      </c>
      <c r="E58" t="s">
        <v>348</v>
      </c>
      <c r="F58" t="s">
        <v>472</v>
      </c>
      <c r="G58" t="s">
        <v>176</v>
      </c>
      <c r="H58" s="55">
        <v>6.82</v>
      </c>
      <c r="I58" t="s">
        <v>110</v>
      </c>
      <c r="J58" t="s">
        <v>98</v>
      </c>
      <c r="K58" s="56">
        <v>1.9E-2</v>
      </c>
      <c r="L58" s="56">
        <v>4.6199999999999998E-2</v>
      </c>
      <c r="M58" s="55">
        <v>16473.23</v>
      </c>
      <c r="N58" s="55">
        <v>92.75</v>
      </c>
      <c r="O58" s="55">
        <v>15.278920825</v>
      </c>
      <c r="P58" s="56">
        <v>1.5E-3</v>
      </c>
      <c r="Q58" s="56">
        <v>2.0000000000000001E-4</v>
      </c>
    </row>
    <row r="59" spans="1:17">
      <c r="A59" t="s">
        <v>3854</v>
      </c>
      <c r="B59" t="s">
        <v>2542</v>
      </c>
      <c r="C59" t="s">
        <v>2557</v>
      </c>
      <c r="D59" s="105" t="s">
        <v>3941</v>
      </c>
      <c r="E59" t="s">
        <v>2556</v>
      </c>
      <c r="F59" t="s">
        <v>2558</v>
      </c>
      <c r="G59" t="s">
        <v>1975</v>
      </c>
      <c r="H59" s="55">
        <v>5.27</v>
      </c>
      <c r="I59" t="s">
        <v>103</v>
      </c>
      <c r="J59" t="s">
        <v>98</v>
      </c>
      <c r="K59" s="56">
        <v>3.9800000000000002E-2</v>
      </c>
      <c r="L59" s="56">
        <v>3.3599999999999998E-2</v>
      </c>
      <c r="M59" s="55">
        <v>108090.36</v>
      </c>
      <c r="N59" s="55">
        <v>116.09</v>
      </c>
      <c r="O59" s="55">
        <v>125.482098924</v>
      </c>
      <c r="P59" s="56">
        <v>1.24E-2</v>
      </c>
      <c r="Q59" s="56">
        <v>1.1999999999999999E-3</v>
      </c>
    </row>
    <row r="60" spans="1:17">
      <c r="A60" t="s">
        <v>3855</v>
      </c>
      <c r="B60" t="s">
        <v>2542</v>
      </c>
      <c r="C60" t="s">
        <v>2555</v>
      </c>
      <c r="D60" s="105" t="s">
        <v>3941</v>
      </c>
      <c r="E60" t="s">
        <v>2556</v>
      </c>
      <c r="F60" t="s">
        <v>207</v>
      </c>
      <c r="G60" t="s">
        <v>1975</v>
      </c>
      <c r="H60" s="55">
        <v>2.96</v>
      </c>
      <c r="I60" t="s">
        <v>341</v>
      </c>
      <c r="J60" t="s">
        <v>98</v>
      </c>
      <c r="K60" s="56">
        <v>4.4999999999999998E-2</v>
      </c>
      <c r="L60" s="56">
        <v>1.66E-2</v>
      </c>
      <c r="M60" s="55">
        <v>35751.839999999997</v>
      </c>
      <c r="N60" s="55">
        <v>126.06</v>
      </c>
      <c r="O60" s="55">
        <v>45.068769504000002</v>
      </c>
      <c r="P60" s="56">
        <v>4.4000000000000003E-3</v>
      </c>
      <c r="Q60" s="56">
        <v>4.0000000000000002E-4</v>
      </c>
    </row>
    <row r="61" spans="1:17">
      <c r="A61" t="s">
        <v>3856</v>
      </c>
      <c r="B61" t="s">
        <v>2542</v>
      </c>
      <c r="C61" t="s">
        <v>2552</v>
      </c>
      <c r="D61" s="105" t="s">
        <v>3941</v>
      </c>
      <c r="E61" t="s">
        <v>363</v>
      </c>
      <c r="F61" t="s">
        <v>207</v>
      </c>
      <c r="G61" t="s">
        <v>127</v>
      </c>
      <c r="H61" s="55">
        <v>4.13</v>
      </c>
      <c r="I61" t="s">
        <v>321</v>
      </c>
      <c r="J61" t="s">
        <v>98</v>
      </c>
      <c r="K61" s="56">
        <v>2.98E-2</v>
      </c>
      <c r="L61" s="56">
        <v>2.64E-2</v>
      </c>
      <c r="M61" s="55">
        <v>97119.82</v>
      </c>
      <c r="N61" s="55">
        <v>114.6</v>
      </c>
      <c r="O61" s="55">
        <v>111.29931372</v>
      </c>
      <c r="P61" s="56">
        <v>1.0999999999999999E-2</v>
      </c>
      <c r="Q61" s="56">
        <v>1.1000000000000001E-3</v>
      </c>
    </row>
    <row r="62" spans="1:17">
      <c r="A62" t="s">
        <v>3857</v>
      </c>
      <c r="B62" t="s">
        <v>2500</v>
      </c>
      <c r="C62" t="s">
        <v>2554</v>
      </c>
      <c r="D62" s="105" t="s">
        <v>3941</v>
      </c>
      <c r="E62" t="s">
        <v>363</v>
      </c>
      <c r="F62" t="s">
        <v>388</v>
      </c>
      <c r="G62" t="s">
        <v>127</v>
      </c>
      <c r="H62" s="55">
        <v>3.94</v>
      </c>
      <c r="I62" t="s">
        <v>672</v>
      </c>
      <c r="J62" t="s">
        <v>98</v>
      </c>
      <c r="K62" s="56">
        <v>2.98E-2</v>
      </c>
      <c r="L62" s="56">
        <v>2.92E-2</v>
      </c>
      <c r="M62" s="55">
        <v>11135.73</v>
      </c>
      <c r="N62" s="55">
        <v>113.58</v>
      </c>
      <c r="O62" s="55">
        <v>12.647962134</v>
      </c>
      <c r="P62" s="56">
        <v>1.1999999999999999E-3</v>
      </c>
      <c r="Q62" s="56">
        <v>1E-4</v>
      </c>
    </row>
    <row r="63" spans="1:17">
      <c r="A63" t="s">
        <v>3857</v>
      </c>
      <c r="B63" t="s">
        <v>2500</v>
      </c>
      <c r="C63" t="s">
        <v>2553</v>
      </c>
      <c r="D63" s="105" t="s">
        <v>3941</v>
      </c>
      <c r="E63" t="s">
        <v>363</v>
      </c>
      <c r="F63" t="s">
        <v>388</v>
      </c>
      <c r="G63" t="s">
        <v>127</v>
      </c>
      <c r="H63" s="55">
        <v>3.94</v>
      </c>
      <c r="I63" t="s">
        <v>672</v>
      </c>
      <c r="J63" t="s">
        <v>98</v>
      </c>
      <c r="K63" s="56">
        <v>2.98E-2</v>
      </c>
      <c r="L63" s="56">
        <v>2.92E-2</v>
      </c>
      <c r="M63" s="55">
        <v>314.92</v>
      </c>
      <c r="N63" s="55">
        <v>113.58</v>
      </c>
      <c r="O63" s="55">
        <v>0.35768613599999999</v>
      </c>
      <c r="P63" s="56">
        <v>0</v>
      </c>
      <c r="Q63" s="56">
        <v>0</v>
      </c>
    </row>
    <row r="64" spans="1:17">
      <c r="A64" t="s">
        <v>3858</v>
      </c>
      <c r="B64" t="s">
        <v>2500</v>
      </c>
      <c r="C64" t="s">
        <v>2551</v>
      </c>
      <c r="D64" s="105" t="s">
        <v>3941</v>
      </c>
      <c r="E64" t="s">
        <v>363</v>
      </c>
      <c r="F64" t="s">
        <v>388</v>
      </c>
      <c r="G64" t="s">
        <v>127</v>
      </c>
      <c r="H64" s="55">
        <v>4.01</v>
      </c>
      <c r="I64" t="s">
        <v>672</v>
      </c>
      <c r="J64" t="s">
        <v>98</v>
      </c>
      <c r="K64" s="56">
        <v>2.98E-2</v>
      </c>
      <c r="L64" s="56">
        <v>2.0299999999999999E-2</v>
      </c>
      <c r="M64" s="55">
        <v>15025.3</v>
      </c>
      <c r="N64" s="55">
        <v>117.59</v>
      </c>
      <c r="O64" s="55">
        <v>17.668250270000001</v>
      </c>
      <c r="P64" s="56">
        <v>1.6999999999999999E-3</v>
      </c>
      <c r="Q64" s="56">
        <v>2.0000000000000001E-4</v>
      </c>
    </row>
    <row r="65" spans="1:17">
      <c r="A65" t="s">
        <v>3859</v>
      </c>
      <c r="B65" t="s">
        <v>2542</v>
      </c>
      <c r="C65" t="s">
        <v>2561</v>
      </c>
      <c r="D65" s="105" t="s">
        <v>3941</v>
      </c>
      <c r="E65" t="s">
        <v>467</v>
      </c>
      <c r="F65" t="s">
        <v>2562</v>
      </c>
      <c r="G65" t="s">
        <v>176</v>
      </c>
      <c r="H65" s="55">
        <v>7.76</v>
      </c>
      <c r="I65" t="s">
        <v>321</v>
      </c>
      <c r="J65" t="s">
        <v>98</v>
      </c>
      <c r="K65" s="56">
        <v>3.2199999999999999E-2</v>
      </c>
      <c r="L65" s="56">
        <v>3.5099999999999999E-2</v>
      </c>
      <c r="M65" s="55">
        <v>15039.8</v>
      </c>
      <c r="N65" s="55">
        <v>110.26</v>
      </c>
      <c r="O65" s="55">
        <v>16.58288348</v>
      </c>
      <c r="P65" s="56">
        <v>1.6000000000000001E-3</v>
      </c>
      <c r="Q65" s="56">
        <v>2.0000000000000001E-4</v>
      </c>
    </row>
    <row r="66" spans="1:17">
      <c r="A66" t="s">
        <v>3859</v>
      </c>
      <c r="B66" t="s">
        <v>2542</v>
      </c>
      <c r="C66" t="s">
        <v>2563</v>
      </c>
      <c r="D66" s="105" t="s">
        <v>3941</v>
      </c>
      <c r="E66" t="s">
        <v>467</v>
      </c>
      <c r="F66" t="s">
        <v>2564</v>
      </c>
      <c r="G66" t="s">
        <v>176</v>
      </c>
      <c r="H66" s="55">
        <v>7.75</v>
      </c>
      <c r="I66" t="s">
        <v>321</v>
      </c>
      <c r="J66" t="s">
        <v>98</v>
      </c>
      <c r="K66" s="56">
        <v>3.2599999999999997E-2</v>
      </c>
      <c r="L66" s="56">
        <v>3.5099999999999999E-2</v>
      </c>
      <c r="M66" s="55">
        <v>3147.28</v>
      </c>
      <c r="N66" s="55">
        <v>109.68</v>
      </c>
      <c r="O66" s="55">
        <v>3.451936704</v>
      </c>
      <c r="P66" s="56">
        <v>2.9999999999999997E-4</v>
      </c>
      <c r="Q66" s="56">
        <v>0</v>
      </c>
    </row>
    <row r="67" spans="1:17">
      <c r="A67" t="s">
        <v>3859</v>
      </c>
      <c r="B67" t="s">
        <v>2542</v>
      </c>
      <c r="C67" t="s">
        <v>2565</v>
      </c>
      <c r="D67" s="105" t="s">
        <v>3941</v>
      </c>
      <c r="E67" t="s">
        <v>467</v>
      </c>
      <c r="F67" t="s">
        <v>2566</v>
      </c>
      <c r="G67" t="s">
        <v>176</v>
      </c>
      <c r="H67" s="55">
        <v>7.69</v>
      </c>
      <c r="I67" t="s">
        <v>321</v>
      </c>
      <c r="J67" t="s">
        <v>98</v>
      </c>
      <c r="K67" s="56">
        <v>3.6600000000000001E-2</v>
      </c>
      <c r="L67" s="56">
        <v>3.4200000000000001E-2</v>
      </c>
      <c r="M67" s="55">
        <v>3158.88</v>
      </c>
      <c r="N67" s="55">
        <v>113.19</v>
      </c>
      <c r="O67" s="55">
        <v>3.5755362719999999</v>
      </c>
      <c r="P67" s="56">
        <v>4.0000000000000002E-4</v>
      </c>
      <c r="Q67" s="56">
        <v>0</v>
      </c>
    </row>
    <row r="68" spans="1:17">
      <c r="A68" t="s">
        <v>3859</v>
      </c>
      <c r="B68" t="s">
        <v>2542</v>
      </c>
      <c r="C68" t="s">
        <v>2580</v>
      </c>
      <c r="D68" s="105" t="s">
        <v>3941</v>
      </c>
      <c r="E68" t="s">
        <v>467</v>
      </c>
      <c r="F68" t="s">
        <v>2581</v>
      </c>
      <c r="G68" t="s">
        <v>176</v>
      </c>
      <c r="H68" s="55">
        <v>7.76</v>
      </c>
      <c r="I68" t="s">
        <v>321</v>
      </c>
      <c r="J68" t="s">
        <v>98</v>
      </c>
      <c r="K68" s="56">
        <v>3.4500000000000003E-2</v>
      </c>
      <c r="L68" s="56">
        <v>3.2800000000000003E-2</v>
      </c>
      <c r="M68" s="55">
        <v>5929.23</v>
      </c>
      <c r="N68" s="55">
        <v>113.25</v>
      </c>
      <c r="O68" s="55">
        <v>6.7148529750000003</v>
      </c>
      <c r="P68" s="56">
        <v>6.9999999999999999E-4</v>
      </c>
      <c r="Q68" s="56">
        <v>1E-4</v>
      </c>
    </row>
    <row r="69" spans="1:17">
      <c r="A69" t="s">
        <v>3859</v>
      </c>
      <c r="B69" t="s">
        <v>2542</v>
      </c>
      <c r="C69" t="s">
        <v>2582</v>
      </c>
      <c r="D69" s="105" t="s">
        <v>3941</v>
      </c>
      <c r="E69" t="s">
        <v>467</v>
      </c>
      <c r="F69" t="s">
        <v>2583</v>
      </c>
      <c r="G69" t="s">
        <v>176</v>
      </c>
      <c r="H69" s="55">
        <v>7.83</v>
      </c>
      <c r="I69" t="s">
        <v>321</v>
      </c>
      <c r="J69" t="s">
        <v>98</v>
      </c>
      <c r="K69" s="56">
        <v>3.0499999999999999E-2</v>
      </c>
      <c r="L69" s="56">
        <v>3.2800000000000003E-2</v>
      </c>
      <c r="M69" s="55">
        <v>5979.18</v>
      </c>
      <c r="N69" s="55">
        <v>109.75</v>
      </c>
      <c r="O69" s="55">
        <v>6.5621500499999996</v>
      </c>
      <c r="P69" s="56">
        <v>5.9999999999999995E-4</v>
      </c>
      <c r="Q69" s="56">
        <v>1E-4</v>
      </c>
    </row>
    <row r="70" spans="1:17">
      <c r="A70" t="s">
        <v>3859</v>
      </c>
      <c r="B70" t="s">
        <v>2542</v>
      </c>
      <c r="C70" t="s">
        <v>2567</v>
      </c>
      <c r="D70" s="105" t="s">
        <v>3941</v>
      </c>
      <c r="E70" t="s">
        <v>467</v>
      </c>
      <c r="F70" t="s">
        <v>2568</v>
      </c>
      <c r="G70" t="s">
        <v>176</v>
      </c>
      <c r="H70" s="55">
        <v>7.82</v>
      </c>
      <c r="I70" t="s">
        <v>321</v>
      </c>
      <c r="J70" t="s">
        <v>98</v>
      </c>
      <c r="K70" s="56">
        <v>2.9000000000000001E-2</v>
      </c>
      <c r="L70" s="56">
        <v>3.5099999999999999E-2</v>
      </c>
      <c r="M70" s="55">
        <v>5550.5</v>
      </c>
      <c r="N70" s="55">
        <v>105</v>
      </c>
      <c r="O70" s="55">
        <v>5.8280250000000002</v>
      </c>
      <c r="P70" s="56">
        <v>5.9999999999999995E-4</v>
      </c>
      <c r="Q70" s="56">
        <v>1E-4</v>
      </c>
    </row>
    <row r="71" spans="1:17">
      <c r="A71" t="s">
        <v>3859</v>
      </c>
      <c r="B71" t="s">
        <v>2542</v>
      </c>
      <c r="C71" t="s">
        <v>2584</v>
      </c>
      <c r="D71" s="105" t="s">
        <v>3941</v>
      </c>
      <c r="E71" t="s">
        <v>467</v>
      </c>
      <c r="F71" t="s">
        <v>2585</v>
      </c>
      <c r="G71" t="s">
        <v>176</v>
      </c>
      <c r="H71" s="55">
        <v>7.94</v>
      </c>
      <c r="I71" t="s">
        <v>321</v>
      </c>
      <c r="J71" t="s">
        <v>98</v>
      </c>
      <c r="K71" s="56">
        <v>2.3800000000000002E-2</v>
      </c>
      <c r="L71" s="56">
        <v>3.4599999999999999E-2</v>
      </c>
      <c r="M71" s="55">
        <v>394.15</v>
      </c>
      <c r="N71" s="55">
        <v>102</v>
      </c>
      <c r="O71" s="55">
        <v>0.40203299999999997</v>
      </c>
      <c r="P71" s="56">
        <v>0</v>
      </c>
      <c r="Q71" s="56">
        <v>0</v>
      </c>
    </row>
    <row r="72" spans="1:17">
      <c r="A72" t="s">
        <v>3859</v>
      </c>
      <c r="B72" t="s">
        <v>2542</v>
      </c>
      <c r="C72" t="s">
        <v>2586</v>
      </c>
      <c r="D72" s="105" t="s">
        <v>3941</v>
      </c>
      <c r="E72" t="s">
        <v>467</v>
      </c>
      <c r="F72" t="s">
        <v>2587</v>
      </c>
      <c r="G72" t="s">
        <v>176</v>
      </c>
      <c r="H72" s="55">
        <v>7.86</v>
      </c>
      <c r="I72" t="s">
        <v>321</v>
      </c>
      <c r="J72" t="s">
        <v>98</v>
      </c>
      <c r="K72" s="56">
        <v>2.4299999999999999E-2</v>
      </c>
      <c r="L72" s="56">
        <v>3.7900000000000003E-2</v>
      </c>
      <c r="M72" s="55">
        <v>5824.73</v>
      </c>
      <c r="N72" s="55">
        <v>99.67</v>
      </c>
      <c r="O72" s="55">
        <v>5.805508391</v>
      </c>
      <c r="P72" s="56">
        <v>5.9999999999999995E-4</v>
      </c>
      <c r="Q72" s="56">
        <v>1E-4</v>
      </c>
    </row>
    <row r="73" spans="1:17">
      <c r="A73" t="s">
        <v>3859</v>
      </c>
      <c r="B73" t="s">
        <v>2542</v>
      </c>
      <c r="C73" t="s">
        <v>2588</v>
      </c>
      <c r="D73" s="105" t="s">
        <v>3941</v>
      </c>
      <c r="E73" t="s">
        <v>467</v>
      </c>
      <c r="F73" t="s">
        <v>2589</v>
      </c>
      <c r="G73" t="s">
        <v>176</v>
      </c>
      <c r="H73" s="55">
        <v>7.85</v>
      </c>
      <c r="I73" t="s">
        <v>321</v>
      </c>
      <c r="J73" t="s">
        <v>98</v>
      </c>
      <c r="K73" s="56">
        <v>2.3800000000000002E-2</v>
      </c>
      <c r="L73" s="56">
        <v>3.9199999999999999E-2</v>
      </c>
      <c r="M73" s="55">
        <v>6045.47</v>
      </c>
      <c r="N73" s="55">
        <v>98.42</v>
      </c>
      <c r="O73" s="55">
        <v>5.949951574</v>
      </c>
      <c r="P73" s="56">
        <v>5.9999999999999995E-4</v>
      </c>
      <c r="Q73" s="56">
        <v>1E-4</v>
      </c>
    </row>
    <row r="74" spans="1:17">
      <c r="A74" t="s">
        <v>3859</v>
      </c>
      <c r="B74" t="s">
        <v>2542</v>
      </c>
      <c r="C74" t="s">
        <v>2569</v>
      </c>
      <c r="D74" s="105" t="s">
        <v>3941</v>
      </c>
      <c r="E74" t="s">
        <v>467</v>
      </c>
      <c r="F74" t="s">
        <v>2570</v>
      </c>
      <c r="G74" t="s">
        <v>176</v>
      </c>
      <c r="H74" s="55">
        <v>7.89</v>
      </c>
      <c r="I74" t="s">
        <v>321</v>
      </c>
      <c r="J74" t="s">
        <v>98</v>
      </c>
      <c r="K74" s="56">
        <v>2.7699999999999999E-2</v>
      </c>
      <c r="L74" s="56">
        <v>3.27E-2</v>
      </c>
      <c r="M74" s="55">
        <v>3618.57</v>
      </c>
      <c r="N74" s="55">
        <v>107.36</v>
      </c>
      <c r="O74" s="55">
        <v>3.884896752</v>
      </c>
      <c r="P74" s="56">
        <v>4.0000000000000002E-4</v>
      </c>
      <c r="Q74" s="56">
        <v>0</v>
      </c>
    </row>
    <row r="75" spans="1:17">
      <c r="A75" t="s">
        <v>3859</v>
      </c>
      <c r="B75" t="s">
        <v>2542</v>
      </c>
      <c r="C75" t="s">
        <v>2571</v>
      </c>
      <c r="D75" s="105" t="s">
        <v>3941</v>
      </c>
      <c r="E75" t="s">
        <v>467</v>
      </c>
      <c r="F75" t="s">
        <v>2572</v>
      </c>
      <c r="G75" t="s">
        <v>176</v>
      </c>
      <c r="H75" s="55">
        <v>7.91</v>
      </c>
      <c r="I75" t="s">
        <v>321</v>
      </c>
      <c r="J75" t="s">
        <v>98</v>
      </c>
      <c r="K75" s="56">
        <v>2.3E-2</v>
      </c>
      <c r="L75" s="56">
        <v>3.6799999999999999E-2</v>
      </c>
      <c r="M75" s="55">
        <v>1517.97</v>
      </c>
      <c r="N75" s="55">
        <v>100</v>
      </c>
      <c r="O75" s="55">
        <v>1.51797</v>
      </c>
      <c r="P75" s="56">
        <v>1E-4</v>
      </c>
      <c r="Q75" s="56">
        <v>0</v>
      </c>
    </row>
    <row r="76" spans="1:17">
      <c r="A76" t="s">
        <v>3859</v>
      </c>
      <c r="B76" t="s">
        <v>2542</v>
      </c>
      <c r="C76" t="s">
        <v>2573</v>
      </c>
      <c r="D76" s="105" t="s">
        <v>3941</v>
      </c>
      <c r="E76" t="s">
        <v>467</v>
      </c>
      <c r="F76" t="s">
        <v>2574</v>
      </c>
      <c r="G76" t="s">
        <v>176</v>
      </c>
      <c r="H76" s="55">
        <v>7.99</v>
      </c>
      <c r="I76" t="s">
        <v>321</v>
      </c>
      <c r="J76" t="s">
        <v>98</v>
      </c>
      <c r="K76" s="56">
        <v>2.1999999999999999E-2</v>
      </c>
      <c r="L76" s="56">
        <v>3.4299999999999997E-2</v>
      </c>
      <c r="M76" s="55">
        <v>2380.17</v>
      </c>
      <c r="N76" s="55">
        <v>101.37</v>
      </c>
      <c r="O76" s="55">
        <v>2.412778329</v>
      </c>
      <c r="P76" s="56">
        <v>2.0000000000000001E-4</v>
      </c>
      <c r="Q76" s="56">
        <v>0</v>
      </c>
    </row>
    <row r="77" spans="1:17">
      <c r="A77" t="s">
        <v>3859</v>
      </c>
      <c r="B77" t="s">
        <v>2542</v>
      </c>
      <c r="C77" t="s">
        <v>2575</v>
      </c>
      <c r="D77" s="105" t="s">
        <v>3941</v>
      </c>
      <c r="E77" t="s">
        <v>467</v>
      </c>
      <c r="F77" t="s">
        <v>394</v>
      </c>
      <c r="G77" t="s">
        <v>176</v>
      </c>
      <c r="H77" s="55">
        <v>7.9</v>
      </c>
      <c r="I77" t="s">
        <v>321</v>
      </c>
      <c r="J77" t="s">
        <v>98</v>
      </c>
      <c r="K77" s="56">
        <v>2.3800000000000002E-2</v>
      </c>
      <c r="L77" s="56">
        <v>3.6900000000000002E-2</v>
      </c>
      <c r="M77" s="55">
        <v>3095.14</v>
      </c>
      <c r="N77" s="55">
        <v>100.91</v>
      </c>
      <c r="O77" s="55">
        <v>3.1233057739999999</v>
      </c>
      <c r="P77" s="56">
        <v>2.9999999999999997E-4</v>
      </c>
      <c r="Q77" s="56">
        <v>0</v>
      </c>
    </row>
    <row r="78" spans="1:17">
      <c r="A78" t="s">
        <v>3859</v>
      </c>
      <c r="B78" t="s">
        <v>2542</v>
      </c>
      <c r="C78" t="s">
        <v>2576</v>
      </c>
      <c r="D78" s="105" t="s">
        <v>3941</v>
      </c>
      <c r="E78" t="s">
        <v>467</v>
      </c>
      <c r="F78" t="s">
        <v>2577</v>
      </c>
      <c r="G78" t="s">
        <v>176</v>
      </c>
      <c r="H78" s="55">
        <v>7.79</v>
      </c>
      <c r="I78" t="s">
        <v>321</v>
      </c>
      <c r="J78" t="s">
        <v>98</v>
      </c>
      <c r="K78" s="56">
        <v>2.3599999999999999E-2</v>
      </c>
      <c r="L78" s="56">
        <v>4.24E-2</v>
      </c>
      <c r="M78" s="55">
        <v>9189.85</v>
      </c>
      <c r="N78" s="55">
        <v>96.74</v>
      </c>
      <c r="O78" s="55">
        <v>8.8902608900000004</v>
      </c>
      <c r="P78" s="56">
        <v>8.9999999999999998E-4</v>
      </c>
      <c r="Q78" s="56">
        <v>1E-4</v>
      </c>
    </row>
    <row r="79" spans="1:17">
      <c r="A79" t="s">
        <v>3859</v>
      </c>
      <c r="B79" t="s">
        <v>2542</v>
      </c>
      <c r="C79" t="s">
        <v>2559</v>
      </c>
      <c r="D79" s="105" t="s">
        <v>3941</v>
      </c>
      <c r="E79" t="s">
        <v>467</v>
      </c>
      <c r="F79" t="s">
        <v>2560</v>
      </c>
      <c r="G79" t="s">
        <v>176</v>
      </c>
      <c r="H79" s="55">
        <v>7.76</v>
      </c>
      <c r="I79" t="s">
        <v>321</v>
      </c>
      <c r="J79" t="s">
        <v>98</v>
      </c>
      <c r="K79" s="56">
        <v>2.3199999999999998E-2</v>
      </c>
      <c r="L79" s="56">
        <v>4.4400000000000002E-2</v>
      </c>
      <c r="M79" s="55">
        <v>6611.98</v>
      </c>
      <c r="N79" s="55">
        <v>94.71</v>
      </c>
      <c r="O79" s="55">
        <v>6.262206258</v>
      </c>
      <c r="P79" s="56">
        <v>5.9999999999999995E-4</v>
      </c>
      <c r="Q79" s="56">
        <v>1E-4</v>
      </c>
    </row>
    <row r="80" spans="1:17">
      <c r="A80" t="s">
        <v>3859</v>
      </c>
      <c r="B80" t="s">
        <v>2542</v>
      </c>
      <c r="C80" t="s">
        <v>2578</v>
      </c>
      <c r="D80" s="105" t="s">
        <v>3941</v>
      </c>
      <c r="E80" t="s">
        <v>467</v>
      </c>
      <c r="F80" t="s">
        <v>2579</v>
      </c>
      <c r="G80" t="s">
        <v>176</v>
      </c>
      <c r="H80" s="55">
        <v>7.64</v>
      </c>
      <c r="I80" t="s">
        <v>321</v>
      </c>
      <c r="J80" t="s">
        <v>98</v>
      </c>
      <c r="K80" s="56">
        <v>2.0899999999999998E-2</v>
      </c>
      <c r="L80" s="56">
        <v>5.3800000000000001E-2</v>
      </c>
      <c r="M80" s="55">
        <v>9472.8700000000008</v>
      </c>
      <c r="N80" s="55">
        <v>84.42</v>
      </c>
      <c r="O80" s="55">
        <v>7.9969968539999998</v>
      </c>
      <c r="P80" s="56">
        <v>8.0000000000000004E-4</v>
      </c>
      <c r="Q80" s="56">
        <v>1E-4</v>
      </c>
    </row>
    <row r="81" spans="1:17">
      <c r="A81" t="s">
        <v>3860</v>
      </c>
      <c r="B81" t="s">
        <v>2500</v>
      </c>
      <c r="C81" t="s">
        <v>2594</v>
      </c>
      <c r="D81" s="105" t="s">
        <v>3941</v>
      </c>
      <c r="E81" t="s">
        <v>480</v>
      </c>
      <c r="F81" t="s">
        <v>2595</v>
      </c>
      <c r="G81" t="s">
        <v>127</v>
      </c>
      <c r="H81" s="55">
        <v>7.61</v>
      </c>
      <c r="I81" t="s">
        <v>548</v>
      </c>
      <c r="J81" t="s">
        <v>98</v>
      </c>
      <c r="K81" s="56">
        <v>1.6299999999999999E-2</v>
      </c>
      <c r="L81" s="56">
        <v>3.1199999999999999E-2</v>
      </c>
      <c r="M81" s="55">
        <v>22513.27</v>
      </c>
      <c r="N81" s="55">
        <v>99.62</v>
      </c>
      <c r="O81" s="55">
        <v>22.427719574000001</v>
      </c>
      <c r="P81" s="56">
        <v>2.2000000000000001E-3</v>
      </c>
      <c r="Q81" s="56">
        <v>2.0000000000000001E-4</v>
      </c>
    </row>
    <row r="82" spans="1:17">
      <c r="A82" t="s">
        <v>3860</v>
      </c>
      <c r="B82" t="s">
        <v>2500</v>
      </c>
      <c r="C82" t="s">
        <v>2596</v>
      </c>
      <c r="D82" s="105" t="s">
        <v>3941</v>
      </c>
      <c r="E82" t="s">
        <v>480</v>
      </c>
      <c r="F82" t="s">
        <v>2597</v>
      </c>
      <c r="G82" t="s">
        <v>127</v>
      </c>
      <c r="H82" s="55">
        <v>7.62</v>
      </c>
      <c r="I82" t="s">
        <v>548</v>
      </c>
      <c r="J82" t="s">
        <v>98</v>
      </c>
      <c r="K82" s="56">
        <v>1.4999999999999999E-2</v>
      </c>
      <c r="L82" s="56">
        <v>3.1899999999999998E-2</v>
      </c>
      <c r="M82" s="55">
        <v>10583.04</v>
      </c>
      <c r="N82" s="55">
        <v>97.96</v>
      </c>
      <c r="O82" s="55">
        <v>10.367145984</v>
      </c>
      <c r="P82" s="56">
        <v>1E-3</v>
      </c>
      <c r="Q82" s="56">
        <v>1E-4</v>
      </c>
    </row>
    <row r="83" spans="1:17">
      <c r="A83" t="s">
        <v>3861</v>
      </c>
      <c r="B83" t="s">
        <v>2542</v>
      </c>
      <c r="C83" t="s">
        <v>2668</v>
      </c>
      <c r="D83" s="105" t="s">
        <v>3941</v>
      </c>
      <c r="E83" t="s">
        <v>2591</v>
      </c>
      <c r="F83" t="s">
        <v>2669</v>
      </c>
      <c r="G83" t="s">
        <v>1975</v>
      </c>
      <c r="H83" s="55">
        <v>4.72</v>
      </c>
      <c r="I83" t="s">
        <v>341</v>
      </c>
      <c r="J83" t="s">
        <v>98</v>
      </c>
      <c r="K83" s="56">
        <v>3.1E-2</v>
      </c>
      <c r="L83" s="56">
        <v>2.6700000000000002E-2</v>
      </c>
      <c r="M83" s="55">
        <v>23720.57</v>
      </c>
      <c r="N83" s="55">
        <v>113.73</v>
      </c>
      <c r="O83" s="55">
        <v>26.977404261</v>
      </c>
      <c r="P83" s="56">
        <v>2.7000000000000001E-3</v>
      </c>
      <c r="Q83" s="56">
        <v>2.9999999999999997E-4</v>
      </c>
    </row>
    <row r="84" spans="1:17">
      <c r="A84" t="s">
        <v>3861</v>
      </c>
      <c r="B84" t="s">
        <v>2542</v>
      </c>
      <c r="C84" t="s">
        <v>2670</v>
      </c>
      <c r="D84" s="105" t="s">
        <v>3941</v>
      </c>
      <c r="E84" t="s">
        <v>2591</v>
      </c>
      <c r="F84" t="s">
        <v>2671</v>
      </c>
      <c r="G84" t="s">
        <v>1975</v>
      </c>
      <c r="H84" s="55">
        <v>4.74</v>
      </c>
      <c r="I84" t="s">
        <v>341</v>
      </c>
      <c r="J84" t="s">
        <v>98</v>
      </c>
      <c r="K84" s="56">
        <v>2.4899999999999999E-2</v>
      </c>
      <c r="L84" s="56">
        <v>2.6800000000000001E-2</v>
      </c>
      <c r="M84" s="55">
        <v>9964.81</v>
      </c>
      <c r="N84" s="55">
        <v>112.44</v>
      </c>
      <c r="O84" s="55">
        <v>11.204432364000001</v>
      </c>
      <c r="P84" s="56">
        <v>1.1000000000000001E-3</v>
      </c>
      <c r="Q84" s="56">
        <v>1E-4</v>
      </c>
    </row>
    <row r="85" spans="1:17">
      <c r="A85" t="s">
        <v>3861</v>
      </c>
      <c r="B85" t="s">
        <v>2542</v>
      </c>
      <c r="C85" t="s">
        <v>2672</v>
      </c>
      <c r="D85" s="105" t="s">
        <v>3941</v>
      </c>
      <c r="E85" t="s">
        <v>2591</v>
      </c>
      <c r="F85" t="s">
        <v>2671</v>
      </c>
      <c r="G85" t="s">
        <v>1975</v>
      </c>
      <c r="H85" s="55">
        <v>4.99</v>
      </c>
      <c r="I85" t="s">
        <v>341</v>
      </c>
      <c r="J85" t="s">
        <v>98</v>
      </c>
      <c r="K85" s="56">
        <v>3.5999999999999997E-2</v>
      </c>
      <c r="L85" s="56">
        <v>2.7099999999999999E-2</v>
      </c>
      <c r="M85" s="55">
        <v>6630.36</v>
      </c>
      <c r="N85" s="55">
        <v>116.58</v>
      </c>
      <c r="O85" s="55">
        <v>7.7296736880000001</v>
      </c>
      <c r="P85" s="56">
        <v>8.0000000000000004E-4</v>
      </c>
      <c r="Q85" s="56">
        <v>1E-4</v>
      </c>
    </row>
    <row r="86" spans="1:17">
      <c r="A86" t="s">
        <v>3862</v>
      </c>
      <c r="B86" t="s">
        <v>2500</v>
      </c>
      <c r="C86" t="s">
        <v>2652</v>
      </c>
      <c r="D86" s="105" t="s">
        <v>3941</v>
      </c>
      <c r="E86" t="s">
        <v>2591</v>
      </c>
      <c r="F86" t="s">
        <v>443</v>
      </c>
      <c r="G86" t="s">
        <v>1975</v>
      </c>
      <c r="H86" s="55">
        <v>7.5</v>
      </c>
      <c r="I86" t="s">
        <v>341</v>
      </c>
      <c r="J86" t="s">
        <v>98</v>
      </c>
      <c r="K86" s="56">
        <v>1.7999999999999999E-2</v>
      </c>
      <c r="L86" s="56">
        <v>3.7699999999999997E-2</v>
      </c>
      <c r="M86" s="55">
        <v>119637.91</v>
      </c>
      <c r="N86" s="55">
        <v>93.1</v>
      </c>
      <c r="O86" s="55">
        <v>111.38289421</v>
      </c>
      <c r="P86" s="56">
        <v>1.0999999999999999E-2</v>
      </c>
      <c r="Q86" s="56">
        <v>1.1000000000000001E-3</v>
      </c>
    </row>
    <row r="87" spans="1:17">
      <c r="A87" t="s">
        <v>3862</v>
      </c>
      <c r="B87" t="s">
        <v>2500</v>
      </c>
      <c r="C87" t="s">
        <v>2654</v>
      </c>
      <c r="D87" s="105" t="s">
        <v>3941</v>
      </c>
      <c r="E87" t="s">
        <v>2591</v>
      </c>
      <c r="F87" t="s">
        <v>443</v>
      </c>
      <c r="G87" t="s">
        <v>1975</v>
      </c>
      <c r="H87" s="55">
        <v>7.09</v>
      </c>
      <c r="I87" t="s">
        <v>341</v>
      </c>
      <c r="J87" t="s">
        <v>98</v>
      </c>
      <c r="K87" s="56">
        <v>1.8800000000000001E-2</v>
      </c>
      <c r="L87" s="56">
        <v>3.9E-2</v>
      </c>
      <c r="M87" s="55">
        <v>73901.84</v>
      </c>
      <c r="N87" s="55">
        <v>93.53</v>
      </c>
      <c r="O87" s="55">
        <v>69.120390951999994</v>
      </c>
      <c r="P87" s="56">
        <v>6.7999999999999996E-3</v>
      </c>
      <c r="Q87" s="56">
        <v>6.9999999999999999E-4</v>
      </c>
    </row>
    <row r="88" spans="1:17">
      <c r="A88" t="s">
        <v>3862</v>
      </c>
      <c r="B88" t="s">
        <v>2500</v>
      </c>
      <c r="C88" t="s">
        <v>2651</v>
      </c>
      <c r="D88" s="105" t="s">
        <v>3941</v>
      </c>
      <c r="E88" t="s">
        <v>2591</v>
      </c>
      <c r="F88" t="s">
        <v>357</v>
      </c>
      <c r="G88" t="s">
        <v>1975</v>
      </c>
      <c r="H88" s="55">
        <v>7.4</v>
      </c>
      <c r="I88" t="s">
        <v>341</v>
      </c>
      <c r="J88" t="s">
        <v>98</v>
      </c>
      <c r="K88" s="56">
        <v>2.3699999999999999E-2</v>
      </c>
      <c r="L88" s="56">
        <v>2.5999999999999999E-2</v>
      </c>
      <c r="M88" s="55">
        <v>48829.57</v>
      </c>
      <c r="N88" s="55">
        <v>104.47</v>
      </c>
      <c r="O88" s="55">
        <v>51.012251779000003</v>
      </c>
      <c r="P88" s="56">
        <v>5.0000000000000001E-3</v>
      </c>
      <c r="Q88" s="56">
        <v>5.0000000000000001E-4</v>
      </c>
    </row>
    <row r="89" spans="1:17">
      <c r="A89" t="s">
        <v>3862</v>
      </c>
      <c r="B89" t="s">
        <v>2500</v>
      </c>
      <c r="C89" t="s">
        <v>2653</v>
      </c>
      <c r="D89" s="105" t="s">
        <v>3941</v>
      </c>
      <c r="E89" t="s">
        <v>2591</v>
      </c>
      <c r="F89" t="s">
        <v>357</v>
      </c>
      <c r="G89" t="s">
        <v>1975</v>
      </c>
      <c r="H89" s="55">
        <v>7.03</v>
      </c>
      <c r="I89" t="s">
        <v>341</v>
      </c>
      <c r="J89" t="s">
        <v>98</v>
      </c>
      <c r="K89" s="56">
        <v>2.3199999999999998E-2</v>
      </c>
      <c r="L89" s="56">
        <v>2.7400000000000001E-2</v>
      </c>
      <c r="M89" s="55">
        <v>34701.22</v>
      </c>
      <c r="N89" s="55">
        <v>103.18</v>
      </c>
      <c r="O89" s="55">
        <v>35.804718796000003</v>
      </c>
      <c r="P89" s="56">
        <v>3.5000000000000001E-3</v>
      </c>
      <c r="Q89" s="56">
        <v>4.0000000000000002E-4</v>
      </c>
    </row>
    <row r="90" spans="1:17">
      <c r="A90" t="s">
        <v>3863</v>
      </c>
      <c r="B90" t="s">
        <v>2542</v>
      </c>
      <c r="C90" t="s">
        <v>2590</v>
      </c>
      <c r="D90" s="105" t="s">
        <v>3941</v>
      </c>
      <c r="E90" t="s">
        <v>2591</v>
      </c>
      <c r="F90" t="s">
        <v>2592</v>
      </c>
      <c r="G90" t="s">
        <v>1975</v>
      </c>
      <c r="H90" s="55">
        <v>5.16</v>
      </c>
      <c r="I90" t="s">
        <v>341</v>
      </c>
      <c r="J90" t="s">
        <v>98</v>
      </c>
      <c r="K90" s="56">
        <v>1.7899999999999999E-2</v>
      </c>
      <c r="L90" s="56">
        <v>2.9000000000000001E-2</v>
      </c>
      <c r="M90" s="55">
        <v>28206.46</v>
      </c>
      <c r="N90" s="55">
        <v>105.5</v>
      </c>
      <c r="O90" s="55">
        <v>29.757815300000001</v>
      </c>
      <c r="P90" s="56">
        <v>2.8999999999999998E-3</v>
      </c>
      <c r="Q90" s="56">
        <v>2.9999999999999997E-4</v>
      </c>
    </row>
    <row r="91" spans="1:17">
      <c r="A91" t="s">
        <v>3863</v>
      </c>
      <c r="B91" t="s">
        <v>2542</v>
      </c>
      <c r="C91" t="s">
        <v>2593</v>
      </c>
      <c r="D91" s="105" t="s">
        <v>3941</v>
      </c>
      <c r="E91" t="s">
        <v>2591</v>
      </c>
      <c r="F91" t="s">
        <v>2592</v>
      </c>
      <c r="G91" t="s">
        <v>1975</v>
      </c>
      <c r="H91" s="55">
        <v>6.53</v>
      </c>
      <c r="I91" t="s">
        <v>341</v>
      </c>
      <c r="J91" t="s">
        <v>98</v>
      </c>
      <c r="K91" s="56">
        <v>7.5499999999999998E-2</v>
      </c>
      <c r="L91" s="56">
        <v>7.5700000000000003E-2</v>
      </c>
      <c r="M91" s="55">
        <v>2076.4</v>
      </c>
      <c r="N91" s="55">
        <v>101.83</v>
      </c>
      <c r="O91" s="55">
        <v>2.1143981200000002</v>
      </c>
      <c r="P91" s="56">
        <v>2.0000000000000001E-4</v>
      </c>
      <c r="Q91" s="56">
        <v>0</v>
      </c>
    </row>
    <row r="92" spans="1:17">
      <c r="A92" t="s">
        <v>3864</v>
      </c>
      <c r="B92" t="s">
        <v>2542</v>
      </c>
      <c r="C92" t="s">
        <v>2673</v>
      </c>
      <c r="D92" s="105" t="s">
        <v>3941</v>
      </c>
      <c r="E92" t="s">
        <v>2591</v>
      </c>
      <c r="F92" t="s">
        <v>2674</v>
      </c>
      <c r="G92" t="s">
        <v>1975</v>
      </c>
      <c r="H92" s="55">
        <v>4.7300000000000004</v>
      </c>
      <c r="I92" t="s">
        <v>110</v>
      </c>
      <c r="J92" t="s">
        <v>98</v>
      </c>
      <c r="K92" s="56">
        <v>6.9500000000000006E-2</v>
      </c>
      <c r="L92" s="56">
        <v>7.0499999999999993E-2</v>
      </c>
      <c r="M92" s="55">
        <v>14043.86</v>
      </c>
      <c r="N92" s="55">
        <v>100.41</v>
      </c>
      <c r="O92" s="55">
        <v>14.101439826</v>
      </c>
      <c r="P92" s="56">
        <v>1.4E-3</v>
      </c>
      <c r="Q92" s="56">
        <v>1E-4</v>
      </c>
    </row>
    <row r="93" spans="1:17">
      <c r="A93" t="s">
        <v>3864</v>
      </c>
      <c r="B93" t="s">
        <v>2542</v>
      </c>
      <c r="C93" t="s">
        <v>2675</v>
      </c>
      <c r="D93" s="105" t="s">
        <v>3941</v>
      </c>
      <c r="E93" t="s">
        <v>2591</v>
      </c>
      <c r="F93" t="s">
        <v>2674</v>
      </c>
      <c r="G93" t="s">
        <v>1975</v>
      </c>
      <c r="H93" s="55">
        <v>3.53</v>
      </c>
      <c r="I93" t="s">
        <v>110</v>
      </c>
      <c r="J93" t="s">
        <v>98</v>
      </c>
      <c r="K93" s="56">
        <v>6.9500000000000006E-2</v>
      </c>
      <c r="L93" s="56">
        <v>7.0800000000000002E-2</v>
      </c>
      <c r="M93" s="55">
        <v>17649.330000000002</v>
      </c>
      <c r="N93" s="55">
        <v>100.21</v>
      </c>
      <c r="O93" s="55">
        <v>17.686393592999998</v>
      </c>
      <c r="P93" s="56">
        <v>1.6999999999999999E-3</v>
      </c>
      <c r="Q93" s="56">
        <v>2.0000000000000001E-4</v>
      </c>
    </row>
    <row r="94" spans="1:17">
      <c r="A94" t="s">
        <v>3866</v>
      </c>
      <c r="B94" t="s">
        <v>2542</v>
      </c>
      <c r="C94" t="s">
        <v>2649</v>
      </c>
      <c r="D94" s="105" t="s">
        <v>3941</v>
      </c>
      <c r="E94" t="s">
        <v>467</v>
      </c>
      <c r="F94" t="s">
        <v>2650</v>
      </c>
      <c r="G94" t="s">
        <v>176</v>
      </c>
      <c r="H94" s="55">
        <v>3.67</v>
      </c>
      <c r="I94" t="s">
        <v>321</v>
      </c>
      <c r="J94" t="s">
        <v>98</v>
      </c>
      <c r="K94" s="56">
        <v>5.2600000000000001E-2</v>
      </c>
      <c r="L94" s="56">
        <v>3.2099999999999997E-2</v>
      </c>
      <c r="M94" s="55">
        <v>1059.17</v>
      </c>
      <c r="N94" s="55">
        <v>124.46</v>
      </c>
      <c r="O94" s="55">
        <v>1.3182429819999999</v>
      </c>
      <c r="P94" s="56">
        <v>1E-4</v>
      </c>
      <c r="Q94" s="56">
        <v>0</v>
      </c>
    </row>
    <row r="95" spans="1:17">
      <c r="A95" t="s">
        <v>3866</v>
      </c>
      <c r="B95" t="s">
        <v>2542</v>
      </c>
      <c r="C95" t="s">
        <v>2636</v>
      </c>
      <c r="D95" s="105" t="s">
        <v>3941</v>
      </c>
      <c r="E95" t="s">
        <v>467</v>
      </c>
      <c r="F95" t="s">
        <v>2637</v>
      </c>
      <c r="G95" t="s">
        <v>176</v>
      </c>
      <c r="H95" s="55">
        <v>3.7</v>
      </c>
      <c r="I95" t="s">
        <v>321</v>
      </c>
      <c r="J95" t="s">
        <v>98</v>
      </c>
      <c r="K95" s="56">
        <v>5.1299999999999998E-2</v>
      </c>
      <c r="L95" s="56">
        <v>2.5499999999999998E-2</v>
      </c>
      <c r="M95" s="55">
        <v>3905.75</v>
      </c>
      <c r="N95" s="55">
        <v>126.84</v>
      </c>
      <c r="O95" s="55">
        <v>4.9540533</v>
      </c>
      <c r="P95" s="56">
        <v>5.0000000000000001E-4</v>
      </c>
      <c r="Q95" s="56">
        <v>0</v>
      </c>
    </row>
    <row r="96" spans="1:17">
      <c r="A96" t="s">
        <v>3866</v>
      </c>
      <c r="B96" t="s">
        <v>2542</v>
      </c>
      <c r="C96" t="s">
        <v>2638</v>
      </c>
      <c r="D96" s="105" t="s">
        <v>3941</v>
      </c>
      <c r="E96" t="s">
        <v>467</v>
      </c>
      <c r="F96" t="s">
        <v>2639</v>
      </c>
      <c r="G96" t="s">
        <v>176</v>
      </c>
      <c r="H96" s="55">
        <v>3.7</v>
      </c>
      <c r="I96" t="s">
        <v>321</v>
      </c>
      <c r="J96" t="s">
        <v>98</v>
      </c>
      <c r="K96" s="56">
        <v>5.1499999999999997E-2</v>
      </c>
      <c r="L96" s="56">
        <v>2.5499999999999998E-2</v>
      </c>
      <c r="M96" s="55">
        <v>2273.0500000000002</v>
      </c>
      <c r="N96" s="55">
        <v>126.9</v>
      </c>
      <c r="O96" s="55">
        <v>2.88450045</v>
      </c>
      <c r="P96" s="56">
        <v>2.9999999999999997E-4</v>
      </c>
      <c r="Q96" s="56">
        <v>0</v>
      </c>
    </row>
    <row r="97" spans="1:17">
      <c r="A97" t="s">
        <v>3866</v>
      </c>
      <c r="B97" t="s">
        <v>2542</v>
      </c>
      <c r="C97" t="s">
        <v>2640</v>
      </c>
      <c r="D97" s="105" t="s">
        <v>3941</v>
      </c>
      <c r="E97" t="s">
        <v>467</v>
      </c>
      <c r="F97" t="s">
        <v>2641</v>
      </c>
      <c r="G97" t="s">
        <v>176</v>
      </c>
      <c r="H97" s="55">
        <v>3.77</v>
      </c>
      <c r="I97" t="s">
        <v>321</v>
      </c>
      <c r="J97" t="s">
        <v>98</v>
      </c>
      <c r="K97" s="56">
        <v>5.0999999999999997E-2</v>
      </c>
      <c r="L97" s="56">
        <v>2.5999999999999999E-2</v>
      </c>
      <c r="M97" s="55">
        <v>1600.37</v>
      </c>
      <c r="N97" s="55">
        <v>125.11</v>
      </c>
      <c r="O97" s="55">
        <v>2.0022229070000002</v>
      </c>
      <c r="P97" s="56">
        <v>2.0000000000000001E-4</v>
      </c>
      <c r="Q97" s="56">
        <v>0</v>
      </c>
    </row>
    <row r="98" spans="1:17">
      <c r="A98" t="s">
        <v>3866</v>
      </c>
      <c r="B98" t="s">
        <v>2542</v>
      </c>
      <c r="C98" t="s">
        <v>2612</v>
      </c>
      <c r="D98" s="105" t="s">
        <v>3941</v>
      </c>
      <c r="E98" t="s">
        <v>467</v>
      </c>
      <c r="F98" t="s">
        <v>2613</v>
      </c>
      <c r="G98" t="s">
        <v>176</v>
      </c>
      <c r="H98" s="55">
        <v>3.72</v>
      </c>
      <c r="I98" t="s">
        <v>321</v>
      </c>
      <c r="J98" t="s">
        <v>98</v>
      </c>
      <c r="K98" s="56">
        <v>5.0999999999999997E-2</v>
      </c>
      <c r="L98" s="56">
        <v>2.2599999999999999E-2</v>
      </c>
      <c r="M98" s="55">
        <v>904.35</v>
      </c>
      <c r="N98" s="55">
        <v>126.24</v>
      </c>
      <c r="O98" s="55">
        <v>1.14165144</v>
      </c>
      <c r="P98" s="56">
        <v>1E-4</v>
      </c>
      <c r="Q98" s="56">
        <v>0</v>
      </c>
    </row>
    <row r="99" spans="1:17">
      <c r="A99" t="s">
        <v>3866</v>
      </c>
      <c r="B99" t="s">
        <v>2542</v>
      </c>
      <c r="C99" t="s">
        <v>2614</v>
      </c>
      <c r="D99" s="105" t="s">
        <v>3941</v>
      </c>
      <c r="E99" t="s">
        <v>467</v>
      </c>
      <c r="F99" t="s">
        <v>2615</v>
      </c>
      <c r="G99" t="s">
        <v>176</v>
      </c>
      <c r="H99" s="55">
        <v>3.7</v>
      </c>
      <c r="I99" t="s">
        <v>321</v>
      </c>
      <c r="J99" t="s">
        <v>98</v>
      </c>
      <c r="K99" s="56">
        <v>5.0999999999999997E-2</v>
      </c>
      <c r="L99" s="56">
        <v>2.5600000000000001E-2</v>
      </c>
      <c r="M99" s="55">
        <v>1829.94</v>
      </c>
      <c r="N99" s="55">
        <v>124.63</v>
      </c>
      <c r="O99" s="55">
        <v>2.2806542219999999</v>
      </c>
      <c r="P99" s="56">
        <v>2.0000000000000001E-4</v>
      </c>
      <c r="Q99" s="56">
        <v>0</v>
      </c>
    </row>
    <row r="100" spans="1:17">
      <c r="A100" t="s">
        <v>3866</v>
      </c>
      <c r="B100" t="s">
        <v>2542</v>
      </c>
      <c r="C100" t="s">
        <v>2601</v>
      </c>
      <c r="D100" s="105" t="s">
        <v>3941</v>
      </c>
      <c r="E100" t="s">
        <v>467</v>
      </c>
      <c r="F100" t="s">
        <v>590</v>
      </c>
      <c r="G100" t="s">
        <v>176</v>
      </c>
      <c r="H100" s="55">
        <v>3.7</v>
      </c>
      <c r="I100" t="s">
        <v>321</v>
      </c>
      <c r="J100" t="s">
        <v>98</v>
      </c>
      <c r="K100" s="56">
        <v>5.0999999999999997E-2</v>
      </c>
      <c r="L100" s="56">
        <v>2.5499999999999998E-2</v>
      </c>
      <c r="M100" s="55">
        <v>2836.72</v>
      </c>
      <c r="N100" s="55">
        <v>124.86</v>
      </c>
      <c r="O100" s="55">
        <v>3.5419285920000001</v>
      </c>
      <c r="P100" s="56">
        <v>2.9999999999999997E-4</v>
      </c>
      <c r="Q100" s="56">
        <v>0</v>
      </c>
    </row>
    <row r="101" spans="1:17">
      <c r="A101" t="s">
        <v>3866</v>
      </c>
      <c r="B101" t="s">
        <v>2542</v>
      </c>
      <c r="C101" t="s">
        <v>2616</v>
      </c>
      <c r="D101" s="105" t="s">
        <v>3941</v>
      </c>
      <c r="E101" t="s">
        <v>467</v>
      </c>
      <c r="F101" t="s">
        <v>590</v>
      </c>
      <c r="G101" t="s">
        <v>176</v>
      </c>
      <c r="H101" s="55">
        <v>3.72</v>
      </c>
      <c r="I101" t="s">
        <v>321</v>
      </c>
      <c r="J101" t="s">
        <v>98</v>
      </c>
      <c r="K101" s="56">
        <v>5.0999999999999997E-2</v>
      </c>
      <c r="L101" s="56">
        <v>2.2599999999999999E-2</v>
      </c>
      <c r="M101" s="55">
        <v>1241.67</v>
      </c>
      <c r="N101" s="55">
        <v>125.97</v>
      </c>
      <c r="O101" s="55">
        <v>1.564131699</v>
      </c>
      <c r="P101" s="56">
        <v>2.0000000000000001E-4</v>
      </c>
      <c r="Q101" s="56">
        <v>0</v>
      </c>
    </row>
    <row r="102" spans="1:17">
      <c r="A102" t="s">
        <v>3866</v>
      </c>
      <c r="B102" t="s">
        <v>2542</v>
      </c>
      <c r="C102" t="s">
        <v>2642</v>
      </c>
      <c r="D102" s="105" t="s">
        <v>3941</v>
      </c>
      <c r="E102" t="s">
        <v>467</v>
      </c>
      <c r="F102" t="s">
        <v>2643</v>
      </c>
      <c r="G102" t="s">
        <v>176</v>
      </c>
      <c r="H102" s="55">
        <v>3.7</v>
      </c>
      <c r="I102" t="s">
        <v>321</v>
      </c>
      <c r="J102" t="s">
        <v>98</v>
      </c>
      <c r="K102" s="56">
        <v>5.0999999999999997E-2</v>
      </c>
      <c r="L102" s="56">
        <v>2.5600000000000001E-2</v>
      </c>
      <c r="M102" s="55">
        <v>2946.1</v>
      </c>
      <c r="N102" s="55">
        <v>125.11</v>
      </c>
      <c r="O102" s="55">
        <v>3.6858657099999999</v>
      </c>
      <c r="P102" s="56">
        <v>4.0000000000000002E-4</v>
      </c>
      <c r="Q102" s="56">
        <v>0</v>
      </c>
    </row>
    <row r="103" spans="1:17">
      <c r="A103" t="s">
        <v>3866</v>
      </c>
      <c r="B103" t="s">
        <v>2542</v>
      </c>
      <c r="C103" t="s">
        <v>2626</v>
      </c>
      <c r="D103" s="105" t="s">
        <v>3941</v>
      </c>
      <c r="E103" t="s">
        <v>467</v>
      </c>
      <c r="F103" t="s">
        <v>2627</v>
      </c>
      <c r="G103" t="s">
        <v>176</v>
      </c>
      <c r="H103" s="55">
        <v>3.7</v>
      </c>
      <c r="I103" t="s">
        <v>321</v>
      </c>
      <c r="J103" t="s">
        <v>98</v>
      </c>
      <c r="K103" s="56">
        <v>5.0999999999999997E-2</v>
      </c>
      <c r="L103" s="56">
        <v>2.5700000000000001E-2</v>
      </c>
      <c r="M103" s="55">
        <v>1306.45</v>
      </c>
      <c r="N103" s="55">
        <v>125.41</v>
      </c>
      <c r="O103" s="55">
        <v>1.638418945</v>
      </c>
      <c r="P103" s="56">
        <v>2.0000000000000001E-4</v>
      </c>
      <c r="Q103" s="56">
        <v>0</v>
      </c>
    </row>
    <row r="104" spans="1:17">
      <c r="A104" t="s">
        <v>3866</v>
      </c>
      <c r="B104" t="s">
        <v>2542</v>
      </c>
      <c r="C104" t="s">
        <v>2628</v>
      </c>
      <c r="D104" s="105" t="s">
        <v>3941</v>
      </c>
      <c r="E104" t="s">
        <v>467</v>
      </c>
      <c r="F104" t="s">
        <v>2629</v>
      </c>
      <c r="G104" t="s">
        <v>176</v>
      </c>
      <c r="H104" s="55">
        <v>3.7</v>
      </c>
      <c r="I104" t="s">
        <v>321</v>
      </c>
      <c r="J104" t="s">
        <v>98</v>
      </c>
      <c r="K104" s="56">
        <v>5.0999999999999997E-2</v>
      </c>
      <c r="L104" s="56">
        <v>2.5600000000000001E-2</v>
      </c>
      <c r="M104" s="55">
        <v>1647.43</v>
      </c>
      <c r="N104" s="55">
        <v>124.05</v>
      </c>
      <c r="O104" s="55">
        <v>2.043636915</v>
      </c>
      <c r="P104" s="56">
        <v>2.0000000000000001E-4</v>
      </c>
      <c r="Q104" s="56">
        <v>0</v>
      </c>
    </row>
    <row r="105" spans="1:17">
      <c r="A105" t="s">
        <v>3866</v>
      </c>
      <c r="B105" t="s">
        <v>2542</v>
      </c>
      <c r="C105" t="s">
        <v>2645</v>
      </c>
      <c r="D105" s="105" t="s">
        <v>3941</v>
      </c>
      <c r="E105" t="s">
        <v>467</v>
      </c>
      <c r="F105" t="s">
        <v>2646</v>
      </c>
      <c r="G105" t="s">
        <v>176</v>
      </c>
      <c r="H105" s="55">
        <v>3.72</v>
      </c>
      <c r="I105" t="s">
        <v>321</v>
      </c>
      <c r="J105" t="s">
        <v>98</v>
      </c>
      <c r="K105" s="56">
        <v>5.0999999999999997E-2</v>
      </c>
      <c r="L105" s="56">
        <v>2.2499999999999999E-2</v>
      </c>
      <c r="M105" s="55">
        <v>376.66</v>
      </c>
      <c r="N105" s="55">
        <v>125.43</v>
      </c>
      <c r="O105" s="55">
        <v>0.47244463799999997</v>
      </c>
      <c r="P105" s="56">
        <v>0</v>
      </c>
      <c r="Q105" s="56">
        <v>0</v>
      </c>
    </row>
    <row r="106" spans="1:17">
      <c r="A106" t="s">
        <v>3866</v>
      </c>
      <c r="B106" t="s">
        <v>2542</v>
      </c>
      <c r="C106" t="s">
        <v>2610</v>
      </c>
      <c r="D106" s="105" t="s">
        <v>3941</v>
      </c>
      <c r="E106" t="s">
        <v>467</v>
      </c>
      <c r="F106" t="s">
        <v>2611</v>
      </c>
      <c r="G106" t="s">
        <v>176</v>
      </c>
      <c r="H106" s="55">
        <v>3.7</v>
      </c>
      <c r="I106" t="s">
        <v>321</v>
      </c>
      <c r="J106" t="s">
        <v>98</v>
      </c>
      <c r="K106" s="56">
        <v>5.0999999999999997E-2</v>
      </c>
      <c r="L106" s="56">
        <v>2.5499999999999998E-2</v>
      </c>
      <c r="M106" s="55">
        <v>3321.7</v>
      </c>
      <c r="N106" s="55">
        <v>124.29</v>
      </c>
      <c r="O106" s="55">
        <v>4.1285409299999998</v>
      </c>
      <c r="P106" s="56">
        <v>4.0000000000000002E-4</v>
      </c>
      <c r="Q106" s="56">
        <v>0</v>
      </c>
    </row>
    <row r="107" spans="1:17">
      <c r="A107" t="s">
        <v>3866</v>
      </c>
      <c r="B107" t="s">
        <v>2542</v>
      </c>
      <c r="C107" t="s">
        <v>2617</v>
      </c>
      <c r="D107" s="105" t="s">
        <v>3941</v>
      </c>
      <c r="E107" t="s">
        <v>467</v>
      </c>
      <c r="F107" t="s">
        <v>590</v>
      </c>
      <c r="G107" t="s">
        <v>176</v>
      </c>
      <c r="H107" s="55">
        <v>3.72</v>
      </c>
      <c r="I107" t="s">
        <v>321</v>
      </c>
      <c r="J107" t="s">
        <v>98</v>
      </c>
      <c r="K107" s="56">
        <v>5.0999999999999997E-2</v>
      </c>
      <c r="L107" s="56">
        <v>2.2700000000000001E-2</v>
      </c>
      <c r="M107" s="55">
        <v>749.2</v>
      </c>
      <c r="N107" s="55">
        <v>125.29</v>
      </c>
      <c r="O107" s="55">
        <v>0.93867268000000004</v>
      </c>
      <c r="P107" s="56">
        <v>1E-4</v>
      </c>
      <c r="Q107" s="56">
        <v>0</v>
      </c>
    </row>
    <row r="108" spans="1:17">
      <c r="A108" t="s">
        <v>3866</v>
      </c>
      <c r="B108" t="s">
        <v>2542</v>
      </c>
      <c r="C108" t="s">
        <v>2618</v>
      </c>
      <c r="D108" s="105" t="s">
        <v>3941</v>
      </c>
      <c r="E108" t="s">
        <v>467</v>
      </c>
      <c r="F108" t="s">
        <v>590</v>
      </c>
      <c r="G108" t="s">
        <v>176</v>
      </c>
      <c r="H108" s="55">
        <v>3.72</v>
      </c>
      <c r="I108" t="s">
        <v>321</v>
      </c>
      <c r="J108" t="s">
        <v>98</v>
      </c>
      <c r="K108" s="56">
        <v>5.0999999999999997E-2</v>
      </c>
      <c r="L108" s="56">
        <v>2.3199999999999998E-2</v>
      </c>
      <c r="M108" s="55">
        <v>657.94</v>
      </c>
      <c r="N108" s="55">
        <v>124.07</v>
      </c>
      <c r="O108" s="55">
        <v>0.81630615799999995</v>
      </c>
      <c r="P108" s="56">
        <v>1E-4</v>
      </c>
      <c r="Q108" s="56">
        <v>0</v>
      </c>
    </row>
    <row r="109" spans="1:17">
      <c r="A109" t="s">
        <v>3866</v>
      </c>
      <c r="B109" t="s">
        <v>2542</v>
      </c>
      <c r="C109" t="s">
        <v>2619</v>
      </c>
      <c r="D109" s="105" t="s">
        <v>3941</v>
      </c>
      <c r="E109" t="s">
        <v>467</v>
      </c>
      <c r="F109" t="s">
        <v>590</v>
      </c>
      <c r="G109" t="s">
        <v>176</v>
      </c>
      <c r="H109" s="55">
        <v>3.67</v>
      </c>
      <c r="I109" t="s">
        <v>321</v>
      </c>
      <c r="J109" t="s">
        <v>98</v>
      </c>
      <c r="K109" s="56">
        <v>5.0999999999999997E-2</v>
      </c>
      <c r="L109" s="56">
        <v>3.2300000000000002E-2</v>
      </c>
      <c r="M109" s="55">
        <v>2051.25</v>
      </c>
      <c r="N109" s="55">
        <v>119.74</v>
      </c>
      <c r="O109" s="55">
        <v>2.45616675</v>
      </c>
      <c r="P109" s="56">
        <v>2.0000000000000001E-4</v>
      </c>
      <c r="Q109" s="56">
        <v>0</v>
      </c>
    </row>
    <row r="110" spans="1:17">
      <c r="A110" t="s">
        <v>3866</v>
      </c>
      <c r="B110" t="s">
        <v>2542</v>
      </c>
      <c r="C110" t="s">
        <v>2620</v>
      </c>
      <c r="D110" s="105" t="s">
        <v>3941</v>
      </c>
      <c r="E110" t="s">
        <v>467</v>
      </c>
      <c r="F110" t="s">
        <v>590</v>
      </c>
      <c r="G110" t="s">
        <v>176</v>
      </c>
      <c r="H110" s="55">
        <v>3.67</v>
      </c>
      <c r="I110" t="s">
        <v>321</v>
      </c>
      <c r="J110" t="s">
        <v>98</v>
      </c>
      <c r="K110" s="56">
        <v>5.0999999999999997E-2</v>
      </c>
      <c r="L110" s="56">
        <v>3.2300000000000002E-2</v>
      </c>
      <c r="M110" s="55">
        <v>1500.92</v>
      </c>
      <c r="N110" s="55">
        <v>119.5</v>
      </c>
      <c r="O110" s="55">
        <v>1.7935994</v>
      </c>
      <c r="P110" s="56">
        <v>2.0000000000000001E-4</v>
      </c>
      <c r="Q110" s="56">
        <v>0</v>
      </c>
    </row>
    <row r="111" spans="1:17">
      <c r="A111" t="s">
        <v>3866</v>
      </c>
      <c r="B111" t="s">
        <v>2542</v>
      </c>
      <c r="C111" t="s">
        <v>2621</v>
      </c>
      <c r="D111" s="105" t="s">
        <v>3941</v>
      </c>
      <c r="E111" t="s">
        <v>467</v>
      </c>
      <c r="F111" t="s">
        <v>590</v>
      </c>
      <c r="G111" t="s">
        <v>176</v>
      </c>
      <c r="H111" s="55">
        <v>3.71</v>
      </c>
      <c r="I111" t="s">
        <v>321</v>
      </c>
      <c r="J111" t="s">
        <v>98</v>
      </c>
      <c r="K111" s="56">
        <v>5.0999999999999997E-2</v>
      </c>
      <c r="L111" s="56">
        <v>2.3699999999999999E-2</v>
      </c>
      <c r="M111" s="55">
        <v>731.84</v>
      </c>
      <c r="N111" s="55">
        <v>123.25</v>
      </c>
      <c r="O111" s="55">
        <v>0.90199280000000004</v>
      </c>
      <c r="P111" s="56">
        <v>1E-4</v>
      </c>
      <c r="Q111" s="56">
        <v>0</v>
      </c>
    </row>
    <row r="112" spans="1:17">
      <c r="A112" t="s">
        <v>3866</v>
      </c>
      <c r="B112" t="s">
        <v>2542</v>
      </c>
      <c r="C112" t="s">
        <v>2602</v>
      </c>
      <c r="D112" s="105" t="s">
        <v>3941</v>
      </c>
      <c r="E112" t="s">
        <v>467</v>
      </c>
      <c r="F112" t="s">
        <v>590</v>
      </c>
      <c r="G112" t="s">
        <v>176</v>
      </c>
      <c r="H112" s="55">
        <v>3.71</v>
      </c>
      <c r="I112" t="s">
        <v>321</v>
      </c>
      <c r="J112" t="s">
        <v>98</v>
      </c>
      <c r="K112" s="56">
        <v>5.0999999999999997E-2</v>
      </c>
      <c r="L112" s="56">
        <v>2.3900000000000001E-2</v>
      </c>
      <c r="M112" s="55">
        <v>189.01</v>
      </c>
      <c r="N112" s="55">
        <v>122.81</v>
      </c>
      <c r="O112" s="55">
        <v>0.23212318100000001</v>
      </c>
      <c r="P112" s="56">
        <v>0</v>
      </c>
      <c r="Q112" s="56">
        <v>0</v>
      </c>
    </row>
    <row r="113" spans="1:17">
      <c r="A113" t="s">
        <v>3866</v>
      </c>
      <c r="B113" t="s">
        <v>2542</v>
      </c>
      <c r="C113" t="s">
        <v>2603</v>
      </c>
      <c r="D113" s="105" t="s">
        <v>3941</v>
      </c>
      <c r="E113" t="s">
        <v>467</v>
      </c>
      <c r="F113" t="s">
        <v>590</v>
      </c>
      <c r="G113" t="s">
        <v>176</v>
      </c>
      <c r="H113" s="55">
        <v>3.7</v>
      </c>
      <c r="I113" t="s">
        <v>321</v>
      </c>
      <c r="J113" t="s">
        <v>98</v>
      </c>
      <c r="K113" s="56">
        <v>5.0999999999999997E-2</v>
      </c>
      <c r="L113" s="56">
        <v>2.5600000000000001E-2</v>
      </c>
      <c r="M113" s="55">
        <v>2150.27</v>
      </c>
      <c r="N113" s="55">
        <v>122.53</v>
      </c>
      <c r="O113" s="55">
        <v>2.6347258309999999</v>
      </c>
      <c r="P113" s="56">
        <v>2.9999999999999997E-4</v>
      </c>
      <c r="Q113" s="56">
        <v>0</v>
      </c>
    </row>
    <row r="114" spans="1:17">
      <c r="A114" t="s">
        <v>3866</v>
      </c>
      <c r="B114" t="s">
        <v>2542</v>
      </c>
      <c r="C114" t="s">
        <v>2604</v>
      </c>
      <c r="D114" s="105" t="s">
        <v>3941</v>
      </c>
      <c r="E114" t="s">
        <v>467</v>
      </c>
      <c r="F114" t="s">
        <v>590</v>
      </c>
      <c r="G114" t="s">
        <v>176</v>
      </c>
      <c r="H114" s="55">
        <v>3.71</v>
      </c>
      <c r="I114" t="s">
        <v>321</v>
      </c>
      <c r="J114" t="s">
        <v>98</v>
      </c>
      <c r="K114" s="56">
        <v>5.0999999999999997E-2</v>
      </c>
      <c r="L114" s="56">
        <v>2.5499999999999998E-2</v>
      </c>
      <c r="M114" s="55">
        <v>415.9</v>
      </c>
      <c r="N114" s="55">
        <v>122.43</v>
      </c>
      <c r="O114" s="55">
        <v>0.50918637</v>
      </c>
      <c r="P114" s="56">
        <v>1E-4</v>
      </c>
      <c r="Q114" s="56">
        <v>0</v>
      </c>
    </row>
    <row r="115" spans="1:17">
      <c r="A115" t="s">
        <v>3866</v>
      </c>
      <c r="B115" t="s">
        <v>2542</v>
      </c>
      <c r="C115" t="s">
        <v>2605</v>
      </c>
      <c r="D115" s="105" t="s">
        <v>3941</v>
      </c>
      <c r="E115" t="s">
        <v>467</v>
      </c>
      <c r="F115" t="s">
        <v>590</v>
      </c>
      <c r="G115" t="s">
        <v>176</v>
      </c>
      <c r="H115" s="55">
        <v>3.71</v>
      </c>
      <c r="I115" t="s">
        <v>321</v>
      </c>
      <c r="J115" t="s">
        <v>98</v>
      </c>
      <c r="K115" s="56">
        <v>5.0999999999999997E-2</v>
      </c>
      <c r="L115" s="56">
        <v>2.5499999999999998E-2</v>
      </c>
      <c r="M115" s="55">
        <v>400.31</v>
      </c>
      <c r="N115" s="55">
        <v>123.16</v>
      </c>
      <c r="O115" s="55">
        <v>0.49302179600000001</v>
      </c>
      <c r="P115" s="56">
        <v>0</v>
      </c>
      <c r="Q115" s="56">
        <v>0</v>
      </c>
    </row>
    <row r="116" spans="1:17">
      <c r="A116" t="s">
        <v>3866</v>
      </c>
      <c r="B116" t="s">
        <v>2542</v>
      </c>
      <c r="C116" t="s">
        <v>2606</v>
      </c>
      <c r="D116" s="105" t="s">
        <v>3941</v>
      </c>
      <c r="E116" t="s">
        <v>467</v>
      </c>
      <c r="F116" t="s">
        <v>590</v>
      </c>
      <c r="G116" t="s">
        <v>176</v>
      </c>
      <c r="H116" s="55">
        <v>3.7</v>
      </c>
      <c r="I116" t="s">
        <v>321</v>
      </c>
      <c r="J116" t="s">
        <v>98</v>
      </c>
      <c r="K116" s="56">
        <v>5.0999999999999997E-2</v>
      </c>
      <c r="L116" s="56">
        <v>2.5499999999999998E-2</v>
      </c>
      <c r="M116" s="55">
        <v>797.23</v>
      </c>
      <c r="N116" s="55">
        <v>123.39</v>
      </c>
      <c r="O116" s="55">
        <v>0.983702097</v>
      </c>
      <c r="P116" s="56">
        <v>1E-4</v>
      </c>
      <c r="Q116" s="56">
        <v>0</v>
      </c>
    </row>
    <row r="117" spans="1:17">
      <c r="A117" t="s">
        <v>3866</v>
      </c>
      <c r="B117" t="s">
        <v>2542</v>
      </c>
      <c r="C117" t="s">
        <v>2607</v>
      </c>
      <c r="D117" s="105" t="s">
        <v>3941</v>
      </c>
      <c r="E117" t="s">
        <v>467</v>
      </c>
      <c r="F117" t="s">
        <v>590</v>
      </c>
      <c r="G117" t="s">
        <v>176</v>
      </c>
      <c r="H117" s="55">
        <v>3.7</v>
      </c>
      <c r="I117" t="s">
        <v>321</v>
      </c>
      <c r="J117" t="s">
        <v>98</v>
      </c>
      <c r="K117" s="56">
        <v>5.0999999999999997E-2</v>
      </c>
      <c r="L117" s="56">
        <v>2.5499999999999998E-2</v>
      </c>
      <c r="M117" s="55">
        <v>501.91</v>
      </c>
      <c r="N117" s="55">
        <v>122.91</v>
      </c>
      <c r="O117" s="55">
        <v>0.61689758100000003</v>
      </c>
      <c r="P117" s="56">
        <v>1E-4</v>
      </c>
      <c r="Q117" s="56">
        <v>0</v>
      </c>
    </row>
    <row r="118" spans="1:17">
      <c r="A118" t="s">
        <v>3866</v>
      </c>
      <c r="B118" t="s">
        <v>2542</v>
      </c>
      <c r="C118" t="s">
        <v>2608</v>
      </c>
      <c r="D118" s="105" t="s">
        <v>3941</v>
      </c>
      <c r="E118" t="s">
        <v>467</v>
      </c>
      <c r="F118" t="s">
        <v>590</v>
      </c>
      <c r="G118" t="s">
        <v>176</v>
      </c>
      <c r="H118" s="55">
        <v>3.71</v>
      </c>
      <c r="I118" t="s">
        <v>321</v>
      </c>
      <c r="J118" t="s">
        <v>98</v>
      </c>
      <c r="K118" s="56">
        <v>5.0999999999999997E-2</v>
      </c>
      <c r="L118" s="56">
        <v>2.5499999999999998E-2</v>
      </c>
      <c r="M118" s="55">
        <v>282.2</v>
      </c>
      <c r="N118" s="55">
        <v>122.8</v>
      </c>
      <c r="O118" s="55">
        <v>0.34654160000000001</v>
      </c>
      <c r="P118" s="56">
        <v>0</v>
      </c>
      <c r="Q118" s="56">
        <v>0</v>
      </c>
    </row>
    <row r="119" spans="1:17">
      <c r="A119" t="s">
        <v>3866</v>
      </c>
      <c r="B119" t="s">
        <v>2542</v>
      </c>
      <c r="C119" t="s">
        <v>2609</v>
      </c>
      <c r="D119" s="105" t="s">
        <v>3941</v>
      </c>
      <c r="E119" t="s">
        <v>467</v>
      </c>
      <c r="F119" t="s">
        <v>590</v>
      </c>
      <c r="G119" t="s">
        <v>176</v>
      </c>
      <c r="H119" s="55">
        <v>3.71</v>
      </c>
      <c r="I119" t="s">
        <v>321</v>
      </c>
      <c r="J119" t="s">
        <v>98</v>
      </c>
      <c r="K119" s="56">
        <v>5.0999999999999997E-2</v>
      </c>
      <c r="L119" s="56">
        <v>2.5499999999999998E-2</v>
      </c>
      <c r="M119" s="55">
        <v>838.94</v>
      </c>
      <c r="N119" s="55">
        <v>122.44</v>
      </c>
      <c r="O119" s="55">
        <v>1.027198136</v>
      </c>
      <c r="P119" s="56">
        <v>1E-4</v>
      </c>
      <c r="Q119" s="56">
        <v>0</v>
      </c>
    </row>
    <row r="120" spans="1:17">
      <c r="A120" t="s">
        <v>3866</v>
      </c>
      <c r="B120" t="s">
        <v>2542</v>
      </c>
      <c r="C120" t="s">
        <v>2622</v>
      </c>
      <c r="D120" s="105" t="s">
        <v>3941</v>
      </c>
      <c r="E120" t="s">
        <v>467</v>
      </c>
      <c r="F120" t="s">
        <v>590</v>
      </c>
      <c r="G120" t="s">
        <v>176</v>
      </c>
      <c r="H120" s="55">
        <v>3.71</v>
      </c>
      <c r="I120" t="s">
        <v>321</v>
      </c>
      <c r="J120" t="s">
        <v>98</v>
      </c>
      <c r="K120" s="56">
        <v>5.0999999999999997E-2</v>
      </c>
      <c r="L120" s="56">
        <v>2.5499999999999998E-2</v>
      </c>
      <c r="M120" s="55">
        <v>329.28</v>
      </c>
      <c r="N120" s="55">
        <v>122.44</v>
      </c>
      <c r="O120" s="55">
        <v>0.40317043200000002</v>
      </c>
      <c r="P120" s="56">
        <v>0</v>
      </c>
      <c r="Q120" s="56">
        <v>0</v>
      </c>
    </row>
    <row r="121" spans="1:17">
      <c r="A121" t="s">
        <v>3866</v>
      </c>
      <c r="B121" t="s">
        <v>2542</v>
      </c>
      <c r="C121" t="s">
        <v>2623</v>
      </c>
      <c r="D121" s="105" t="s">
        <v>3941</v>
      </c>
      <c r="E121" t="s">
        <v>467</v>
      </c>
      <c r="F121" t="s">
        <v>590</v>
      </c>
      <c r="G121" t="s">
        <v>176</v>
      </c>
      <c r="H121" s="55">
        <v>3.71</v>
      </c>
      <c r="I121" t="s">
        <v>321</v>
      </c>
      <c r="J121" t="s">
        <v>98</v>
      </c>
      <c r="K121" s="56">
        <v>5.0999999999999997E-2</v>
      </c>
      <c r="L121" s="56">
        <v>2.5499999999999998E-2</v>
      </c>
      <c r="M121" s="55">
        <v>2191.88</v>
      </c>
      <c r="N121" s="55">
        <v>122.68</v>
      </c>
      <c r="O121" s="55">
        <v>2.688998384</v>
      </c>
      <c r="P121" s="56">
        <v>2.9999999999999997E-4</v>
      </c>
      <c r="Q121" s="56">
        <v>0</v>
      </c>
    </row>
    <row r="122" spans="1:17">
      <c r="A122" t="s">
        <v>3866</v>
      </c>
      <c r="B122" t="s">
        <v>2542</v>
      </c>
      <c r="C122" t="s">
        <v>2624</v>
      </c>
      <c r="D122" s="105" t="s">
        <v>3941</v>
      </c>
      <c r="E122" t="s">
        <v>467</v>
      </c>
      <c r="F122" t="s">
        <v>590</v>
      </c>
      <c r="G122" t="s">
        <v>176</v>
      </c>
      <c r="H122" s="55">
        <v>3.7</v>
      </c>
      <c r="I122" t="s">
        <v>321</v>
      </c>
      <c r="J122" t="s">
        <v>98</v>
      </c>
      <c r="K122" s="56">
        <v>5.0999999999999997E-2</v>
      </c>
      <c r="L122" s="56">
        <v>2.5600000000000001E-2</v>
      </c>
      <c r="M122" s="55">
        <v>4281.6400000000003</v>
      </c>
      <c r="N122" s="55">
        <v>123.76</v>
      </c>
      <c r="O122" s="55">
        <v>5.2989576639999996</v>
      </c>
      <c r="P122" s="56">
        <v>5.0000000000000001E-4</v>
      </c>
      <c r="Q122" s="56">
        <v>1E-4</v>
      </c>
    </row>
    <row r="123" spans="1:17">
      <c r="A123" t="s">
        <v>3866</v>
      </c>
      <c r="B123" t="s">
        <v>2542</v>
      </c>
      <c r="C123" t="s">
        <v>2600</v>
      </c>
      <c r="D123" s="105" t="s">
        <v>3941</v>
      </c>
      <c r="E123" t="s">
        <v>467</v>
      </c>
      <c r="F123" t="s">
        <v>590</v>
      </c>
      <c r="G123" t="s">
        <v>176</v>
      </c>
      <c r="H123" s="55">
        <v>3.72</v>
      </c>
      <c r="I123" t="s">
        <v>321</v>
      </c>
      <c r="J123" t="s">
        <v>98</v>
      </c>
      <c r="K123" s="56">
        <v>5.0999999999999997E-2</v>
      </c>
      <c r="L123" s="56">
        <v>2.2599999999999999E-2</v>
      </c>
      <c r="M123" s="55">
        <v>454.77</v>
      </c>
      <c r="N123" s="55">
        <v>125.43</v>
      </c>
      <c r="O123" s="55">
        <v>0.570418011</v>
      </c>
      <c r="P123" s="56">
        <v>1E-4</v>
      </c>
      <c r="Q123" s="56">
        <v>0</v>
      </c>
    </row>
    <row r="124" spans="1:17">
      <c r="A124" t="s">
        <v>3866</v>
      </c>
      <c r="B124" t="s">
        <v>2542</v>
      </c>
      <c r="C124" t="s">
        <v>2625</v>
      </c>
      <c r="D124" s="105" t="s">
        <v>3941</v>
      </c>
      <c r="E124" t="s">
        <v>467</v>
      </c>
      <c r="F124" t="s">
        <v>590</v>
      </c>
      <c r="G124" t="s">
        <v>176</v>
      </c>
      <c r="H124" s="55">
        <v>3.7</v>
      </c>
      <c r="I124" t="s">
        <v>321</v>
      </c>
      <c r="J124" t="s">
        <v>98</v>
      </c>
      <c r="K124" s="56">
        <v>5.0999999999999997E-2</v>
      </c>
      <c r="L124" s="56">
        <v>2.5600000000000001E-2</v>
      </c>
      <c r="M124" s="55">
        <v>5226.12</v>
      </c>
      <c r="N124" s="55">
        <v>124.26</v>
      </c>
      <c r="O124" s="55">
        <v>6.4939767120000003</v>
      </c>
      <c r="P124" s="56">
        <v>5.9999999999999995E-4</v>
      </c>
      <c r="Q124" s="56">
        <v>1E-4</v>
      </c>
    </row>
    <row r="125" spans="1:17">
      <c r="A125" t="s">
        <v>3866</v>
      </c>
      <c r="B125" t="s">
        <v>2542</v>
      </c>
      <c r="C125" t="s">
        <v>2647</v>
      </c>
      <c r="D125" s="105" t="s">
        <v>3941</v>
      </c>
      <c r="E125" t="s">
        <v>467</v>
      </c>
      <c r="F125" t="s">
        <v>2648</v>
      </c>
      <c r="G125" t="s">
        <v>176</v>
      </c>
      <c r="H125" s="55">
        <v>3.7</v>
      </c>
      <c r="I125" t="s">
        <v>321</v>
      </c>
      <c r="J125" t="s">
        <v>98</v>
      </c>
      <c r="K125" s="56">
        <v>5.1900000000000002E-2</v>
      </c>
      <c r="L125" s="56">
        <v>2.5499999999999998E-2</v>
      </c>
      <c r="M125" s="55">
        <v>1032.32</v>
      </c>
      <c r="N125" s="55">
        <v>126.96</v>
      </c>
      <c r="O125" s="55">
        <v>1.3106334719999999</v>
      </c>
      <c r="P125" s="56">
        <v>1E-4</v>
      </c>
      <c r="Q125" s="56">
        <v>0</v>
      </c>
    </row>
    <row r="126" spans="1:17">
      <c r="A126" t="s">
        <v>3866</v>
      </c>
      <c r="B126" t="s">
        <v>2542</v>
      </c>
      <c r="C126" t="s">
        <v>2634</v>
      </c>
      <c r="D126" s="105" t="s">
        <v>3941</v>
      </c>
      <c r="E126" t="s">
        <v>467</v>
      </c>
      <c r="F126" t="s">
        <v>2635</v>
      </c>
      <c r="G126" t="s">
        <v>176</v>
      </c>
      <c r="H126" s="55">
        <v>3.72</v>
      </c>
      <c r="I126" t="s">
        <v>321</v>
      </c>
      <c r="J126" t="s">
        <v>98</v>
      </c>
      <c r="K126" s="56">
        <v>5.0999999999999997E-2</v>
      </c>
      <c r="L126" s="56">
        <v>2.2599999999999999E-2</v>
      </c>
      <c r="M126" s="55">
        <v>26498.76</v>
      </c>
      <c r="N126" s="55">
        <v>130.84</v>
      </c>
      <c r="O126" s="55">
        <v>34.670977583999999</v>
      </c>
      <c r="P126" s="56">
        <v>3.3999999999999998E-3</v>
      </c>
      <c r="Q126" s="56">
        <v>2.9999999999999997E-4</v>
      </c>
    </row>
    <row r="127" spans="1:17">
      <c r="A127" t="s">
        <v>3867</v>
      </c>
      <c r="B127" t="s">
        <v>2500</v>
      </c>
      <c r="C127" t="s">
        <v>2630</v>
      </c>
      <c r="D127" s="105" t="s">
        <v>3941</v>
      </c>
      <c r="E127" t="s">
        <v>480</v>
      </c>
      <c r="F127" t="s">
        <v>414</v>
      </c>
      <c r="G127" t="s">
        <v>127</v>
      </c>
      <c r="H127" s="55">
        <v>2.84</v>
      </c>
      <c r="I127" t="s">
        <v>341</v>
      </c>
      <c r="J127" t="s">
        <v>98</v>
      </c>
      <c r="K127" s="56">
        <v>0.05</v>
      </c>
      <c r="L127" s="56">
        <v>2.0400000000000001E-2</v>
      </c>
      <c r="M127" s="55">
        <v>8717.52</v>
      </c>
      <c r="N127" s="55">
        <v>122.33</v>
      </c>
      <c r="O127" s="55">
        <v>10.664142216</v>
      </c>
      <c r="P127" s="56">
        <v>1.1000000000000001E-3</v>
      </c>
      <c r="Q127" s="56">
        <v>1E-4</v>
      </c>
    </row>
    <row r="128" spans="1:17">
      <c r="A128" t="s">
        <v>3867</v>
      </c>
      <c r="B128" t="s">
        <v>2500</v>
      </c>
      <c r="C128" t="s">
        <v>2631</v>
      </c>
      <c r="D128" s="105" t="s">
        <v>3941</v>
      </c>
      <c r="E128" t="s">
        <v>480</v>
      </c>
      <c r="F128" t="s">
        <v>414</v>
      </c>
      <c r="G128" t="s">
        <v>127</v>
      </c>
      <c r="H128" s="55">
        <v>2.84</v>
      </c>
      <c r="I128" t="s">
        <v>341</v>
      </c>
      <c r="J128" t="s">
        <v>98</v>
      </c>
      <c r="K128" s="56">
        <v>0.05</v>
      </c>
      <c r="L128" s="56">
        <v>2.0400000000000001E-2</v>
      </c>
      <c r="M128" s="55">
        <v>2803.73</v>
      </c>
      <c r="N128" s="55">
        <v>122.33</v>
      </c>
      <c r="O128" s="55">
        <v>3.4298029090000002</v>
      </c>
      <c r="P128" s="56">
        <v>2.9999999999999997E-4</v>
      </c>
      <c r="Q128" s="56">
        <v>0</v>
      </c>
    </row>
    <row r="129" spans="1:17">
      <c r="A129" t="s">
        <v>3867</v>
      </c>
      <c r="B129" t="s">
        <v>2500</v>
      </c>
      <c r="C129" t="s">
        <v>2676</v>
      </c>
      <c r="D129" s="105" t="s">
        <v>3941</v>
      </c>
      <c r="E129" t="s">
        <v>480</v>
      </c>
      <c r="F129" t="s">
        <v>2677</v>
      </c>
      <c r="G129" t="s">
        <v>127</v>
      </c>
      <c r="H129" s="55">
        <v>1.61</v>
      </c>
      <c r="I129" t="s">
        <v>341</v>
      </c>
      <c r="J129" t="s">
        <v>98</v>
      </c>
      <c r="K129" s="56">
        <v>5.7000000000000002E-2</v>
      </c>
      <c r="L129" s="56">
        <v>2.0199999999999999E-2</v>
      </c>
      <c r="M129" s="55">
        <v>5723.82</v>
      </c>
      <c r="N129" s="55">
        <v>125.54</v>
      </c>
      <c r="O129" s="55">
        <v>7.1856836279999996</v>
      </c>
      <c r="P129" s="56">
        <v>6.9999999999999999E-4</v>
      </c>
      <c r="Q129" s="56">
        <v>1E-4</v>
      </c>
    </row>
    <row r="130" spans="1:17">
      <c r="A130" t="s">
        <v>3867</v>
      </c>
      <c r="B130" t="s">
        <v>2500</v>
      </c>
      <c r="C130" t="s">
        <v>2599</v>
      </c>
      <c r="D130" s="105" t="s">
        <v>3941</v>
      </c>
      <c r="E130" t="s">
        <v>480</v>
      </c>
      <c r="F130" t="s">
        <v>414</v>
      </c>
      <c r="G130" t="s">
        <v>127</v>
      </c>
      <c r="H130" s="55">
        <v>6.78</v>
      </c>
      <c r="I130" t="s">
        <v>341</v>
      </c>
      <c r="J130" t="s">
        <v>98</v>
      </c>
      <c r="K130" s="56">
        <v>4.1000000000000002E-2</v>
      </c>
      <c r="L130" s="56">
        <v>2.9499999999999998E-2</v>
      </c>
      <c r="M130" s="55">
        <v>10335.129999999999</v>
      </c>
      <c r="N130" s="55">
        <v>121.36</v>
      </c>
      <c r="O130" s="55">
        <v>12.542713768</v>
      </c>
      <c r="P130" s="56">
        <v>1.1999999999999999E-3</v>
      </c>
      <c r="Q130" s="56">
        <v>1E-4</v>
      </c>
    </row>
    <row r="131" spans="1:17">
      <c r="A131" t="s">
        <v>3867</v>
      </c>
      <c r="B131" t="s">
        <v>2500</v>
      </c>
      <c r="C131" t="s">
        <v>2632</v>
      </c>
      <c r="D131" s="105" t="s">
        <v>3941</v>
      </c>
      <c r="E131" t="s">
        <v>480</v>
      </c>
      <c r="F131" t="s">
        <v>414</v>
      </c>
      <c r="G131" t="s">
        <v>127</v>
      </c>
      <c r="H131" s="55">
        <v>5.1100000000000003</v>
      </c>
      <c r="I131" t="s">
        <v>341</v>
      </c>
      <c r="J131" t="s">
        <v>98</v>
      </c>
      <c r="K131" s="56">
        <v>0.05</v>
      </c>
      <c r="L131" s="56">
        <v>2.6100000000000002E-2</v>
      </c>
      <c r="M131" s="55">
        <v>11180.64</v>
      </c>
      <c r="N131" s="55">
        <v>125.93</v>
      </c>
      <c r="O131" s="55">
        <v>14.079779952000001</v>
      </c>
      <c r="P131" s="56">
        <v>1.4E-3</v>
      </c>
      <c r="Q131" s="56">
        <v>1E-4</v>
      </c>
    </row>
    <row r="132" spans="1:17">
      <c r="A132" t="s">
        <v>3867</v>
      </c>
      <c r="B132" t="s">
        <v>2500</v>
      </c>
      <c r="C132" t="s">
        <v>2633</v>
      </c>
      <c r="D132" s="105" t="s">
        <v>3941</v>
      </c>
      <c r="E132" t="s">
        <v>480</v>
      </c>
      <c r="F132" t="s">
        <v>414</v>
      </c>
      <c r="G132" t="s">
        <v>127</v>
      </c>
      <c r="H132" s="55">
        <v>6.82</v>
      </c>
      <c r="I132" t="s">
        <v>341</v>
      </c>
      <c r="J132" t="s">
        <v>98</v>
      </c>
      <c r="K132" s="56">
        <v>4.1000000000000002E-2</v>
      </c>
      <c r="L132" s="56">
        <v>2.7099999999999999E-2</v>
      </c>
      <c r="M132" s="55">
        <v>34827.660000000003</v>
      </c>
      <c r="N132" s="55">
        <v>122.83</v>
      </c>
      <c r="O132" s="55">
        <v>42.778814777999997</v>
      </c>
      <c r="P132" s="56">
        <v>4.1999999999999997E-3</v>
      </c>
      <c r="Q132" s="56">
        <v>4.0000000000000002E-4</v>
      </c>
    </row>
    <row r="133" spans="1:17">
      <c r="A133" t="s">
        <v>3867</v>
      </c>
      <c r="B133" t="s">
        <v>2500</v>
      </c>
      <c r="C133" t="s">
        <v>2598</v>
      </c>
      <c r="D133" s="105" t="s">
        <v>3941</v>
      </c>
      <c r="E133" t="s">
        <v>480</v>
      </c>
      <c r="F133" t="s">
        <v>207</v>
      </c>
      <c r="G133" t="s">
        <v>127</v>
      </c>
      <c r="H133" s="55">
        <v>12.25</v>
      </c>
      <c r="I133" t="s">
        <v>341</v>
      </c>
      <c r="J133" t="s">
        <v>98</v>
      </c>
      <c r="K133" s="56">
        <v>2.1499999999999998E-2</v>
      </c>
      <c r="L133" s="56">
        <v>4.07E-2</v>
      </c>
      <c r="M133" s="55">
        <v>49677.98</v>
      </c>
      <c r="N133" s="55">
        <v>88.6</v>
      </c>
      <c r="O133" s="55">
        <v>44.014690280000003</v>
      </c>
      <c r="P133" s="56">
        <v>4.3E-3</v>
      </c>
      <c r="Q133" s="56">
        <v>4.0000000000000002E-4</v>
      </c>
    </row>
    <row r="134" spans="1:17">
      <c r="A134" t="s">
        <v>3868</v>
      </c>
      <c r="B134" t="s">
        <v>2542</v>
      </c>
      <c r="C134" t="s">
        <v>2659</v>
      </c>
      <c r="D134" s="105" t="s">
        <v>3941</v>
      </c>
      <c r="E134" t="s">
        <v>480</v>
      </c>
      <c r="F134" t="s">
        <v>357</v>
      </c>
      <c r="G134" t="s">
        <v>127</v>
      </c>
      <c r="H134" s="55">
        <v>4.25</v>
      </c>
      <c r="I134" t="s">
        <v>672</v>
      </c>
      <c r="J134" t="s">
        <v>98</v>
      </c>
      <c r="K134" s="56">
        <v>5.3499999999999999E-2</v>
      </c>
      <c r="L134" s="56">
        <v>2.5100000000000001E-2</v>
      </c>
      <c r="M134" s="55">
        <v>608.87</v>
      </c>
      <c r="N134" s="55">
        <v>127.33</v>
      </c>
      <c r="O134" s="55">
        <v>0.77527417099999996</v>
      </c>
      <c r="P134" s="56">
        <v>1E-4</v>
      </c>
      <c r="Q134" s="56">
        <v>0</v>
      </c>
    </row>
    <row r="135" spans="1:17">
      <c r="A135" t="s">
        <v>3868</v>
      </c>
      <c r="B135" t="s">
        <v>2542</v>
      </c>
      <c r="C135" t="s">
        <v>2661</v>
      </c>
      <c r="D135" s="105" t="s">
        <v>3941</v>
      </c>
      <c r="E135" t="s">
        <v>480</v>
      </c>
      <c r="F135" t="s">
        <v>357</v>
      </c>
      <c r="G135" t="s">
        <v>127</v>
      </c>
      <c r="H135" s="55">
        <v>4.25</v>
      </c>
      <c r="I135" t="s">
        <v>672</v>
      </c>
      <c r="J135" t="s">
        <v>98</v>
      </c>
      <c r="K135" s="56">
        <v>5.3499999999999999E-2</v>
      </c>
      <c r="L135" s="56">
        <v>2.5100000000000001E-2</v>
      </c>
      <c r="M135" s="55">
        <v>778</v>
      </c>
      <c r="N135" s="55">
        <v>127.33</v>
      </c>
      <c r="O135" s="55">
        <v>0.99062740000000005</v>
      </c>
      <c r="P135" s="56">
        <v>1E-4</v>
      </c>
      <c r="Q135" s="56">
        <v>0</v>
      </c>
    </row>
    <row r="136" spans="1:17">
      <c r="A136" t="s">
        <v>3868</v>
      </c>
      <c r="B136" t="s">
        <v>2542</v>
      </c>
      <c r="C136" t="s">
        <v>2662</v>
      </c>
      <c r="D136" s="105" t="s">
        <v>3941</v>
      </c>
      <c r="E136" t="s">
        <v>480</v>
      </c>
      <c r="F136" t="s">
        <v>357</v>
      </c>
      <c r="G136" t="s">
        <v>127</v>
      </c>
      <c r="H136" s="55">
        <v>4.29</v>
      </c>
      <c r="I136" t="s">
        <v>672</v>
      </c>
      <c r="J136" t="s">
        <v>98</v>
      </c>
      <c r="K136" s="56">
        <v>5.3499999999999999E-2</v>
      </c>
      <c r="L136" s="56">
        <v>1.9400000000000001E-2</v>
      </c>
      <c r="M136" s="55">
        <v>5172.34</v>
      </c>
      <c r="N136" s="55">
        <v>132.38</v>
      </c>
      <c r="O136" s="55">
        <v>6.8471436920000004</v>
      </c>
      <c r="P136" s="56">
        <v>6.9999999999999999E-4</v>
      </c>
      <c r="Q136" s="56">
        <v>1E-4</v>
      </c>
    </row>
    <row r="137" spans="1:17">
      <c r="A137" t="s">
        <v>3868</v>
      </c>
      <c r="B137" t="s">
        <v>2542</v>
      </c>
      <c r="C137" t="s">
        <v>2663</v>
      </c>
      <c r="D137" s="105" t="s">
        <v>3941</v>
      </c>
      <c r="E137" t="s">
        <v>480</v>
      </c>
      <c r="F137" t="s">
        <v>357</v>
      </c>
      <c r="G137" t="s">
        <v>127</v>
      </c>
      <c r="H137" s="55">
        <v>4.25</v>
      </c>
      <c r="I137" t="s">
        <v>672</v>
      </c>
      <c r="J137" t="s">
        <v>98</v>
      </c>
      <c r="K137" s="56">
        <v>5.3499999999999999E-2</v>
      </c>
      <c r="L137" s="56">
        <v>2.5100000000000001E-2</v>
      </c>
      <c r="M137" s="55">
        <v>913.31</v>
      </c>
      <c r="N137" s="55">
        <v>127.33</v>
      </c>
      <c r="O137" s="55">
        <v>1.162917623</v>
      </c>
      <c r="P137" s="56">
        <v>1E-4</v>
      </c>
      <c r="Q137" s="56">
        <v>0</v>
      </c>
    </row>
    <row r="138" spans="1:17">
      <c r="A138" t="s">
        <v>3868</v>
      </c>
      <c r="B138" t="s">
        <v>2542</v>
      </c>
      <c r="C138" t="s">
        <v>2664</v>
      </c>
      <c r="D138" s="105" t="s">
        <v>3941</v>
      </c>
      <c r="E138" t="s">
        <v>480</v>
      </c>
      <c r="F138" t="s">
        <v>357</v>
      </c>
      <c r="G138" t="s">
        <v>127</v>
      </c>
      <c r="H138" s="55">
        <v>4.29</v>
      </c>
      <c r="I138" t="s">
        <v>672</v>
      </c>
      <c r="J138" t="s">
        <v>98</v>
      </c>
      <c r="K138" s="56">
        <v>5.3499999999999999E-2</v>
      </c>
      <c r="L138" s="56">
        <v>1.9400000000000001E-2</v>
      </c>
      <c r="M138" s="55">
        <v>3725.83</v>
      </c>
      <c r="N138" s="55">
        <v>132.38</v>
      </c>
      <c r="O138" s="55">
        <v>4.9322537540000004</v>
      </c>
      <c r="P138" s="56">
        <v>5.0000000000000001E-4</v>
      </c>
      <c r="Q138" s="56">
        <v>0</v>
      </c>
    </row>
    <row r="139" spans="1:17">
      <c r="A139" t="s">
        <v>3868</v>
      </c>
      <c r="B139" t="s">
        <v>2542</v>
      </c>
      <c r="C139" t="s">
        <v>2665</v>
      </c>
      <c r="D139" s="105" t="s">
        <v>3941</v>
      </c>
      <c r="E139" t="s">
        <v>480</v>
      </c>
      <c r="F139" t="s">
        <v>357</v>
      </c>
      <c r="G139" t="s">
        <v>127</v>
      </c>
      <c r="H139" s="55">
        <v>4.25</v>
      </c>
      <c r="I139" t="s">
        <v>672</v>
      </c>
      <c r="J139" t="s">
        <v>98</v>
      </c>
      <c r="K139" s="56">
        <v>5.3499999999999999E-2</v>
      </c>
      <c r="L139" s="56">
        <v>2.5100000000000001E-2</v>
      </c>
      <c r="M139" s="55">
        <v>744.01</v>
      </c>
      <c r="N139" s="55">
        <v>127.33</v>
      </c>
      <c r="O139" s="55">
        <v>0.94734793299999998</v>
      </c>
      <c r="P139" s="56">
        <v>1E-4</v>
      </c>
      <c r="Q139" s="56">
        <v>0</v>
      </c>
    </row>
    <row r="140" spans="1:17">
      <c r="A140" t="s">
        <v>3868</v>
      </c>
      <c r="B140" t="s">
        <v>2542</v>
      </c>
      <c r="C140" t="s">
        <v>2656</v>
      </c>
      <c r="D140" s="105" t="s">
        <v>3941</v>
      </c>
      <c r="E140" t="s">
        <v>480</v>
      </c>
      <c r="F140" t="s">
        <v>357</v>
      </c>
      <c r="G140" t="s">
        <v>127</v>
      </c>
      <c r="H140" s="55">
        <v>4.29</v>
      </c>
      <c r="I140" t="s">
        <v>672</v>
      </c>
      <c r="J140" t="s">
        <v>98</v>
      </c>
      <c r="K140" s="56">
        <v>5.3499999999999999E-2</v>
      </c>
      <c r="L140" s="56">
        <v>1.9400000000000001E-2</v>
      </c>
      <c r="M140" s="55">
        <v>4474.6499999999996</v>
      </c>
      <c r="N140" s="55">
        <v>132.38</v>
      </c>
      <c r="O140" s="55">
        <v>5.9235416699999996</v>
      </c>
      <c r="P140" s="56">
        <v>5.9999999999999995E-4</v>
      </c>
      <c r="Q140" s="56">
        <v>1E-4</v>
      </c>
    </row>
    <row r="141" spans="1:17">
      <c r="A141" t="s">
        <v>3868</v>
      </c>
      <c r="B141" t="s">
        <v>2542</v>
      </c>
      <c r="C141" t="s">
        <v>2657</v>
      </c>
      <c r="D141" s="105" t="s">
        <v>3941</v>
      </c>
      <c r="E141" t="s">
        <v>480</v>
      </c>
      <c r="F141" t="s">
        <v>357</v>
      </c>
      <c r="G141" t="s">
        <v>127</v>
      </c>
      <c r="H141" s="55">
        <v>4.25</v>
      </c>
      <c r="I141" t="s">
        <v>672</v>
      </c>
      <c r="J141" t="s">
        <v>98</v>
      </c>
      <c r="K141" s="56">
        <v>5.3499999999999999E-2</v>
      </c>
      <c r="L141" s="56">
        <v>2.5100000000000001E-2</v>
      </c>
      <c r="M141" s="55">
        <v>778</v>
      </c>
      <c r="N141" s="55">
        <v>127.33</v>
      </c>
      <c r="O141" s="55">
        <v>0.99062740000000005</v>
      </c>
      <c r="P141" s="56">
        <v>1E-4</v>
      </c>
      <c r="Q141" s="56">
        <v>0</v>
      </c>
    </row>
    <row r="142" spans="1:17">
      <c r="A142" t="s">
        <v>3868</v>
      </c>
      <c r="B142" t="s">
        <v>2542</v>
      </c>
      <c r="C142" t="s">
        <v>2660</v>
      </c>
      <c r="D142" s="105" t="s">
        <v>3941</v>
      </c>
      <c r="E142" t="s">
        <v>480</v>
      </c>
      <c r="F142" t="s">
        <v>357</v>
      </c>
      <c r="G142" t="s">
        <v>127</v>
      </c>
      <c r="H142" s="55">
        <v>4.29</v>
      </c>
      <c r="I142" t="s">
        <v>672</v>
      </c>
      <c r="J142" t="s">
        <v>98</v>
      </c>
      <c r="K142" s="56">
        <v>5.3499999999999999E-2</v>
      </c>
      <c r="L142" s="56">
        <v>1.9300000000000001E-2</v>
      </c>
      <c r="M142" s="55">
        <v>4105.5</v>
      </c>
      <c r="N142" s="55">
        <v>132.41999999999999</v>
      </c>
      <c r="O142" s="55">
        <v>5.4365031000000004</v>
      </c>
      <c r="P142" s="56">
        <v>5.0000000000000001E-4</v>
      </c>
      <c r="Q142" s="56">
        <v>1E-4</v>
      </c>
    </row>
    <row r="143" spans="1:17">
      <c r="A143" t="s">
        <v>3868</v>
      </c>
      <c r="B143" t="s">
        <v>2542</v>
      </c>
      <c r="C143" t="s">
        <v>2658</v>
      </c>
      <c r="D143" s="105" t="s">
        <v>3941</v>
      </c>
      <c r="E143" t="s">
        <v>480</v>
      </c>
      <c r="F143" t="s">
        <v>357</v>
      </c>
      <c r="G143" t="s">
        <v>127</v>
      </c>
      <c r="H143" s="55">
        <v>4.29</v>
      </c>
      <c r="I143" t="s">
        <v>672</v>
      </c>
      <c r="J143" t="s">
        <v>98</v>
      </c>
      <c r="K143" s="56">
        <v>5.3499999999999999E-2</v>
      </c>
      <c r="L143" s="56">
        <v>1.9300000000000001E-2</v>
      </c>
      <c r="M143" s="55">
        <v>3864</v>
      </c>
      <c r="N143" s="55">
        <v>132.41999999999999</v>
      </c>
      <c r="O143" s="55">
        <v>5.1167087999999996</v>
      </c>
      <c r="P143" s="56">
        <v>5.0000000000000001E-4</v>
      </c>
      <c r="Q143" s="56">
        <v>1E-4</v>
      </c>
    </row>
    <row r="144" spans="1:17">
      <c r="A144" t="s">
        <v>3869</v>
      </c>
      <c r="B144" t="s">
        <v>2500</v>
      </c>
      <c r="C144" t="s">
        <v>2655</v>
      </c>
      <c r="D144" s="105" t="s">
        <v>3941</v>
      </c>
      <c r="E144" t="s">
        <v>480</v>
      </c>
      <c r="F144" t="s">
        <v>388</v>
      </c>
      <c r="G144" t="s">
        <v>127</v>
      </c>
      <c r="H144" s="55">
        <v>3.97</v>
      </c>
      <c r="I144" t="s">
        <v>672</v>
      </c>
      <c r="J144" t="s">
        <v>98</v>
      </c>
      <c r="K144" s="56">
        <v>2.98E-2</v>
      </c>
      <c r="L144" s="56">
        <v>0.02</v>
      </c>
      <c r="M144" s="55">
        <v>12625.81</v>
      </c>
      <c r="N144" s="55">
        <v>117.66</v>
      </c>
      <c r="O144" s="55">
        <v>14.855528046</v>
      </c>
      <c r="P144" s="56">
        <v>1.5E-3</v>
      </c>
      <c r="Q144" s="56">
        <v>1E-4</v>
      </c>
    </row>
    <row r="145" spans="1:17">
      <c r="A145" t="s">
        <v>3870</v>
      </c>
      <c r="B145" t="s">
        <v>2500</v>
      </c>
      <c r="C145" t="s">
        <v>2644</v>
      </c>
      <c r="D145" s="105" t="s">
        <v>3941</v>
      </c>
      <c r="E145" t="s">
        <v>467</v>
      </c>
      <c r="F145" t="s">
        <v>1917</v>
      </c>
      <c r="G145" t="s">
        <v>176</v>
      </c>
      <c r="H145" s="55">
        <v>0.46</v>
      </c>
      <c r="I145" t="s">
        <v>113</v>
      </c>
      <c r="J145" t="s">
        <v>98</v>
      </c>
      <c r="K145" s="56">
        <v>0.04</v>
      </c>
      <c r="L145" s="56">
        <v>5.4800000000000001E-2</v>
      </c>
      <c r="M145" s="55">
        <v>34446.629999999997</v>
      </c>
      <c r="N145" s="55">
        <v>99.54</v>
      </c>
      <c r="O145" s="55">
        <v>34.288175502000001</v>
      </c>
      <c r="P145" s="56">
        <v>3.3999999999999998E-3</v>
      </c>
      <c r="Q145" s="56">
        <v>2.9999999999999997E-4</v>
      </c>
    </row>
    <row r="146" spans="1:17">
      <c r="A146" s="62" t="s">
        <v>3871</v>
      </c>
      <c r="B146" t="s">
        <v>2500</v>
      </c>
      <c r="C146" t="s">
        <v>2680</v>
      </c>
      <c r="D146" s="105" t="s">
        <v>3941</v>
      </c>
      <c r="E146" t="s">
        <v>297</v>
      </c>
      <c r="F146" t="s">
        <v>2679</v>
      </c>
      <c r="G146" t="s">
        <v>1975</v>
      </c>
      <c r="H146" s="55">
        <v>3.28</v>
      </c>
      <c r="I146" t="s">
        <v>110</v>
      </c>
      <c r="J146" t="s">
        <v>98</v>
      </c>
      <c r="K146" s="56">
        <v>2.3900000000000001E-2</v>
      </c>
      <c r="L146" s="56">
        <v>4.7399999999999998E-2</v>
      </c>
      <c r="M146" s="55">
        <v>33122.639999999999</v>
      </c>
      <c r="N146" s="55">
        <v>92.77</v>
      </c>
      <c r="O146" s="55">
        <v>30.727873127999999</v>
      </c>
      <c r="P146" s="56">
        <v>3.0000000000000001E-3</v>
      </c>
      <c r="Q146" s="56">
        <v>2.9999999999999997E-4</v>
      </c>
    </row>
    <row r="147" spans="1:17">
      <c r="A147" s="62" t="s">
        <v>3871</v>
      </c>
      <c r="B147" t="s">
        <v>2500</v>
      </c>
      <c r="C147" t="s">
        <v>2678</v>
      </c>
      <c r="D147" s="105" t="s">
        <v>3941</v>
      </c>
      <c r="E147" t="s">
        <v>297</v>
      </c>
      <c r="F147" t="s">
        <v>2679</v>
      </c>
      <c r="G147" t="s">
        <v>1975</v>
      </c>
      <c r="H147" s="55">
        <v>3.39</v>
      </c>
      <c r="I147" t="s">
        <v>110</v>
      </c>
      <c r="J147" t="s">
        <v>98</v>
      </c>
      <c r="K147" s="56">
        <v>1.2999999999999999E-2</v>
      </c>
      <c r="L147" s="56">
        <v>2.12E-2</v>
      </c>
      <c r="M147" s="55">
        <v>22200.240000000002</v>
      </c>
      <c r="N147" s="55">
        <v>108.17</v>
      </c>
      <c r="O147" s="55">
        <v>24.013999607999999</v>
      </c>
      <c r="P147" s="56">
        <v>2.3999999999999998E-3</v>
      </c>
      <c r="Q147" s="56">
        <v>2.0000000000000001E-4</v>
      </c>
    </row>
    <row r="148" spans="1:17">
      <c r="A148" t="s">
        <v>3881</v>
      </c>
      <c r="B148" t="s">
        <v>2542</v>
      </c>
      <c r="C148" t="s">
        <v>2742</v>
      </c>
      <c r="D148" s="105" t="s">
        <v>3941</v>
      </c>
      <c r="E148" t="s">
        <v>549</v>
      </c>
      <c r="F148" t="s">
        <v>590</v>
      </c>
      <c r="G148" t="s">
        <v>127</v>
      </c>
      <c r="H148" s="55">
        <v>11.07</v>
      </c>
      <c r="I148" t="s">
        <v>672</v>
      </c>
      <c r="J148" t="s">
        <v>98</v>
      </c>
      <c r="K148" s="56">
        <v>2.75E-2</v>
      </c>
      <c r="L148" s="56">
        <v>4.2500000000000003E-2</v>
      </c>
      <c r="M148" s="55">
        <v>6257.07</v>
      </c>
      <c r="N148" s="55">
        <v>85.68</v>
      </c>
      <c r="O148" s="55">
        <v>5.3610575760000003</v>
      </c>
      <c r="P148" s="56">
        <v>5.0000000000000001E-4</v>
      </c>
      <c r="Q148" s="56">
        <v>1E-4</v>
      </c>
    </row>
    <row r="149" spans="1:17">
      <c r="A149" t="s">
        <v>3872</v>
      </c>
      <c r="B149" t="s">
        <v>2500</v>
      </c>
      <c r="C149" t="s">
        <v>2765</v>
      </c>
      <c r="D149" s="105" t="s">
        <v>3941</v>
      </c>
      <c r="E149" t="s">
        <v>297</v>
      </c>
      <c r="F149" t="s">
        <v>1917</v>
      </c>
      <c r="G149" t="s">
        <v>1975</v>
      </c>
      <c r="H149" s="55">
        <v>0.56000000000000005</v>
      </c>
      <c r="I149" t="s">
        <v>110</v>
      </c>
      <c r="J149" t="s">
        <v>98</v>
      </c>
      <c r="K149" s="56">
        <v>2.76E-2</v>
      </c>
      <c r="L149" s="56">
        <v>5.6899999999999999E-2</v>
      </c>
      <c r="M149" s="55">
        <v>11648.53</v>
      </c>
      <c r="N149" s="55">
        <v>99.35</v>
      </c>
      <c r="O149" s="55">
        <v>11.572814555000001</v>
      </c>
      <c r="P149" s="56">
        <v>1.1000000000000001E-3</v>
      </c>
      <c r="Q149" s="56">
        <v>1E-4</v>
      </c>
    </row>
    <row r="150" spans="1:17">
      <c r="A150" t="s">
        <v>3873</v>
      </c>
      <c r="B150" t="s">
        <v>2542</v>
      </c>
      <c r="C150" t="s">
        <v>2775</v>
      </c>
      <c r="D150" s="105" t="s">
        <v>3941</v>
      </c>
      <c r="E150" t="s">
        <v>549</v>
      </c>
      <c r="F150" t="s">
        <v>268</v>
      </c>
      <c r="G150" t="s">
        <v>127</v>
      </c>
      <c r="H150" s="55">
        <v>6.83</v>
      </c>
      <c r="I150" t="s">
        <v>672</v>
      </c>
      <c r="J150" t="s">
        <v>98</v>
      </c>
      <c r="K150" s="56">
        <v>2.6200000000000001E-2</v>
      </c>
      <c r="L150" s="56">
        <v>3.5799999999999998E-2</v>
      </c>
      <c r="M150" s="55">
        <v>9712.75</v>
      </c>
      <c r="N150" s="55">
        <v>106.14</v>
      </c>
      <c r="O150" s="55">
        <v>10.30911285</v>
      </c>
      <c r="P150" s="56">
        <v>1E-3</v>
      </c>
      <c r="Q150" s="56">
        <v>1E-4</v>
      </c>
    </row>
    <row r="151" spans="1:17">
      <c r="A151" t="s">
        <v>3873</v>
      </c>
      <c r="B151" t="s">
        <v>2542</v>
      </c>
      <c r="C151" t="s">
        <v>2776</v>
      </c>
      <c r="D151" s="105" t="s">
        <v>3941</v>
      </c>
      <c r="E151" t="s">
        <v>549</v>
      </c>
      <c r="F151" t="s">
        <v>268</v>
      </c>
      <c r="G151" t="s">
        <v>127</v>
      </c>
      <c r="H151" s="55">
        <v>6.88</v>
      </c>
      <c r="I151" t="s">
        <v>672</v>
      </c>
      <c r="J151" t="s">
        <v>98</v>
      </c>
      <c r="K151" s="56">
        <v>2.7799999999999998E-2</v>
      </c>
      <c r="L151" s="56">
        <v>3.1600000000000003E-2</v>
      </c>
      <c r="M151" s="55">
        <v>1549.05</v>
      </c>
      <c r="N151" s="55">
        <v>110.49</v>
      </c>
      <c r="O151" s="55">
        <v>1.711545345</v>
      </c>
      <c r="P151" s="56">
        <v>2.0000000000000001E-4</v>
      </c>
      <c r="Q151" s="56">
        <v>0</v>
      </c>
    </row>
    <row r="152" spans="1:17">
      <c r="A152" t="s">
        <v>3873</v>
      </c>
      <c r="B152" t="s">
        <v>2542</v>
      </c>
      <c r="C152" t="s">
        <v>2777</v>
      </c>
      <c r="D152" s="105" t="s">
        <v>3941</v>
      </c>
      <c r="E152" t="s">
        <v>549</v>
      </c>
      <c r="F152" t="s">
        <v>268</v>
      </c>
      <c r="G152" t="s">
        <v>127</v>
      </c>
      <c r="H152" s="55">
        <v>6.9</v>
      </c>
      <c r="I152" t="s">
        <v>672</v>
      </c>
      <c r="J152" t="s">
        <v>98</v>
      </c>
      <c r="K152" s="56">
        <v>2.7799999999999998E-2</v>
      </c>
      <c r="L152" s="56">
        <v>3.0700000000000002E-2</v>
      </c>
      <c r="M152" s="55">
        <v>1811.66</v>
      </c>
      <c r="N152" s="55">
        <v>110.19</v>
      </c>
      <c r="O152" s="55">
        <v>1.996268154</v>
      </c>
      <c r="P152" s="56">
        <v>2.0000000000000001E-4</v>
      </c>
      <c r="Q152" s="56">
        <v>0</v>
      </c>
    </row>
    <row r="153" spans="1:17">
      <c r="A153" t="s">
        <v>3873</v>
      </c>
      <c r="B153" t="s">
        <v>2542</v>
      </c>
      <c r="C153" t="s">
        <v>2779</v>
      </c>
      <c r="D153" s="105" t="s">
        <v>3941</v>
      </c>
      <c r="E153" t="s">
        <v>549</v>
      </c>
      <c r="F153" t="s">
        <v>268</v>
      </c>
      <c r="G153" t="s">
        <v>127</v>
      </c>
      <c r="H153" s="55">
        <v>6.85</v>
      </c>
      <c r="I153" t="s">
        <v>672</v>
      </c>
      <c r="J153" t="s">
        <v>98</v>
      </c>
      <c r="K153" s="56">
        <v>3.0800000000000001E-2</v>
      </c>
      <c r="L153" s="56">
        <v>3.1199999999999999E-2</v>
      </c>
      <c r="M153" s="55">
        <v>11554.68</v>
      </c>
      <c r="N153" s="55">
        <v>111.79</v>
      </c>
      <c r="O153" s="55">
        <v>12.916976772</v>
      </c>
      <c r="P153" s="56">
        <v>1.2999999999999999E-3</v>
      </c>
      <c r="Q153" s="56">
        <v>1E-4</v>
      </c>
    </row>
    <row r="154" spans="1:17">
      <c r="A154" t="s">
        <v>3873</v>
      </c>
      <c r="B154" t="s">
        <v>2542</v>
      </c>
      <c r="C154" t="s">
        <v>2778</v>
      </c>
      <c r="D154" s="105" t="s">
        <v>3941</v>
      </c>
      <c r="E154" t="s">
        <v>549</v>
      </c>
      <c r="F154" t="s">
        <v>268</v>
      </c>
      <c r="G154" t="s">
        <v>127</v>
      </c>
      <c r="H154" s="55">
        <v>6.9</v>
      </c>
      <c r="I154" t="s">
        <v>672</v>
      </c>
      <c r="J154" t="s">
        <v>98</v>
      </c>
      <c r="K154" s="56">
        <v>2.8500000000000001E-2</v>
      </c>
      <c r="L154" s="56">
        <v>3.04E-2</v>
      </c>
      <c r="M154" s="55">
        <v>10148.64</v>
      </c>
      <c r="N154" s="55">
        <v>110.9</v>
      </c>
      <c r="O154" s="55">
        <v>11.25484176</v>
      </c>
      <c r="P154" s="56">
        <v>1.1000000000000001E-3</v>
      </c>
      <c r="Q154" s="56">
        <v>1E-4</v>
      </c>
    </row>
    <row r="155" spans="1:17">
      <c r="A155" t="s">
        <v>3873</v>
      </c>
      <c r="B155" t="s">
        <v>2542</v>
      </c>
      <c r="C155" t="s">
        <v>2780</v>
      </c>
      <c r="D155" s="105" t="s">
        <v>3941</v>
      </c>
      <c r="E155" t="s">
        <v>549</v>
      </c>
      <c r="F155" t="s">
        <v>268</v>
      </c>
      <c r="G155" t="s">
        <v>127</v>
      </c>
      <c r="H155" s="55">
        <v>6.88</v>
      </c>
      <c r="I155" t="s">
        <v>672</v>
      </c>
      <c r="J155" t="s">
        <v>98</v>
      </c>
      <c r="K155" s="56">
        <v>3.0200000000000001E-2</v>
      </c>
      <c r="L155" s="56">
        <v>2.98E-2</v>
      </c>
      <c r="M155" s="55">
        <v>14601.64</v>
      </c>
      <c r="N155" s="55">
        <v>112.72</v>
      </c>
      <c r="O155" s="55">
        <v>16.458968607999999</v>
      </c>
      <c r="P155" s="56">
        <v>1.6000000000000001E-3</v>
      </c>
      <c r="Q155" s="56">
        <v>2.0000000000000001E-4</v>
      </c>
    </row>
    <row r="156" spans="1:17">
      <c r="A156" t="s">
        <v>3873</v>
      </c>
      <c r="B156" t="s">
        <v>2542</v>
      </c>
      <c r="C156" t="s">
        <v>2781</v>
      </c>
      <c r="D156" s="105" t="s">
        <v>3941</v>
      </c>
      <c r="E156" t="s">
        <v>549</v>
      </c>
      <c r="F156" t="s">
        <v>268</v>
      </c>
      <c r="G156" t="s">
        <v>127</v>
      </c>
      <c r="H156" s="55">
        <v>6.91</v>
      </c>
      <c r="I156" t="s">
        <v>672</v>
      </c>
      <c r="J156" t="s">
        <v>98</v>
      </c>
      <c r="K156" s="56">
        <v>2.7300000000000001E-2</v>
      </c>
      <c r="L156" s="56">
        <v>3.0800000000000001E-2</v>
      </c>
      <c r="M156" s="55">
        <v>1253.9100000000001</v>
      </c>
      <c r="N156" s="55">
        <v>109.73</v>
      </c>
      <c r="O156" s="55">
        <v>1.375915443</v>
      </c>
      <c r="P156" s="56">
        <v>1E-4</v>
      </c>
      <c r="Q156" s="56">
        <v>0</v>
      </c>
    </row>
    <row r="157" spans="1:17">
      <c r="A157" t="s">
        <v>3873</v>
      </c>
      <c r="B157" t="s">
        <v>2542</v>
      </c>
      <c r="C157" t="s">
        <v>2782</v>
      </c>
      <c r="D157" s="105" t="s">
        <v>3941</v>
      </c>
      <c r="E157" t="s">
        <v>549</v>
      </c>
      <c r="F157" t="s">
        <v>268</v>
      </c>
      <c r="G157" t="s">
        <v>127</v>
      </c>
      <c r="H157" s="55">
        <v>6.92</v>
      </c>
      <c r="I157" t="s">
        <v>672</v>
      </c>
      <c r="J157" t="s">
        <v>98</v>
      </c>
      <c r="K157" s="56">
        <v>2.52E-2</v>
      </c>
      <c r="L157" s="56">
        <v>3.1699999999999999E-2</v>
      </c>
      <c r="M157" s="55">
        <v>3853.88</v>
      </c>
      <c r="N157" s="55">
        <v>106.56</v>
      </c>
      <c r="O157" s="55">
        <v>4.1066945280000002</v>
      </c>
      <c r="P157" s="56">
        <v>4.0000000000000002E-4</v>
      </c>
      <c r="Q157" s="56">
        <v>0</v>
      </c>
    </row>
    <row r="158" spans="1:17">
      <c r="A158" t="s">
        <v>3873</v>
      </c>
      <c r="B158" t="s">
        <v>2542</v>
      </c>
      <c r="C158" t="s">
        <v>2783</v>
      </c>
      <c r="D158" s="105" t="s">
        <v>3941</v>
      </c>
      <c r="E158" t="s">
        <v>549</v>
      </c>
      <c r="F158" t="s">
        <v>268</v>
      </c>
      <c r="G158" t="s">
        <v>127</v>
      </c>
      <c r="H158" s="55">
        <v>6.85</v>
      </c>
      <c r="I158" t="s">
        <v>672</v>
      </c>
      <c r="J158" t="s">
        <v>98</v>
      </c>
      <c r="K158" s="56">
        <v>2.52E-2</v>
      </c>
      <c r="L158" s="56">
        <v>3.5900000000000001E-2</v>
      </c>
      <c r="M158" s="55">
        <v>3802.25</v>
      </c>
      <c r="N158" s="55">
        <v>102.96</v>
      </c>
      <c r="O158" s="55">
        <v>3.9147965999999998</v>
      </c>
      <c r="P158" s="56">
        <v>4.0000000000000002E-4</v>
      </c>
      <c r="Q158" s="56">
        <v>0</v>
      </c>
    </row>
    <row r="159" spans="1:17">
      <c r="A159" t="s">
        <v>3873</v>
      </c>
      <c r="B159" t="s">
        <v>2542</v>
      </c>
      <c r="C159" t="s">
        <v>2773</v>
      </c>
      <c r="D159" s="105" t="s">
        <v>3941</v>
      </c>
      <c r="E159" t="s">
        <v>549</v>
      </c>
      <c r="F159" t="s">
        <v>268</v>
      </c>
      <c r="G159" t="s">
        <v>127</v>
      </c>
      <c r="H159" s="55">
        <v>6.85</v>
      </c>
      <c r="I159" t="s">
        <v>672</v>
      </c>
      <c r="J159" t="s">
        <v>98</v>
      </c>
      <c r="K159" s="56">
        <v>2.52E-2</v>
      </c>
      <c r="L159" s="56">
        <v>3.5400000000000001E-2</v>
      </c>
      <c r="M159" s="55">
        <v>4709.4799999999996</v>
      </c>
      <c r="N159" s="55">
        <v>104.18</v>
      </c>
      <c r="O159" s="55">
        <v>4.9063362640000001</v>
      </c>
      <c r="P159" s="56">
        <v>5.0000000000000001E-4</v>
      </c>
      <c r="Q159" s="56">
        <v>0</v>
      </c>
    </row>
    <row r="160" spans="1:17">
      <c r="A160" t="s">
        <v>3873</v>
      </c>
      <c r="B160" t="s">
        <v>2542</v>
      </c>
      <c r="C160" t="s">
        <v>2774</v>
      </c>
      <c r="D160" s="105" t="s">
        <v>3941</v>
      </c>
      <c r="E160" t="s">
        <v>549</v>
      </c>
      <c r="F160" t="s">
        <v>268</v>
      </c>
      <c r="G160" t="s">
        <v>127</v>
      </c>
      <c r="H160" s="55">
        <v>6.85</v>
      </c>
      <c r="I160" t="s">
        <v>672</v>
      </c>
      <c r="J160" t="s">
        <v>98</v>
      </c>
      <c r="K160" s="56">
        <v>2.52E-2</v>
      </c>
      <c r="L160" s="56">
        <v>3.5799999999999998E-2</v>
      </c>
      <c r="M160" s="55">
        <v>2622.52</v>
      </c>
      <c r="N160" s="55">
        <v>103.91</v>
      </c>
      <c r="O160" s="55">
        <v>2.7250605320000001</v>
      </c>
      <c r="P160" s="56">
        <v>2.9999999999999997E-4</v>
      </c>
      <c r="Q160" s="56">
        <v>0</v>
      </c>
    </row>
    <row r="161" spans="1:17">
      <c r="A161" t="s">
        <v>3873</v>
      </c>
      <c r="B161" t="s">
        <v>2542</v>
      </c>
      <c r="C161" t="s">
        <v>2772</v>
      </c>
      <c r="D161" s="105" t="s">
        <v>3941</v>
      </c>
      <c r="E161" t="s">
        <v>549</v>
      </c>
      <c r="F161" t="s">
        <v>268</v>
      </c>
      <c r="G161" t="s">
        <v>127</v>
      </c>
      <c r="H161" s="55">
        <v>6.56</v>
      </c>
      <c r="I161" t="s">
        <v>672</v>
      </c>
      <c r="J161" t="s">
        <v>98</v>
      </c>
      <c r="K161" s="56">
        <v>2.52E-2</v>
      </c>
      <c r="L161" s="56">
        <v>3.1800000000000002E-2</v>
      </c>
      <c r="M161" s="55">
        <v>14810.57</v>
      </c>
      <c r="N161" s="55">
        <v>107.73</v>
      </c>
      <c r="O161" s="55">
        <v>15.955427061</v>
      </c>
      <c r="P161" s="56">
        <v>1.6000000000000001E-3</v>
      </c>
      <c r="Q161" s="56">
        <v>2.0000000000000001E-4</v>
      </c>
    </row>
    <row r="162" spans="1:17">
      <c r="A162" t="s">
        <v>3873</v>
      </c>
      <c r="B162" t="s">
        <v>2542</v>
      </c>
      <c r="C162" t="s">
        <v>2766</v>
      </c>
      <c r="D162" s="105" t="s">
        <v>3941</v>
      </c>
      <c r="E162" t="s">
        <v>549</v>
      </c>
      <c r="F162" t="s">
        <v>2767</v>
      </c>
      <c r="G162" t="s">
        <v>127</v>
      </c>
      <c r="H162" s="55">
        <v>9.3800000000000008</v>
      </c>
      <c r="I162" t="s">
        <v>672</v>
      </c>
      <c r="J162" t="s">
        <v>98</v>
      </c>
      <c r="K162" s="56">
        <v>2.63E-2</v>
      </c>
      <c r="L162" s="56">
        <v>3.1600000000000003E-2</v>
      </c>
      <c r="M162" s="55">
        <v>6503.2</v>
      </c>
      <c r="N162" s="55">
        <v>101.28</v>
      </c>
      <c r="O162" s="55">
        <v>6.58644096</v>
      </c>
      <c r="P162" s="56">
        <v>5.9999999999999995E-4</v>
      </c>
      <c r="Q162" s="56">
        <v>1E-4</v>
      </c>
    </row>
    <row r="163" spans="1:17">
      <c r="A163" t="s">
        <v>3873</v>
      </c>
      <c r="B163" t="s">
        <v>2542</v>
      </c>
      <c r="C163" t="s">
        <v>2768</v>
      </c>
      <c r="D163" s="105" t="s">
        <v>3941</v>
      </c>
      <c r="E163" t="s">
        <v>549</v>
      </c>
      <c r="F163" t="s">
        <v>526</v>
      </c>
      <c r="G163" t="s">
        <v>127</v>
      </c>
      <c r="H163" s="55">
        <v>9.09</v>
      </c>
      <c r="I163" t="s">
        <v>672</v>
      </c>
      <c r="J163" t="s">
        <v>98</v>
      </c>
      <c r="K163" s="56">
        <v>3.0800000000000001E-2</v>
      </c>
      <c r="L163" s="56">
        <v>3.6799999999999999E-2</v>
      </c>
      <c r="M163" s="55">
        <v>2116.4299999999998</v>
      </c>
      <c r="N163" s="55">
        <v>98.95</v>
      </c>
      <c r="O163" s="55">
        <v>2.0942074850000001</v>
      </c>
      <c r="P163" s="56">
        <v>2.0000000000000001E-4</v>
      </c>
      <c r="Q163" s="56">
        <v>0</v>
      </c>
    </row>
    <row r="164" spans="1:17">
      <c r="A164" t="s">
        <v>3874</v>
      </c>
      <c r="B164" t="s">
        <v>2542</v>
      </c>
      <c r="C164" t="s">
        <v>2736</v>
      </c>
      <c r="D164" s="105" t="s">
        <v>3941</v>
      </c>
      <c r="E164" t="s">
        <v>549</v>
      </c>
      <c r="F164" t="s">
        <v>414</v>
      </c>
      <c r="G164" t="s">
        <v>127</v>
      </c>
      <c r="H164" s="55">
        <v>7.55</v>
      </c>
      <c r="I164" t="s">
        <v>672</v>
      </c>
      <c r="J164" t="s">
        <v>98</v>
      </c>
      <c r="K164" s="56">
        <v>3.73E-2</v>
      </c>
      <c r="L164" s="56">
        <v>3.5999999999999997E-2</v>
      </c>
      <c r="M164" s="55">
        <v>14644.18</v>
      </c>
      <c r="N164" s="55">
        <v>114.27</v>
      </c>
      <c r="O164" s="55">
        <v>16.733904486</v>
      </c>
      <c r="P164" s="56">
        <v>1.6999999999999999E-3</v>
      </c>
      <c r="Q164" s="56">
        <v>2.0000000000000001E-4</v>
      </c>
    </row>
    <row r="165" spans="1:17">
      <c r="A165" t="s">
        <v>3874</v>
      </c>
      <c r="B165" t="s">
        <v>2542</v>
      </c>
      <c r="C165" t="s">
        <v>2737</v>
      </c>
      <c r="D165" s="105" t="s">
        <v>3941</v>
      </c>
      <c r="E165" t="s">
        <v>549</v>
      </c>
      <c r="F165" t="s">
        <v>414</v>
      </c>
      <c r="G165" t="s">
        <v>127</v>
      </c>
      <c r="H165" s="55">
        <v>7.57</v>
      </c>
      <c r="I165" t="s">
        <v>672</v>
      </c>
      <c r="J165" t="s">
        <v>98</v>
      </c>
      <c r="K165" s="56">
        <v>3.5499999999999997E-2</v>
      </c>
      <c r="L165" s="56">
        <v>3.6299999999999999E-2</v>
      </c>
      <c r="M165" s="55">
        <v>3126.41</v>
      </c>
      <c r="N165" s="55">
        <v>112.34</v>
      </c>
      <c r="O165" s="55">
        <v>3.5122089939999999</v>
      </c>
      <c r="P165" s="56">
        <v>2.9999999999999997E-4</v>
      </c>
      <c r="Q165" s="56">
        <v>0</v>
      </c>
    </row>
    <row r="166" spans="1:17">
      <c r="A166" t="s">
        <v>3874</v>
      </c>
      <c r="B166" t="s">
        <v>2542</v>
      </c>
      <c r="C166" t="s">
        <v>2738</v>
      </c>
      <c r="D166" s="105" t="s">
        <v>3941</v>
      </c>
      <c r="E166" t="s">
        <v>549</v>
      </c>
      <c r="F166" t="s">
        <v>414</v>
      </c>
      <c r="G166" t="s">
        <v>127</v>
      </c>
      <c r="H166" s="55">
        <v>7.41</v>
      </c>
      <c r="I166" t="s">
        <v>672</v>
      </c>
      <c r="J166" t="s">
        <v>98</v>
      </c>
      <c r="K166" s="56">
        <v>3.4700000000000002E-2</v>
      </c>
      <c r="L166" s="56">
        <v>4.3799999999999999E-2</v>
      </c>
      <c r="M166" s="55">
        <v>5555.29</v>
      </c>
      <c r="N166" s="55">
        <v>105.64</v>
      </c>
      <c r="O166" s="55">
        <v>5.8686083560000002</v>
      </c>
      <c r="P166" s="56">
        <v>5.9999999999999995E-4</v>
      </c>
      <c r="Q166" s="56">
        <v>1E-4</v>
      </c>
    </row>
    <row r="167" spans="1:17">
      <c r="A167" t="s">
        <v>3874</v>
      </c>
      <c r="B167" t="s">
        <v>2542</v>
      </c>
      <c r="C167" t="s">
        <v>2732</v>
      </c>
      <c r="D167" s="105" t="s">
        <v>3941</v>
      </c>
      <c r="E167" t="s">
        <v>549</v>
      </c>
      <c r="F167" t="s">
        <v>414</v>
      </c>
      <c r="G167" t="s">
        <v>127</v>
      </c>
      <c r="H167" s="55">
        <v>7.57</v>
      </c>
      <c r="I167" t="s">
        <v>672</v>
      </c>
      <c r="J167" t="s">
        <v>98</v>
      </c>
      <c r="K167" s="56">
        <v>3.44E-2</v>
      </c>
      <c r="L167" s="56">
        <v>3.6900000000000002E-2</v>
      </c>
      <c r="M167" s="55">
        <v>3584.26</v>
      </c>
      <c r="N167" s="55">
        <v>111.1</v>
      </c>
      <c r="O167" s="55">
        <v>3.98211286</v>
      </c>
      <c r="P167" s="56">
        <v>4.0000000000000002E-4</v>
      </c>
      <c r="Q167" s="56">
        <v>0</v>
      </c>
    </row>
    <row r="168" spans="1:17">
      <c r="A168" t="s">
        <v>3874</v>
      </c>
      <c r="B168" t="s">
        <v>2542</v>
      </c>
      <c r="C168" t="s">
        <v>2733</v>
      </c>
      <c r="D168" s="105" t="s">
        <v>3941</v>
      </c>
      <c r="E168" t="s">
        <v>549</v>
      </c>
      <c r="F168" t="s">
        <v>414</v>
      </c>
      <c r="G168" t="s">
        <v>127</v>
      </c>
      <c r="H168" s="55">
        <v>7.53</v>
      </c>
      <c r="I168" t="s">
        <v>672</v>
      </c>
      <c r="J168" t="s">
        <v>98</v>
      </c>
      <c r="K168" s="56">
        <v>3.6600000000000001E-2</v>
      </c>
      <c r="L168" s="56">
        <v>3.6999999999999998E-2</v>
      </c>
      <c r="M168" s="55">
        <v>4781.6400000000003</v>
      </c>
      <c r="N168" s="55">
        <v>111.56</v>
      </c>
      <c r="O168" s="55">
        <v>5.3343975840000004</v>
      </c>
      <c r="P168" s="56">
        <v>5.0000000000000001E-4</v>
      </c>
      <c r="Q168" s="56">
        <v>1E-4</v>
      </c>
    </row>
    <row r="169" spans="1:17">
      <c r="A169" t="s">
        <v>3874</v>
      </c>
      <c r="B169" t="s">
        <v>2542</v>
      </c>
      <c r="C169" t="s">
        <v>2735</v>
      </c>
      <c r="D169" s="105" t="s">
        <v>3941</v>
      </c>
      <c r="E169" t="s">
        <v>549</v>
      </c>
      <c r="F169" t="s">
        <v>414</v>
      </c>
      <c r="G169" t="s">
        <v>127</v>
      </c>
      <c r="H169" s="55">
        <v>7.5</v>
      </c>
      <c r="I169" t="s">
        <v>672</v>
      </c>
      <c r="J169" t="s">
        <v>98</v>
      </c>
      <c r="K169" s="56">
        <v>3.6200000000000003E-2</v>
      </c>
      <c r="L169" s="56">
        <v>3.8800000000000001E-2</v>
      </c>
      <c r="M169" s="55">
        <v>9560.0499999999993</v>
      </c>
      <c r="N169" s="55">
        <v>109.59</v>
      </c>
      <c r="O169" s="55">
        <v>10.476858795</v>
      </c>
      <c r="P169" s="56">
        <v>1E-3</v>
      </c>
      <c r="Q169" s="56">
        <v>1E-4</v>
      </c>
    </row>
    <row r="170" spans="1:17">
      <c r="A170" t="s">
        <v>3874</v>
      </c>
      <c r="B170" t="s">
        <v>2542</v>
      </c>
      <c r="C170" t="s">
        <v>2739</v>
      </c>
      <c r="D170" s="105" t="s">
        <v>3941</v>
      </c>
      <c r="E170" t="s">
        <v>549</v>
      </c>
      <c r="F170" t="s">
        <v>414</v>
      </c>
      <c r="G170" t="s">
        <v>127</v>
      </c>
      <c r="H170" s="55">
        <v>7.58</v>
      </c>
      <c r="I170" t="s">
        <v>672</v>
      </c>
      <c r="J170" t="s">
        <v>98</v>
      </c>
      <c r="K170" s="56">
        <v>3.8199999999999998E-2</v>
      </c>
      <c r="L170" s="56">
        <v>3.3799999999999997E-2</v>
      </c>
      <c r="M170" s="55">
        <v>6753.28</v>
      </c>
      <c r="N170" s="55">
        <v>115.23</v>
      </c>
      <c r="O170" s="55">
        <v>7.7818045439999999</v>
      </c>
      <c r="P170" s="56">
        <v>8.0000000000000004E-4</v>
      </c>
      <c r="Q170" s="56">
        <v>1E-4</v>
      </c>
    </row>
    <row r="171" spans="1:17">
      <c r="A171" t="s">
        <v>3874</v>
      </c>
      <c r="B171" t="s">
        <v>2542</v>
      </c>
      <c r="C171" t="s">
        <v>2728</v>
      </c>
      <c r="D171" s="105" t="s">
        <v>3941</v>
      </c>
      <c r="E171" t="s">
        <v>549</v>
      </c>
      <c r="F171" t="s">
        <v>414</v>
      </c>
      <c r="G171" t="s">
        <v>127</v>
      </c>
      <c r="H171" s="55">
        <v>7.6</v>
      </c>
      <c r="I171" t="s">
        <v>672</v>
      </c>
      <c r="J171" t="s">
        <v>98</v>
      </c>
      <c r="K171" s="56">
        <v>3.3700000000000001E-2</v>
      </c>
      <c r="L171" s="56">
        <v>3.6299999999999999E-2</v>
      </c>
      <c r="M171" s="55">
        <v>16035.75</v>
      </c>
      <c r="N171" s="55">
        <v>109.67</v>
      </c>
      <c r="O171" s="55">
        <v>17.586407025</v>
      </c>
      <c r="P171" s="56">
        <v>1.6999999999999999E-3</v>
      </c>
      <c r="Q171" s="56">
        <v>2.0000000000000001E-4</v>
      </c>
    </row>
    <row r="172" spans="1:17">
      <c r="A172" t="s">
        <v>3874</v>
      </c>
      <c r="B172" t="s">
        <v>2542</v>
      </c>
      <c r="C172" t="s">
        <v>2734</v>
      </c>
      <c r="D172" s="105" t="s">
        <v>3941</v>
      </c>
      <c r="E172" t="s">
        <v>549</v>
      </c>
      <c r="F172" t="s">
        <v>414</v>
      </c>
      <c r="G172" t="s">
        <v>127</v>
      </c>
      <c r="H172" s="55">
        <v>7.47</v>
      </c>
      <c r="I172" t="s">
        <v>672</v>
      </c>
      <c r="J172" t="s">
        <v>98</v>
      </c>
      <c r="K172" s="56">
        <v>2.75E-2</v>
      </c>
      <c r="L172" s="56">
        <v>4.6399999999999997E-2</v>
      </c>
      <c r="M172" s="55">
        <v>18669.02</v>
      </c>
      <c r="N172" s="55">
        <v>96.34</v>
      </c>
      <c r="O172" s="55">
        <v>17.985733868000001</v>
      </c>
      <c r="P172" s="56">
        <v>1.8E-3</v>
      </c>
      <c r="Q172" s="56">
        <v>2.0000000000000001E-4</v>
      </c>
    </row>
    <row r="173" spans="1:17">
      <c r="A173" t="s">
        <v>3874</v>
      </c>
      <c r="B173" t="s">
        <v>2542</v>
      </c>
      <c r="C173" t="s">
        <v>2729</v>
      </c>
      <c r="D173" s="105" t="s">
        <v>3941</v>
      </c>
      <c r="E173" t="s">
        <v>549</v>
      </c>
      <c r="F173" t="s">
        <v>414</v>
      </c>
      <c r="G173" t="s">
        <v>127</v>
      </c>
      <c r="H173" s="55">
        <v>7.8</v>
      </c>
      <c r="I173" t="s">
        <v>672</v>
      </c>
      <c r="J173" t="s">
        <v>98</v>
      </c>
      <c r="K173" s="56">
        <v>2.7900000000000001E-2</v>
      </c>
      <c r="L173" s="56">
        <v>3.1899999999999998E-2</v>
      </c>
      <c r="M173" s="55">
        <v>3798.27</v>
      </c>
      <c r="N173" s="55">
        <v>108.25</v>
      </c>
      <c r="O173" s="55">
        <v>4.111627275</v>
      </c>
      <c r="P173" s="56">
        <v>4.0000000000000002E-4</v>
      </c>
      <c r="Q173" s="56">
        <v>0</v>
      </c>
    </row>
    <row r="174" spans="1:17">
      <c r="A174" t="s">
        <v>3874</v>
      </c>
      <c r="B174" t="s">
        <v>2542</v>
      </c>
      <c r="C174" t="s">
        <v>2730</v>
      </c>
      <c r="D174" s="105" t="s">
        <v>3941</v>
      </c>
      <c r="E174" t="s">
        <v>549</v>
      </c>
      <c r="F174" t="s">
        <v>414</v>
      </c>
      <c r="G174" t="s">
        <v>127</v>
      </c>
      <c r="H174" s="55">
        <v>7.58</v>
      </c>
      <c r="I174" t="s">
        <v>672</v>
      </c>
      <c r="J174" t="s">
        <v>98</v>
      </c>
      <c r="K174" s="56">
        <v>2.75E-2</v>
      </c>
      <c r="L174" s="56">
        <v>4.1700000000000001E-2</v>
      </c>
      <c r="M174" s="55">
        <v>3131.22</v>
      </c>
      <c r="N174" s="55">
        <v>100.5</v>
      </c>
      <c r="O174" s="55">
        <v>3.1468761000000001</v>
      </c>
      <c r="P174" s="56">
        <v>2.9999999999999997E-4</v>
      </c>
      <c r="Q174" s="56">
        <v>0</v>
      </c>
    </row>
    <row r="175" spans="1:17">
      <c r="A175" t="s">
        <v>3874</v>
      </c>
      <c r="B175" t="s">
        <v>2542</v>
      </c>
      <c r="C175" t="s">
        <v>2731</v>
      </c>
      <c r="D175" s="105" t="s">
        <v>3941</v>
      </c>
      <c r="E175" t="s">
        <v>549</v>
      </c>
      <c r="F175" t="s">
        <v>414</v>
      </c>
      <c r="G175" t="s">
        <v>127</v>
      </c>
      <c r="H175" s="55">
        <v>7.48</v>
      </c>
      <c r="I175" t="s">
        <v>672</v>
      </c>
      <c r="J175" t="s">
        <v>98</v>
      </c>
      <c r="K175" s="56">
        <v>2.75E-2</v>
      </c>
      <c r="L175" s="56">
        <v>4.5999999999999999E-2</v>
      </c>
      <c r="M175" s="55">
        <v>5078.8599999999997</v>
      </c>
      <c r="N175" s="55">
        <v>97.38</v>
      </c>
      <c r="O175" s="55">
        <v>4.945793868</v>
      </c>
      <c r="P175" s="56">
        <v>5.0000000000000001E-4</v>
      </c>
      <c r="Q175" s="56">
        <v>0</v>
      </c>
    </row>
    <row r="176" spans="1:17">
      <c r="A176" t="s">
        <v>3874</v>
      </c>
      <c r="B176" t="s">
        <v>2542</v>
      </c>
      <c r="C176" t="s">
        <v>2717</v>
      </c>
      <c r="D176" s="105" t="s">
        <v>3941</v>
      </c>
      <c r="E176" t="s">
        <v>549</v>
      </c>
      <c r="F176" t="s">
        <v>414</v>
      </c>
      <c r="G176" t="s">
        <v>127</v>
      </c>
      <c r="H176" s="55">
        <v>7.35</v>
      </c>
      <c r="I176" t="s">
        <v>672</v>
      </c>
      <c r="J176" t="s">
        <v>98</v>
      </c>
      <c r="K176" s="56">
        <v>2.75E-2</v>
      </c>
      <c r="L176" s="56">
        <v>5.16E-2</v>
      </c>
      <c r="M176" s="55">
        <v>2634.98</v>
      </c>
      <c r="N176" s="55">
        <v>93.59</v>
      </c>
      <c r="O176" s="55">
        <v>2.4660777820000002</v>
      </c>
      <c r="P176" s="56">
        <v>2.0000000000000001E-4</v>
      </c>
      <c r="Q176" s="56">
        <v>0</v>
      </c>
    </row>
    <row r="177" spans="1:17">
      <c r="A177" t="s">
        <v>3874</v>
      </c>
      <c r="B177" t="s">
        <v>2542</v>
      </c>
      <c r="C177" t="s">
        <v>2718</v>
      </c>
      <c r="D177" s="105" t="s">
        <v>3941</v>
      </c>
      <c r="E177" t="s">
        <v>549</v>
      </c>
      <c r="F177" t="s">
        <v>2719</v>
      </c>
      <c r="G177" t="s">
        <v>127</v>
      </c>
      <c r="H177" s="55">
        <v>7.27</v>
      </c>
      <c r="I177" t="s">
        <v>672</v>
      </c>
      <c r="J177" t="s">
        <v>98</v>
      </c>
      <c r="K177" s="56">
        <v>2.75E-2</v>
      </c>
      <c r="L177" s="56">
        <v>5.5399999999999998E-2</v>
      </c>
      <c r="M177" s="55">
        <v>5061.13</v>
      </c>
      <c r="N177" s="55">
        <v>91.05</v>
      </c>
      <c r="O177" s="55">
        <v>4.608158865</v>
      </c>
      <c r="P177" s="56">
        <v>5.0000000000000001E-4</v>
      </c>
      <c r="Q177" s="56">
        <v>0</v>
      </c>
    </row>
    <row r="178" spans="1:17">
      <c r="A178" t="s">
        <v>3874</v>
      </c>
      <c r="B178" t="s">
        <v>2542</v>
      </c>
      <c r="C178" t="s">
        <v>2720</v>
      </c>
      <c r="D178" s="105" t="s">
        <v>3941</v>
      </c>
      <c r="E178" t="s">
        <v>549</v>
      </c>
      <c r="F178" t="s">
        <v>282</v>
      </c>
      <c r="G178" t="s">
        <v>127</v>
      </c>
      <c r="H178" s="55">
        <v>6.71</v>
      </c>
      <c r="I178" t="s">
        <v>672</v>
      </c>
      <c r="J178" t="s">
        <v>98</v>
      </c>
      <c r="K178" s="56">
        <v>2.75E-2</v>
      </c>
      <c r="L178" s="56">
        <v>8.1600000000000006E-2</v>
      </c>
      <c r="M178" s="55">
        <v>5669.55</v>
      </c>
      <c r="N178" s="55">
        <v>74.97</v>
      </c>
      <c r="O178" s="55">
        <v>4.2504616349999997</v>
      </c>
      <c r="P178" s="56">
        <v>4.0000000000000002E-4</v>
      </c>
      <c r="Q178" s="56">
        <v>0</v>
      </c>
    </row>
    <row r="179" spans="1:17">
      <c r="A179" t="s">
        <v>3874</v>
      </c>
      <c r="B179" t="s">
        <v>2542</v>
      </c>
      <c r="C179" t="s">
        <v>2721</v>
      </c>
      <c r="D179" s="105" t="s">
        <v>3941</v>
      </c>
      <c r="E179" t="s">
        <v>549</v>
      </c>
      <c r="F179" t="s">
        <v>268</v>
      </c>
      <c r="G179" t="s">
        <v>127</v>
      </c>
      <c r="H179" s="55">
        <v>6.95</v>
      </c>
      <c r="I179" t="s">
        <v>672</v>
      </c>
      <c r="J179" t="s">
        <v>98</v>
      </c>
      <c r="K179" s="56">
        <v>2.75E-2</v>
      </c>
      <c r="L179" s="56">
        <v>7.0199999999999999E-2</v>
      </c>
      <c r="M179" s="55">
        <v>6882.32</v>
      </c>
      <c r="N179" s="55">
        <v>80.209999999999994</v>
      </c>
      <c r="O179" s="55">
        <v>5.5203088720000002</v>
      </c>
      <c r="P179" s="56">
        <v>5.0000000000000001E-4</v>
      </c>
      <c r="Q179" s="56">
        <v>1E-4</v>
      </c>
    </row>
    <row r="180" spans="1:17">
      <c r="A180" t="s">
        <v>3874</v>
      </c>
      <c r="B180" t="s">
        <v>2542</v>
      </c>
      <c r="C180" t="s">
        <v>2723</v>
      </c>
      <c r="D180" s="105" t="s">
        <v>3941</v>
      </c>
      <c r="E180" t="s">
        <v>549</v>
      </c>
      <c r="F180" t="s">
        <v>2724</v>
      </c>
      <c r="G180" t="s">
        <v>127</v>
      </c>
      <c r="H180" s="55">
        <v>7.57</v>
      </c>
      <c r="I180" t="s">
        <v>672</v>
      </c>
      <c r="J180" t="s">
        <v>98</v>
      </c>
      <c r="K180" s="56">
        <v>2.9100000000000001E-2</v>
      </c>
      <c r="L180" s="56">
        <v>4.07E-2</v>
      </c>
      <c r="M180" s="55">
        <v>10159.620000000001</v>
      </c>
      <c r="N180" s="55">
        <v>97.05</v>
      </c>
      <c r="O180" s="55">
        <v>9.8599112099999999</v>
      </c>
      <c r="P180" s="56">
        <v>1E-3</v>
      </c>
      <c r="Q180" s="56">
        <v>1E-4</v>
      </c>
    </row>
    <row r="181" spans="1:17">
      <c r="A181" t="s">
        <v>3874</v>
      </c>
      <c r="B181" t="s">
        <v>2542</v>
      </c>
      <c r="C181" t="s">
        <v>2725</v>
      </c>
      <c r="D181" s="105" t="s">
        <v>3941</v>
      </c>
      <c r="E181" t="s">
        <v>549</v>
      </c>
      <c r="F181" t="s">
        <v>2443</v>
      </c>
      <c r="G181" t="s">
        <v>127</v>
      </c>
      <c r="H181" s="55">
        <v>7.45</v>
      </c>
      <c r="I181" t="s">
        <v>672</v>
      </c>
      <c r="J181" t="s">
        <v>98</v>
      </c>
      <c r="K181" s="56">
        <v>3.4599999999999999E-2</v>
      </c>
      <c r="L181" s="56">
        <v>4.2200000000000001E-2</v>
      </c>
      <c r="M181" s="55">
        <v>4915.9399999999996</v>
      </c>
      <c r="N181" s="55">
        <v>97.91</v>
      </c>
      <c r="O181" s="55">
        <v>4.8131968540000001</v>
      </c>
      <c r="P181" s="56">
        <v>5.0000000000000001E-4</v>
      </c>
      <c r="Q181" s="56">
        <v>0</v>
      </c>
    </row>
    <row r="182" spans="1:17">
      <c r="A182" t="s">
        <v>3874</v>
      </c>
      <c r="B182" t="s">
        <v>2542</v>
      </c>
      <c r="C182" t="s">
        <v>2726</v>
      </c>
      <c r="D182" s="105" t="s">
        <v>3941</v>
      </c>
      <c r="E182" t="s">
        <v>549</v>
      </c>
      <c r="F182" t="s">
        <v>2727</v>
      </c>
      <c r="G182" t="s">
        <v>127</v>
      </c>
      <c r="H182" s="55">
        <v>7.33</v>
      </c>
      <c r="I182" t="s">
        <v>672</v>
      </c>
      <c r="J182" t="s">
        <v>98</v>
      </c>
      <c r="K182" s="56">
        <v>3.9699999999999999E-2</v>
      </c>
      <c r="L182" s="56">
        <v>4.3799999999999999E-2</v>
      </c>
      <c r="M182" s="55">
        <v>5585.51</v>
      </c>
      <c r="N182" s="55">
        <v>98.41</v>
      </c>
      <c r="O182" s="55">
        <v>5.4967003910000001</v>
      </c>
      <c r="P182" s="56">
        <v>5.0000000000000001E-4</v>
      </c>
      <c r="Q182" s="56">
        <v>1E-4</v>
      </c>
    </row>
    <row r="183" spans="1:17">
      <c r="A183" t="s">
        <v>3874</v>
      </c>
      <c r="B183" t="s">
        <v>2542</v>
      </c>
      <c r="C183" t="s">
        <v>2722</v>
      </c>
      <c r="D183" s="105" t="s">
        <v>3941</v>
      </c>
      <c r="E183" t="s">
        <v>549</v>
      </c>
      <c r="F183" t="s">
        <v>234</v>
      </c>
      <c r="G183" t="s">
        <v>127</v>
      </c>
      <c r="H183" s="55">
        <v>7.2</v>
      </c>
      <c r="I183" t="s">
        <v>672</v>
      </c>
      <c r="J183" t="s">
        <v>98</v>
      </c>
      <c r="K183" s="56">
        <v>4.4499999999999998E-2</v>
      </c>
      <c r="L183" s="56">
        <v>4.6899999999999997E-2</v>
      </c>
      <c r="M183" s="55">
        <v>4032.14</v>
      </c>
      <c r="N183" s="55">
        <v>98.94</v>
      </c>
      <c r="O183" s="55">
        <v>3.9893993160000001</v>
      </c>
      <c r="P183" s="56">
        <v>4.0000000000000002E-4</v>
      </c>
      <c r="Q183" s="56">
        <v>0</v>
      </c>
    </row>
    <row r="184" spans="1:17">
      <c r="A184" t="s">
        <v>3875</v>
      </c>
      <c r="B184" t="s">
        <v>2542</v>
      </c>
      <c r="C184" t="s">
        <v>2689</v>
      </c>
      <c r="D184" s="105" t="s">
        <v>3941</v>
      </c>
      <c r="E184" t="s">
        <v>549</v>
      </c>
      <c r="F184" t="s">
        <v>3876</v>
      </c>
      <c r="G184" t="s">
        <v>127</v>
      </c>
      <c r="H184" s="55">
        <v>4.97</v>
      </c>
      <c r="I184" t="s">
        <v>321</v>
      </c>
      <c r="J184" t="s">
        <v>98</v>
      </c>
      <c r="K184" s="56">
        <v>4.4999999999999998E-2</v>
      </c>
      <c r="L184" s="56">
        <v>3.7100000000000001E-2</v>
      </c>
      <c r="M184" s="55">
        <v>23234.29</v>
      </c>
      <c r="N184" s="55">
        <v>106.49</v>
      </c>
      <c r="O184" s="55">
        <v>24.742195421000002</v>
      </c>
      <c r="P184" s="56">
        <v>2.3999999999999998E-3</v>
      </c>
      <c r="Q184" s="56">
        <v>2.0000000000000001E-4</v>
      </c>
    </row>
    <row r="185" spans="1:17">
      <c r="A185" t="s">
        <v>3877</v>
      </c>
      <c r="B185" t="s">
        <v>2542</v>
      </c>
      <c r="C185" t="s">
        <v>2771</v>
      </c>
      <c r="D185" s="105" t="s">
        <v>3941</v>
      </c>
      <c r="E185" t="s">
        <v>549</v>
      </c>
      <c r="F185" t="s">
        <v>3876</v>
      </c>
      <c r="G185" t="s">
        <v>127</v>
      </c>
      <c r="H185" s="55">
        <v>5.1100000000000003</v>
      </c>
      <c r="I185" t="s">
        <v>321</v>
      </c>
      <c r="J185" t="s">
        <v>98</v>
      </c>
      <c r="K185" s="56">
        <v>4.5499999999999999E-2</v>
      </c>
      <c r="L185" s="56">
        <v>3.7699999999999997E-2</v>
      </c>
      <c r="M185" s="55">
        <v>49177.4</v>
      </c>
      <c r="N185" s="55">
        <v>106.58</v>
      </c>
      <c r="O185" s="55">
        <v>52.413272919999997</v>
      </c>
      <c r="P185" s="56">
        <v>5.1999999999999998E-3</v>
      </c>
      <c r="Q185" s="56">
        <v>5.0000000000000001E-4</v>
      </c>
    </row>
    <row r="186" spans="1:17">
      <c r="A186" t="s">
        <v>3878</v>
      </c>
      <c r="B186" t="s">
        <v>2542</v>
      </c>
      <c r="C186" t="s">
        <v>2681</v>
      </c>
      <c r="D186" s="105" t="s">
        <v>3941</v>
      </c>
      <c r="E186" t="s">
        <v>544</v>
      </c>
      <c r="F186" t="s">
        <v>2682</v>
      </c>
      <c r="G186" t="s">
        <v>176</v>
      </c>
      <c r="H186" s="55">
        <v>4.57</v>
      </c>
      <c r="I186" t="s">
        <v>321</v>
      </c>
      <c r="J186" t="s">
        <v>102</v>
      </c>
      <c r="K186" s="56">
        <v>2.3599999999999999E-2</v>
      </c>
      <c r="L186" s="56">
        <v>5.4199999999999998E-2</v>
      </c>
      <c r="M186" s="55">
        <v>50598.31</v>
      </c>
      <c r="N186" s="55">
        <v>87.310000000000201</v>
      </c>
      <c r="O186" s="55">
        <v>177.22199550374799</v>
      </c>
      <c r="P186" s="56">
        <v>1.7500000000000002E-2</v>
      </c>
      <c r="Q186" s="56">
        <v>1.6999999999999999E-3</v>
      </c>
    </row>
    <row r="187" spans="1:17">
      <c r="A187" t="s">
        <v>3879</v>
      </c>
      <c r="B187" t="s">
        <v>2542</v>
      </c>
      <c r="C187" t="s">
        <v>2699</v>
      </c>
      <c r="D187" s="105" t="s">
        <v>3941</v>
      </c>
      <c r="E187" t="s">
        <v>549</v>
      </c>
      <c r="F187" t="s">
        <v>661</v>
      </c>
      <c r="G187" t="s">
        <v>127</v>
      </c>
      <c r="H187" s="55">
        <v>8.6</v>
      </c>
      <c r="I187" t="s">
        <v>672</v>
      </c>
      <c r="J187" t="s">
        <v>98</v>
      </c>
      <c r="K187" s="56">
        <v>2.35E-2</v>
      </c>
      <c r="L187" s="56">
        <v>4.0899999999999999E-2</v>
      </c>
      <c r="M187" s="55">
        <v>28706.54</v>
      </c>
      <c r="N187" s="55">
        <v>96.18</v>
      </c>
      <c r="O187" s="55">
        <v>27.609950172000001</v>
      </c>
      <c r="P187" s="56">
        <v>2.7000000000000001E-3</v>
      </c>
      <c r="Q187" s="56">
        <v>2.9999999999999997E-4</v>
      </c>
    </row>
    <row r="188" spans="1:17">
      <c r="A188" t="s">
        <v>3879</v>
      </c>
      <c r="B188" t="s">
        <v>2542</v>
      </c>
      <c r="C188" t="s">
        <v>2700</v>
      </c>
      <c r="D188" s="105" t="s">
        <v>3941</v>
      </c>
      <c r="E188" t="s">
        <v>549</v>
      </c>
      <c r="F188" t="s">
        <v>2701</v>
      </c>
      <c r="G188" t="s">
        <v>127</v>
      </c>
      <c r="H188" s="55">
        <v>8.5</v>
      </c>
      <c r="I188" t="s">
        <v>672</v>
      </c>
      <c r="J188" t="s">
        <v>98</v>
      </c>
      <c r="K188" s="56">
        <v>2.47E-2</v>
      </c>
      <c r="L188" s="56">
        <v>4.3299999999999998E-2</v>
      </c>
      <c r="M188" s="55">
        <v>3591.35</v>
      </c>
      <c r="N188" s="55">
        <v>95.37</v>
      </c>
      <c r="O188" s="55">
        <v>3.4250704949999999</v>
      </c>
      <c r="P188" s="56">
        <v>2.9999999999999997E-4</v>
      </c>
      <c r="Q188" s="56">
        <v>0</v>
      </c>
    </row>
    <row r="189" spans="1:17">
      <c r="A189" t="s">
        <v>3879</v>
      </c>
      <c r="B189" t="s">
        <v>2542</v>
      </c>
      <c r="C189" t="s">
        <v>2690</v>
      </c>
      <c r="D189" s="105" t="s">
        <v>3941</v>
      </c>
      <c r="E189" t="s">
        <v>549</v>
      </c>
      <c r="F189" t="s">
        <v>2691</v>
      </c>
      <c r="G189" t="s">
        <v>127</v>
      </c>
      <c r="H189" s="55">
        <v>8.41</v>
      </c>
      <c r="I189" t="s">
        <v>672</v>
      </c>
      <c r="J189" t="s">
        <v>98</v>
      </c>
      <c r="K189" s="56">
        <v>2.5600000000000001E-2</v>
      </c>
      <c r="L189" s="56">
        <v>4.5900000000000003E-2</v>
      </c>
      <c r="M189" s="55">
        <v>16532.400000000001</v>
      </c>
      <c r="N189" s="55">
        <v>93.5</v>
      </c>
      <c r="O189" s="55">
        <v>15.457794</v>
      </c>
      <c r="P189" s="56">
        <v>1.5E-3</v>
      </c>
      <c r="Q189" s="56">
        <v>2.0000000000000001E-4</v>
      </c>
    </row>
    <row r="190" spans="1:17">
      <c r="A190" t="s">
        <v>3879</v>
      </c>
      <c r="B190" t="s">
        <v>2542</v>
      </c>
      <c r="C190" t="s">
        <v>2692</v>
      </c>
      <c r="D190" s="105" t="s">
        <v>3941</v>
      </c>
      <c r="E190" t="s">
        <v>549</v>
      </c>
      <c r="F190" t="s">
        <v>2693</v>
      </c>
      <c r="G190" t="s">
        <v>127</v>
      </c>
      <c r="H190" s="55">
        <v>8.5299999999999994</v>
      </c>
      <c r="I190" t="s">
        <v>672</v>
      </c>
      <c r="J190" t="s">
        <v>98</v>
      </c>
      <c r="K190" s="56">
        <v>2.2700000000000001E-2</v>
      </c>
      <c r="L190" s="56">
        <v>4.4299999999999999E-2</v>
      </c>
      <c r="M190" s="55">
        <v>16475.759999999998</v>
      </c>
      <c r="N190" s="55">
        <v>91.47</v>
      </c>
      <c r="O190" s="55">
        <v>15.070377671999999</v>
      </c>
      <c r="P190" s="56">
        <v>1.5E-3</v>
      </c>
      <c r="Q190" s="56">
        <v>1E-4</v>
      </c>
    </row>
    <row r="191" spans="1:17">
      <c r="A191" t="s">
        <v>3879</v>
      </c>
      <c r="B191" t="s">
        <v>2542</v>
      </c>
      <c r="C191" t="s">
        <v>2694</v>
      </c>
      <c r="D191" s="105" t="s">
        <v>3941</v>
      </c>
      <c r="E191" t="s">
        <v>549</v>
      </c>
      <c r="F191" t="s">
        <v>364</v>
      </c>
      <c r="G191" t="s">
        <v>127</v>
      </c>
      <c r="H191" s="55">
        <v>8.57</v>
      </c>
      <c r="I191" t="s">
        <v>672</v>
      </c>
      <c r="J191" t="s">
        <v>98</v>
      </c>
      <c r="K191" s="56">
        <v>1.7899999999999999E-2</v>
      </c>
      <c r="L191" s="56">
        <v>4.7100000000000003E-2</v>
      </c>
      <c r="M191" s="55">
        <v>13576.21</v>
      </c>
      <c r="N191" s="55">
        <v>84.42</v>
      </c>
      <c r="O191" s="55">
        <v>11.461036482000001</v>
      </c>
      <c r="P191" s="56">
        <v>1.1000000000000001E-3</v>
      </c>
      <c r="Q191" s="56">
        <v>1E-4</v>
      </c>
    </row>
    <row r="192" spans="1:17">
      <c r="A192" t="s">
        <v>3879</v>
      </c>
      <c r="B192" t="s">
        <v>2542</v>
      </c>
      <c r="C192" t="s">
        <v>2695</v>
      </c>
      <c r="D192" s="105" t="s">
        <v>3941</v>
      </c>
      <c r="E192" t="s">
        <v>549</v>
      </c>
      <c r="F192" t="s">
        <v>268</v>
      </c>
      <c r="G192" t="s">
        <v>127</v>
      </c>
      <c r="H192" s="55">
        <v>8.41</v>
      </c>
      <c r="I192" t="s">
        <v>672</v>
      </c>
      <c r="J192" t="s">
        <v>98</v>
      </c>
      <c r="K192" s="56">
        <v>2.3599999999999999E-2</v>
      </c>
      <c r="L192" s="56">
        <v>4.7800000000000002E-2</v>
      </c>
      <c r="M192" s="55">
        <v>15921.28</v>
      </c>
      <c r="N192" s="55">
        <v>88.43</v>
      </c>
      <c r="O192" s="55">
        <v>14.079187903999999</v>
      </c>
      <c r="P192" s="56">
        <v>1.4E-3</v>
      </c>
      <c r="Q192" s="56">
        <v>1E-4</v>
      </c>
    </row>
    <row r="193" spans="1:17">
      <c r="A193" t="s">
        <v>3879</v>
      </c>
      <c r="B193" t="s">
        <v>2542</v>
      </c>
      <c r="C193" t="s">
        <v>2696</v>
      </c>
      <c r="D193" s="105" t="s">
        <v>3941</v>
      </c>
      <c r="E193" t="s">
        <v>549</v>
      </c>
      <c r="F193" t="s">
        <v>2697</v>
      </c>
      <c r="G193" t="s">
        <v>127</v>
      </c>
      <c r="H193" s="55">
        <v>8.4499999999999993</v>
      </c>
      <c r="I193" t="s">
        <v>672</v>
      </c>
      <c r="J193" t="s">
        <v>98</v>
      </c>
      <c r="K193" s="56">
        <v>2.4E-2</v>
      </c>
      <c r="L193" s="56">
        <v>4.5699999999999998E-2</v>
      </c>
      <c r="M193" s="55">
        <v>18133.09</v>
      </c>
      <c r="N193" s="55">
        <v>89.67</v>
      </c>
      <c r="O193" s="55">
        <v>16.259941803</v>
      </c>
      <c r="P193" s="56">
        <v>1.6000000000000001E-3</v>
      </c>
      <c r="Q193" s="56">
        <v>2.0000000000000001E-4</v>
      </c>
    </row>
    <row r="194" spans="1:17">
      <c r="A194" t="s">
        <v>3879</v>
      </c>
      <c r="B194" t="s">
        <v>2542</v>
      </c>
      <c r="C194" t="s">
        <v>2702</v>
      </c>
      <c r="D194" s="105" t="s">
        <v>3941</v>
      </c>
      <c r="E194" t="s">
        <v>549</v>
      </c>
      <c r="F194" t="s">
        <v>243</v>
      </c>
      <c r="G194" t="s">
        <v>127</v>
      </c>
      <c r="H194" s="55">
        <v>8.1999999999999993</v>
      </c>
      <c r="I194" t="s">
        <v>672</v>
      </c>
      <c r="J194" t="s">
        <v>98</v>
      </c>
      <c r="K194" s="56">
        <v>4.1200000000000001E-2</v>
      </c>
      <c r="L194" s="56">
        <v>4.1399999999999999E-2</v>
      </c>
      <c r="M194" s="55">
        <v>280.17</v>
      </c>
      <c r="N194" s="55">
        <v>100.49</v>
      </c>
      <c r="O194" s="55">
        <v>0.28154283299999999</v>
      </c>
      <c r="P194" s="56">
        <v>0</v>
      </c>
      <c r="Q194" s="56">
        <v>0</v>
      </c>
    </row>
    <row r="195" spans="1:17">
      <c r="A195" t="s">
        <v>3879</v>
      </c>
      <c r="B195" t="s">
        <v>2542</v>
      </c>
      <c r="C195" t="s">
        <v>2698</v>
      </c>
      <c r="D195" s="105" t="s">
        <v>3941</v>
      </c>
      <c r="E195" t="s">
        <v>549</v>
      </c>
      <c r="F195" t="s">
        <v>243</v>
      </c>
      <c r="G195" t="s">
        <v>127</v>
      </c>
      <c r="H195" s="55">
        <v>8.1999999999999993</v>
      </c>
      <c r="I195" t="s">
        <v>672</v>
      </c>
      <c r="J195" t="s">
        <v>98</v>
      </c>
      <c r="K195" s="56">
        <v>4.1200000000000001E-2</v>
      </c>
      <c r="L195" s="56">
        <v>4.1399999999999999E-2</v>
      </c>
      <c r="M195" s="55">
        <v>8521.7199999999993</v>
      </c>
      <c r="N195" s="55">
        <v>100.49</v>
      </c>
      <c r="O195" s="55">
        <v>8.5634764279999995</v>
      </c>
      <c r="P195" s="56">
        <v>8.0000000000000004E-4</v>
      </c>
      <c r="Q195" s="56">
        <v>1E-4</v>
      </c>
    </row>
    <row r="196" spans="1:17">
      <c r="A196" t="s">
        <v>3880</v>
      </c>
      <c r="B196" t="s">
        <v>2542</v>
      </c>
      <c r="C196" t="s">
        <v>2761</v>
      </c>
      <c r="D196" s="105" t="s">
        <v>3941</v>
      </c>
      <c r="E196" t="s">
        <v>544</v>
      </c>
      <c r="F196" t="s">
        <v>204</v>
      </c>
      <c r="G196" t="s">
        <v>176</v>
      </c>
      <c r="H196" s="55">
        <v>4.24</v>
      </c>
      <c r="I196" t="s">
        <v>110</v>
      </c>
      <c r="J196" t="s">
        <v>98</v>
      </c>
      <c r="K196" s="56">
        <v>7.3999999999999996E-2</v>
      </c>
      <c r="L196" s="56">
        <v>7.2800000000000004E-2</v>
      </c>
      <c r="M196" s="55">
        <v>374637.11</v>
      </c>
      <c r="N196" s="55">
        <v>99.42</v>
      </c>
      <c r="O196" s="55">
        <v>372.46421476199998</v>
      </c>
      <c r="P196" s="56">
        <v>3.6700000000000003E-2</v>
      </c>
      <c r="Q196" s="56">
        <v>3.7000000000000002E-3</v>
      </c>
    </row>
    <row r="197" spans="1:17">
      <c r="A197" t="s">
        <v>3880</v>
      </c>
      <c r="B197" t="s">
        <v>2542</v>
      </c>
      <c r="C197" t="s">
        <v>2762</v>
      </c>
      <c r="D197" s="105" t="s">
        <v>3941</v>
      </c>
      <c r="E197" t="s">
        <v>544</v>
      </c>
      <c r="F197" t="s">
        <v>388</v>
      </c>
      <c r="G197" t="s">
        <v>176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7.2700000000000001E-2</v>
      </c>
      <c r="M197" s="55">
        <v>64665.440000000002</v>
      </c>
      <c r="N197" s="55">
        <v>99.46</v>
      </c>
      <c r="O197" s="55">
        <v>64.316246624000001</v>
      </c>
      <c r="P197" s="56">
        <v>6.3E-3</v>
      </c>
      <c r="Q197" s="56">
        <v>5.9999999999999995E-4</v>
      </c>
    </row>
    <row r="198" spans="1:17">
      <c r="A198" t="s">
        <v>3880</v>
      </c>
      <c r="B198" t="s">
        <v>2542</v>
      </c>
      <c r="C198" t="s">
        <v>2763</v>
      </c>
      <c r="D198" s="105" t="s">
        <v>3941</v>
      </c>
      <c r="E198" t="s">
        <v>544</v>
      </c>
      <c r="F198" t="s">
        <v>292</v>
      </c>
      <c r="G198" t="s">
        <v>176</v>
      </c>
      <c r="H198" s="55">
        <v>4.25</v>
      </c>
      <c r="I198" t="s">
        <v>110</v>
      </c>
      <c r="J198" t="s">
        <v>98</v>
      </c>
      <c r="K198" s="56">
        <v>7.3999999999999996E-2</v>
      </c>
      <c r="L198" s="56">
        <v>6.7100000000000007E-2</v>
      </c>
      <c r="M198" s="55">
        <v>196834.29</v>
      </c>
      <c r="N198" s="55">
        <v>101.74</v>
      </c>
      <c r="O198" s="55">
        <v>200.259206646</v>
      </c>
      <c r="P198" s="56">
        <v>1.9800000000000002E-2</v>
      </c>
      <c r="Q198" s="56">
        <v>2E-3</v>
      </c>
    </row>
    <row r="199" spans="1:17">
      <c r="A199" t="s">
        <v>3881</v>
      </c>
      <c r="B199" t="s">
        <v>2542</v>
      </c>
      <c r="C199" t="s">
        <v>2743</v>
      </c>
      <c r="D199" s="105" t="s">
        <v>3941</v>
      </c>
      <c r="E199" t="s">
        <v>549</v>
      </c>
      <c r="F199" t="s">
        <v>2744</v>
      </c>
      <c r="G199" t="s">
        <v>127</v>
      </c>
      <c r="H199" s="55">
        <v>10.9</v>
      </c>
      <c r="I199" t="s">
        <v>672</v>
      </c>
      <c r="J199" t="s">
        <v>98</v>
      </c>
      <c r="K199" s="56">
        <v>3.9600000000000003E-2</v>
      </c>
      <c r="L199" s="56">
        <v>3.9E-2</v>
      </c>
      <c r="M199" s="55">
        <v>5528.49</v>
      </c>
      <c r="N199" s="55">
        <v>98.47</v>
      </c>
      <c r="O199" s="55">
        <v>5.4439041030000004</v>
      </c>
      <c r="P199" s="56">
        <v>5.0000000000000001E-4</v>
      </c>
      <c r="Q199" s="56">
        <v>1E-4</v>
      </c>
    </row>
    <row r="200" spans="1:17">
      <c r="A200" t="s">
        <v>3881</v>
      </c>
      <c r="B200" t="s">
        <v>2542</v>
      </c>
      <c r="C200" t="s">
        <v>2745</v>
      </c>
      <c r="D200" s="105" t="s">
        <v>3941</v>
      </c>
      <c r="E200" t="s">
        <v>549</v>
      </c>
      <c r="F200" t="s">
        <v>248</v>
      </c>
      <c r="G200" t="s">
        <v>127</v>
      </c>
      <c r="H200" s="55">
        <v>10.73</v>
      </c>
      <c r="I200" t="s">
        <v>672</v>
      </c>
      <c r="J200" t="s">
        <v>98</v>
      </c>
      <c r="K200" s="56">
        <v>4.4900000000000002E-2</v>
      </c>
      <c r="L200" s="56">
        <v>4.1700000000000001E-2</v>
      </c>
      <c r="M200" s="55">
        <v>6744.55</v>
      </c>
      <c r="N200" s="55">
        <v>98.42</v>
      </c>
      <c r="O200" s="55">
        <v>6.6379861099999999</v>
      </c>
      <c r="P200" s="56">
        <v>6.9999999999999999E-4</v>
      </c>
      <c r="Q200" s="56">
        <v>1E-4</v>
      </c>
    </row>
    <row r="201" spans="1:17">
      <c r="A201" t="s">
        <v>3881</v>
      </c>
      <c r="B201" t="s">
        <v>2542</v>
      </c>
      <c r="C201" t="s">
        <v>2746</v>
      </c>
      <c r="D201" s="105" t="s">
        <v>3941</v>
      </c>
      <c r="E201" t="s">
        <v>549</v>
      </c>
      <c r="F201" t="s">
        <v>234</v>
      </c>
      <c r="G201" t="s">
        <v>127</v>
      </c>
      <c r="H201" s="55">
        <v>10.65</v>
      </c>
      <c r="I201" t="s">
        <v>672</v>
      </c>
      <c r="J201" t="s">
        <v>98</v>
      </c>
      <c r="K201" s="56">
        <v>4.7800000000000002E-2</v>
      </c>
      <c r="L201" s="56">
        <v>4.24E-2</v>
      </c>
      <c r="M201" s="55">
        <v>3327.38</v>
      </c>
      <c r="N201" s="55">
        <v>99.75</v>
      </c>
      <c r="O201" s="55">
        <v>3.3190615499999998</v>
      </c>
      <c r="P201" s="56">
        <v>2.9999999999999997E-4</v>
      </c>
      <c r="Q201" s="56">
        <v>0</v>
      </c>
    </row>
    <row r="202" spans="1:17">
      <c r="A202" t="s">
        <v>3882</v>
      </c>
      <c r="B202" t="s">
        <v>2542</v>
      </c>
      <c r="C202" t="s">
        <v>2687</v>
      </c>
      <c r="D202" s="105" t="s">
        <v>3941</v>
      </c>
      <c r="E202" t="s">
        <v>297</v>
      </c>
      <c r="F202" t="s">
        <v>2688</v>
      </c>
      <c r="G202" t="s">
        <v>1975</v>
      </c>
      <c r="H202" s="55">
        <v>1.76</v>
      </c>
      <c r="I202" t="s">
        <v>341</v>
      </c>
      <c r="J202" t="s">
        <v>98</v>
      </c>
      <c r="K202" s="56">
        <v>7.6799999999999993E-2</v>
      </c>
      <c r="L202" s="56">
        <v>8.09E-2</v>
      </c>
      <c r="M202" s="55">
        <v>107930.09</v>
      </c>
      <c r="N202" s="55">
        <v>99.97</v>
      </c>
      <c r="O202" s="55">
        <v>107.897710973</v>
      </c>
      <c r="P202" s="56">
        <v>1.06E-2</v>
      </c>
      <c r="Q202" s="56">
        <v>1.1000000000000001E-3</v>
      </c>
    </row>
    <row r="203" spans="1:17">
      <c r="A203" t="s">
        <v>3882</v>
      </c>
      <c r="B203" t="s">
        <v>2542</v>
      </c>
      <c r="C203" t="s">
        <v>2683</v>
      </c>
      <c r="D203" s="105" t="s">
        <v>3941</v>
      </c>
      <c r="E203" t="s">
        <v>297</v>
      </c>
      <c r="F203" t="s">
        <v>2684</v>
      </c>
      <c r="G203" t="s">
        <v>1975</v>
      </c>
      <c r="H203" s="55">
        <v>1.77</v>
      </c>
      <c r="I203" t="s">
        <v>341</v>
      </c>
      <c r="J203" t="s">
        <v>98</v>
      </c>
      <c r="K203" s="56">
        <v>7.6799999999999993E-2</v>
      </c>
      <c r="L203" s="56">
        <v>7.6799999999999993E-2</v>
      </c>
      <c r="M203" s="55">
        <v>278.95999999999998</v>
      </c>
      <c r="N203" s="55">
        <v>100.64</v>
      </c>
      <c r="O203" s="55">
        <v>0.28074534400000001</v>
      </c>
      <c r="P203" s="56">
        <v>0</v>
      </c>
      <c r="Q203" s="56">
        <v>0</v>
      </c>
    </row>
    <row r="204" spans="1:17">
      <c r="A204" t="s">
        <v>3882</v>
      </c>
      <c r="B204" t="s">
        <v>2542</v>
      </c>
      <c r="C204" t="s">
        <v>2685</v>
      </c>
      <c r="D204" s="105" t="s">
        <v>3941</v>
      </c>
      <c r="E204" t="s">
        <v>297</v>
      </c>
      <c r="F204" t="s">
        <v>2686</v>
      </c>
      <c r="G204" t="s">
        <v>1975</v>
      </c>
      <c r="H204" s="55">
        <v>1.77</v>
      </c>
      <c r="I204" t="s">
        <v>341</v>
      </c>
      <c r="J204" t="s">
        <v>98</v>
      </c>
      <c r="K204" s="56">
        <v>7.6799999999999993E-2</v>
      </c>
      <c r="L204" s="56">
        <v>7.3099999999999998E-2</v>
      </c>
      <c r="M204" s="55">
        <v>13796.31</v>
      </c>
      <c r="N204" s="55">
        <v>101.26</v>
      </c>
      <c r="O204" s="55">
        <v>13.970143505999999</v>
      </c>
      <c r="P204" s="56">
        <v>1.4E-3</v>
      </c>
      <c r="Q204" s="56">
        <v>1E-4</v>
      </c>
    </row>
    <row r="205" spans="1:17">
      <c r="A205" t="s">
        <v>3855</v>
      </c>
      <c r="B205" t="s">
        <v>2542</v>
      </c>
      <c r="C205" t="s">
        <v>2741</v>
      </c>
      <c r="D205" s="105" t="s">
        <v>3941</v>
      </c>
      <c r="E205" t="s">
        <v>297</v>
      </c>
      <c r="F205" t="s">
        <v>207</v>
      </c>
      <c r="G205" t="s">
        <v>1975</v>
      </c>
      <c r="H205" s="55">
        <v>4.9400000000000004</v>
      </c>
      <c r="I205" t="s">
        <v>341</v>
      </c>
      <c r="J205" t="s">
        <v>98</v>
      </c>
      <c r="K205" s="56">
        <v>0.06</v>
      </c>
      <c r="L205" s="56">
        <v>1.9099999999999999E-2</v>
      </c>
      <c r="M205" s="55">
        <v>54547.85</v>
      </c>
      <c r="N205" s="55">
        <v>141.91999999999999</v>
      </c>
      <c r="O205" s="55">
        <v>77.414308719999994</v>
      </c>
      <c r="P205" s="56">
        <v>7.6E-3</v>
      </c>
      <c r="Q205" s="56">
        <v>8.0000000000000004E-4</v>
      </c>
    </row>
    <row r="206" spans="1:17">
      <c r="A206" t="s">
        <v>3855</v>
      </c>
      <c r="B206" t="s">
        <v>2542</v>
      </c>
      <c r="C206" t="s">
        <v>2740</v>
      </c>
      <c r="D206" s="105" t="s">
        <v>3941</v>
      </c>
      <c r="E206" t="s">
        <v>297</v>
      </c>
      <c r="F206" t="s">
        <v>207</v>
      </c>
      <c r="G206" t="s">
        <v>1975</v>
      </c>
      <c r="H206" s="55">
        <v>4.57</v>
      </c>
      <c r="I206" t="s">
        <v>341</v>
      </c>
      <c r="J206" t="s">
        <v>98</v>
      </c>
      <c r="K206" s="56">
        <v>4.2000000000000003E-2</v>
      </c>
      <c r="L206" s="56">
        <v>2.9899999999999999E-2</v>
      </c>
      <c r="M206" s="55">
        <v>3785.92</v>
      </c>
      <c r="N206" s="55">
        <v>118.95</v>
      </c>
      <c r="O206" s="55">
        <v>4.5033518399999997</v>
      </c>
      <c r="P206" s="56">
        <v>4.0000000000000002E-4</v>
      </c>
      <c r="Q206" s="56">
        <v>0</v>
      </c>
    </row>
    <row r="207" spans="1:17">
      <c r="A207" t="s">
        <v>3883</v>
      </c>
      <c r="B207" t="s">
        <v>2542</v>
      </c>
      <c r="C207" t="s">
        <v>2747</v>
      </c>
      <c r="D207" s="105" t="s">
        <v>3941</v>
      </c>
      <c r="E207" t="s">
        <v>549</v>
      </c>
      <c r="F207" t="s">
        <v>1917</v>
      </c>
      <c r="G207" t="s">
        <v>127</v>
      </c>
      <c r="H207" s="55">
        <v>2.92</v>
      </c>
      <c r="I207" t="s">
        <v>103</v>
      </c>
      <c r="J207" t="s">
        <v>98</v>
      </c>
      <c r="K207" s="56">
        <v>2.3599999999999999E-2</v>
      </c>
      <c r="L207" s="56">
        <v>2.7799999999999998E-2</v>
      </c>
      <c r="M207" s="55">
        <v>29656.880000000001</v>
      </c>
      <c r="N207" s="55">
        <v>110.13</v>
      </c>
      <c r="O207" s="55">
        <v>32.661121944000001</v>
      </c>
      <c r="P207" s="56">
        <v>3.2000000000000002E-3</v>
      </c>
      <c r="Q207" s="56">
        <v>2.9999999999999997E-4</v>
      </c>
    </row>
    <row r="208" spans="1:17">
      <c r="A208" t="s">
        <v>3884</v>
      </c>
      <c r="B208" t="s">
        <v>2542</v>
      </c>
      <c r="C208" t="s">
        <v>2709</v>
      </c>
      <c r="D208" s="105" t="s">
        <v>3941</v>
      </c>
      <c r="E208" t="s">
        <v>297</v>
      </c>
      <c r="F208" t="s">
        <v>2710</v>
      </c>
      <c r="G208" t="s">
        <v>1975</v>
      </c>
      <c r="H208" s="55">
        <v>0.19</v>
      </c>
      <c r="I208" t="s">
        <v>110</v>
      </c>
      <c r="J208" t="s">
        <v>98</v>
      </c>
      <c r="K208" s="56">
        <v>3.1800000000000002E-2</v>
      </c>
      <c r="L208" s="56">
        <v>6.5699999999999995E-2</v>
      </c>
      <c r="M208" s="55">
        <v>5668.38</v>
      </c>
      <c r="N208" s="55">
        <v>99.54</v>
      </c>
      <c r="O208" s="55">
        <v>5.6423054520000004</v>
      </c>
      <c r="P208" s="56">
        <v>5.9999999999999995E-4</v>
      </c>
      <c r="Q208" s="56">
        <v>1E-4</v>
      </c>
    </row>
    <row r="209" spans="1:17">
      <c r="A209" t="s">
        <v>3884</v>
      </c>
      <c r="B209" t="s">
        <v>2542</v>
      </c>
      <c r="C209" t="s">
        <v>2712</v>
      </c>
      <c r="D209" s="105" t="s">
        <v>3941</v>
      </c>
      <c r="E209" t="s">
        <v>297</v>
      </c>
      <c r="F209" t="s">
        <v>2713</v>
      </c>
      <c r="G209" t="s">
        <v>1975</v>
      </c>
      <c r="H209" s="55">
        <v>1.2</v>
      </c>
      <c r="I209" t="s">
        <v>110</v>
      </c>
      <c r="J209" t="s">
        <v>98</v>
      </c>
      <c r="K209" s="56">
        <v>3.3700000000000001E-2</v>
      </c>
      <c r="L209" s="56">
        <v>6.0299999999999999E-2</v>
      </c>
      <c r="M209" s="55">
        <v>4338.8100000000004</v>
      </c>
      <c r="N209" s="55">
        <v>97.17</v>
      </c>
      <c r="O209" s="55">
        <v>4.2160216769999996</v>
      </c>
      <c r="P209" s="56">
        <v>4.0000000000000002E-4</v>
      </c>
      <c r="Q209" s="56">
        <v>0</v>
      </c>
    </row>
    <row r="210" spans="1:17">
      <c r="A210" t="s">
        <v>3884</v>
      </c>
      <c r="B210" t="s">
        <v>2542</v>
      </c>
      <c r="C210" t="s">
        <v>2711</v>
      </c>
      <c r="D210" s="105" t="s">
        <v>3941</v>
      </c>
      <c r="E210" t="s">
        <v>297</v>
      </c>
      <c r="F210" t="s">
        <v>2710</v>
      </c>
      <c r="G210" t="s">
        <v>1975</v>
      </c>
      <c r="H210" s="55">
        <v>0.19</v>
      </c>
      <c r="I210" t="s">
        <v>110</v>
      </c>
      <c r="J210" t="s">
        <v>98</v>
      </c>
      <c r="K210" s="56">
        <v>6.8500000000000005E-2</v>
      </c>
      <c r="L210" s="56">
        <v>6.3100000000000003E-2</v>
      </c>
      <c r="M210" s="55">
        <v>5554.97</v>
      </c>
      <c r="N210" s="55">
        <v>100.43</v>
      </c>
      <c r="O210" s="55">
        <v>5.5788563709999996</v>
      </c>
      <c r="P210" s="56">
        <v>5.9999999999999995E-4</v>
      </c>
      <c r="Q210" s="56">
        <v>1E-4</v>
      </c>
    </row>
    <row r="211" spans="1:17">
      <c r="A211" t="s">
        <v>3884</v>
      </c>
      <c r="B211" t="s">
        <v>2542</v>
      </c>
      <c r="C211" t="s">
        <v>2707</v>
      </c>
      <c r="D211" s="105" t="s">
        <v>3941</v>
      </c>
      <c r="E211" t="s">
        <v>297</v>
      </c>
      <c r="F211" t="s">
        <v>2708</v>
      </c>
      <c r="G211" t="s">
        <v>1975</v>
      </c>
      <c r="H211" s="55">
        <v>1.21</v>
      </c>
      <c r="I211" t="s">
        <v>110</v>
      </c>
      <c r="J211" t="s">
        <v>98</v>
      </c>
      <c r="K211" s="56">
        <v>2.3E-2</v>
      </c>
      <c r="L211" s="56">
        <v>3.2500000000000001E-2</v>
      </c>
      <c r="M211" s="55">
        <v>2797.92</v>
      </c>
      <c r="N211" s="55">
        <v>112.08</v>
      </c>
      <c r="O211" s="55">
        <v>3.1359087360000002</v>
      </c>
      <c r="P211" s="56">
        <v>2.9999999999999997E-4</v>
      </c>
      <c r="Q211" s="56">
        <v>0</v>
      </c>
    </row>
    <row r="212" spans="1:17">
      <c r="A212" t="s">
        <v>3884</v>
      </c>
      <c r="B212" t="s">
        <v>2542</v>
      </c>
      <c r="C212" t="s">
        <v>2714</v>
      </c>
      <c r="D212" s="105" t="s">
        <v>3941</v>
      </c>
      <c r="E212" t="s">
        <v>297</v>
      </c>
      <c r="F212" t="s">
        <v>207</v>
      </c>
      <c r="G212" t="s">
        <v>1975</v>
      </c>
      <c r="H212" s="55">
        <v>1.43</v>
      </c>
      <c r="I212" t="s">
        <v>110</v>
      </c>
      <c r="J212" t="s">
        <v>98</v>
      </c>
      <c r="K212" s="56">
        <v>3.8399999999999997E-2</v>
      </c>
      <c r="L212" s="56">
        <v>5.96E-2</v>
      </c>
      <c r="M212" s="55">
        <v>2789.17</v>
      </c>
      <c r="N212" s="55">
        <v>97.39</v>
      </c>
      <c r="O212" s="55">
        <v>2.716372663</v>
      </c>
      <c r="P212" s="56">
        <v>2.9999999999999997E-4</v>
      </c>
      <c r="Q212" s="56">
        <v>0</v>
      </c>
    </row>
    <row r="213" spans="1:17">
      <c r="A213" t="s">
        <v>3884</v>
      </c>
      <c r="B213" t="s">
        <v>2542</v>
      </c>
      <c r="C213" t="s">
        <v>2715</v>
      </c>
      <c r="D213" s="105" t="s">
        <v>3941</v>
      </c>
      <c r="E213" t="s">
        <v>297</v>
      </c>
      <c r="F213" t="s">
        <v>207</v>
      </c>
      <c r="G213" t="s">
        <v>1975</v>
      </c>
      <c r="H213" s="55">
        <v>1.43</v>
      </c>
      <c r="I213" t="s">
        <v>110</v>
      </c>
      <c r="J213" t="s">
        <v>98</v>
      </c>
      <c r="K213" s="56">
        <v>3.85E-2</v>
      </c>
      <c r="L213" s="56">
        <v>5.9499999999999997E-2</v>
      </c>
      <c r="M213" s="55">
        <v>932.92</v>
      </c>
      <c r="N213" s="55">
        <v>97.41</v>
      </c>
      <c r="O213" s="55">
        <v>0.90875737199999995</v>
      </c>
      <c r="P213" s="56">
        <v>1E-4</v>
      </c>
      <c r="Q213" s="56">
        <v>0</v>
      </c>
    </row>
    <row r="214" spans="1:17">
      <c r="A214" t="s">
        <v>3885</v>
      </c>
      <c r="B214" t="s">
        <v>2500</v>
      </c>
      <c r="C214" t="s">
        <v>2703</v>
      </c>
      <c r="D214" s="105" t="s">
        <v>3941</v>
      </c>
      <c r="E214" t="s">
        <v>544</v>
      </c>
      <c r="F214" t="s">
        <v>1917</v>
      </c>
      <c r="G214" t="s">
        <v>176</v>
      </c>
      <c r="H214" s="55">
        <v>0</v>
      </c>
      <c r="I214" t="s">
        <v>731</v>
      </c>
      <c r="J214" t="s">
        <v>98</v>
      </c>
      <c r="K214" s="56">
        <v>3.6999999999999998E-2</v>
      </c>
      <c r="L214" s="56">
        <v>5.3400000000000003E-2</v>
      </c>
      <c r="M214" s="55">
        <v>6031.95</v>
      </c>
      <c r="N214" s="55">
        <v>113.34</v>
      </c>
      <c r="O214" s="55">
        <v>6.8366121299999998</v>
      </c>
      <c r="P214" s="56">
        <v>6.9999999999999999E-4</v>
      </c>
      <c r="Q214" s="56">
        <v>1E-4</v>
      </c>
    </row>
    <row r="215" spans="1:17">
      <c r="A215" t="s">
        <v>3885</v>
      </c>
      <c r="B215" t="s">
        <v>2500</v>
      </c>
      <c r="C215" t="s">
        <v>2706</v>
      </c>
      <c r="D215" s="105" t="s">
        <v>3941</v>
      </c>
      <c r="E215" t="s">
        <v>544</v>
      </c>
      <c r="F215" t="s">
        <v>1917</v>
      </c>
      <c r="G215" t="s">
        <v>176</v>
      </c>
      <c r="H215" s="55">
        <v>0.48</v>
      </c>
      <c r="I215" t="s">
        <v>731</v>
      </c>
      <c r="J215" t="s">
        <v>98</v>
      </c>
      <c r="K215" s="56">
        <v>3.6999999999999998E-2</v>
      </c>
      <c r="L215" s="56">
        <v>0.10489999999999999</v>
      </c>
      <c r="M215" s="55">
        <v>6031.95</v>
      </c>
      <c r="N215" s="55">
        <v>110.03</v>
      </c>
      <c r="O215" s="55">
        <v>6.6369545849999998</v>
      </c>
      <c r="P215" s="56">
        <v>6.9999999999999999E-4</v>
      </c>
      <c r="Q215" s="56">
        <v>1E-4</v>
      </c>
    </row>
    <row r="216" spans="1:17">
      <c r="A216" t="s">
        <v>3885</v>
      </c>
      <c r="B216" t="s">
        <v>2500</v>
      </c>
      <c r="C216" t="s">
        <v>2704</v>
      </c>
      <c r="D216" s="105" t="s">
        <v>3941</v>
      </c>
      <c r="E216" t="s">
        <v>544</v>
      </c>
      <c r="F216" t="s">
        <v>1917</v>
      </c>
      <c r="G216" t="s">
        <v>176</v>
      </c>
      <c r="H216" s="55">
        <v>1.48</v>
      </c>
      <c r="I216" t="s">
        <v>731</v>
      </c>
      <c r="J216" t="s">
        <v>98</v>
      </c>
      <c r="K216" s="56">
        <v>3.8800000000000001E-2</v>
      </c>
      <c r="L216" s="56">
        <v>5.0299999999999997E-2</v>
      </c>
      <c r="M216" s="55">
        <v>22706.53</v>
      </c>
      <c r="N216" s="55">
        <v>100.09</v>
      </c>
      <c r="O216" s="55">
        <v>22.726965877000001</v>
      </c>
      <c r="P216" s="56">
        <v>2.2000000000000001E-3</v>
      </c>
      <c r="Q216" s="56">
        <v>2.0000000000000001E-4</v>
      </c>
    </row>
    <row r="217" spans="1:17">
      <c r="A217" t="s">
        <v>3885</v>
      </c>
      <c r="B217" t="s">
        <v>2500</v>
      </c>
      <c r="C217" t="s">
        <v>2705</v>
      </c>
      <c r="D217" s="105" t="s">
        <v>3941</v>
      </c>
      <c r="E217" t="s">
        <v>544</v>
      </c>
      <c r="F217" t="s">
        <v>1917</v>
      </c>
      <c r="G217" t="s">
        <v>176</v>
      </c>
      <c r="H217" s="55">
        <v>1.43</v>
      </c>
      <c r="I217" t="s">
        <v>731</v>
      </c>
      <c r="J217" t="s">
        <v>98</v>
      </c>
      <c r="K217" s="56">
        <v>7.0499999999999993E-2</v>
      </c>
      <c r="L217" s="56">
        <v>7.17E-2</v>
      </c>
      <c r="M217" s="55">
        <v>22706.53</v>
      </c>
      <c r="N217" s="55">
        <v>103.07</v>
      </c>
      <c r="O217" s="55">
        <v>23.403620471</v>
      </c>
      <c r="P217" s="56">
        <v>2.3E-3</v>
      </c>
      <c r="Q217" s="56">
        <v>2.0000000000000001E-4</v>
      </c>
    </row>
    <row r="218" spans="1:17">
      <c r="A218" t="s">
        <v>3886</v>
      </c>
      <c r="B218" t="s">
        <v>2500</v>
      </c>
      <c r="C218" t="s">
        <v>2749</v>
      </c>
      <c r="D218" s="105" t="s">
        <v>3941</v>
      </c>
      <c r="E218" t="s">
        <v>549</v>
      </c>
      <c r="F218" t="s">
        <v>2750</v>
      </c>
      <c r="G218" t="s">
        <v>127</v>
      </c>
      <c r="H218" s="55">
        <v>5.19</v>
      </c>
      <c r="I218" t="s">
        <v>672</v>
      </c>
      <c r="J218" t="s">
        <v>98</v>
      </c>
      <c r="K218" s="56">
        <v>0.04</v>
      </c>
      <c r="L218" s="56">
        <v>3.4099999999999998E-2</v>
      </c>
      <c r="M218" s="55">
        <v>30658.79</v>
      </c>
      <c r="N218" s="55">
        <v>115.56</v>
      </c>
      <c r="O218" s="55">
        <v>35.429297724000001</v>
      </c>
      <c r="P218" s="56">
        <v>3.5000000000000001E-3</v>
      </c>
      <c r="Q218" s="56">
        <v>2.9999999999999997E-4</v>
      </c>
    </row>
    <row r="219" spans="1:17">
      <c r="A219" t="s">
        <v>3886</v>
      </c>
      <c r="B219" t="s">
        <v>2500</v>
      </c>
      <c r="C219" t="s">
        <v>2748</v>
      </c>
      <c r="D219" s="105" t="s">
        <v>3941</v>
      </c>
      <c r="E219" t="s">
        <v>549</v>
      </c>
      <c r="F219" t="s">
        <v>388</v>
      </c>
      <c r="G219" t="s">
        <v>127</v>
      </c>
      <c r="H219" s="55">
        <v>5.18</v>
      </c>
      <c r="I219" t="s">
        <v>672</v>
      </c>
      <c r="J219" t="s">
        <v>98</v>
      </c>
      <c r="K219" s="56">
        <v>0.04</v>
      </c>
      <c r="L219" s="56">
        <v>3.4700000000000002E-2</v>
      </c>
      <c r="M219" s="55">
        <v>1866.03</v>
      </c>
      <c r="N219" s="55">
        <v>113.93</v>
      </c>
      <c r="O219" s="55">
        <v>2.1259679789999999</v>
      </c>
      <c r="P219" s="56">
        <v>2.0000000000000001E-4</v>
      </c>
      <c r="Q219" s="56">
        <v>0</v>
      </c>
    </row>
    <row r="220" spans="1:17">
      <c r="A220" t="s">
        <v>3887</v>
      </c>
      <c r="B220" t="s">
        <v>2500</v>
      </c>
      <c r="C220" t="s">
        <v>2760</v>
      </c>
      <c r="D220" s="105" t="s">
        <v>3941</v>
      </c>
      <c r="E220" t="s">
        <v>549</v>
      </c>
      <c r="F220" t="s">
        <v>388</v>
      </c>
      <c r="G220" t="s">
        <v>127</v>
      </c>
      <c r="H220" s="55">
        <v>4.37</v>
      </c>
      <c r="I220" t="s">
        <v>672</v>
      </c>
      <c r="J220" t="s">
        <v>98</v>
      </c>
      <c r="K220" s="56">
        <v>2.5399999999999999E-2</v>
      </c>
      <c r="L220" s="56">
        <v>2.12E-2</v>
      </c>
      <c r="M220" s="55">
        <v>18509.560000000001</v>
      </c>
      <c r="N220" s="55">
        <v>115.92</v>
      </c>
      <c r="O220" s="55">
        <v>21.456281952000001</v>
      </c>
      <c r="P220" s="56">
        <v>2.0999999999999999E-3</v>
      </c>
      <c r="Q220" s="56">
        <v>2.0000000000000001E-4</v>
      </c>
    </row>
    <row r="221" spans="1:17">
      <c r="A221" t="s">
        <v>3888</v>
      </c>
      <c r="B221" t="s">
        <v>2542</v>
      </c>
      <c r="C221" t="s">
        <v>2754</v>
      </c>
      <c r="D221" s="105" t="s">
        <v>3941</v>
      </c>
      <c r="E221" t="s">
        <v>549</v>
      </c>
      <c r="F221" t="s">
        <v>217</v>
      </c>
      <c r="G221" t="s">
        <v>127</v>
      </c>
      <c r="H221" s="55">
        <v>6.19</v>
      </c>
      <c r="I221" t="s">
        <v>672</v>
      </c>
      <c r="J221" t="s">
        <v>98</v>
      </c>
      <c r="K221" s="56">
        <v>8.0500000000000002E-2</v>
      </c>
      <c r="L221" s="56">
        <v>7.3700000000000002E-2</v>
      </c>
      <c r="M221" s="55">
        <v>22286.77</v>
      </c>
      <c r="N221" s="55">
        <v>107.27</v>
      </c>
      <c r="O221" s="55">
        <v>23.907018179000001</v>
      </c>
      <c r="P221" s="56">
        <v>2.3999999999999998E-3</v>
      </c>
      <c r="Q221" s="56">
        <v>2.0000000000000001E-4</v>
      </c>
    </row>
    <row r="222" spans="1:17">
      <c r="A222" t="s">
        <v>3888</v>
      </c>
      <c r="B222" t="s">
        <v>2542</v>
      </c>
      <c r="C222" t="s">
        <v>2755</v>
      </c>
      <c r="D222" s="105" t="s">
        <v>3941</v>
      </c>
      <c r="E222" t="s">
        <v>549</v>
      </c>
      <c r="F222" t="s">
        <v>217</v>
      </c>
      <c r="G222" t="s">
        <v>127</v>
      </c>
      <c r="H222" s="55">
        <v>6.19</v>
      </c>
      <c r="I222" t="s">
        <v>672</v>
      </c>
      <c r="J222" t="s">
        <v>98</v>
      </c>
      <c r="K222" s="56">
        <v>8.0500000000000002E-2</v>
      </c>
      <c r="L222" s="56">
        <v>7.3700000000000002E-2</v>
      </c>
      <c r="M222" s="55">
        <v>20443.78</v>
      </c>
      <c r="N222" s="55">
        <v>107.27</v>
      </c>
      <c r="O222" s="55">
        <v>21.930042805999999</v>
      </c>
      <c r="P222" s="56">
        <v>2.2000000000000001E-3</v>
      </c>
      <c r="Q222" s="56">
        <v>2.0000000000000001E-4</v>
      </c>
    </row>
    <row r="223" spans="1:17">
      <c r="A223" t="s">
        <v>3888</v>
      </c>
      <c r="B223" t="s">
        <v>2542</v>
      </c>
      <c r="C223" t="s">
        <v>2756</v>
      </c>
      <c r="D223" s="105" t="s">
        <v>3941</v>
      </c>
      <c r="E223" t="s">
        <v>549</v>
      </c>
      <c r="F223" t="s">
        <v>217</v>
      </c>
      <c r="G223" t="s">
        <v>127</v>
      </c>
      <c r="H223" s="55">
        <v>6.19</v>
      </c>
      <c r="I223" t="s">
        <v>672</v>
      </c>
      <c r="J223" t="s">
        <v>98</v>
      </c>
      <c r="K223" s="56">
        <v>8.0500000000000002E-2</v>
      </c>
      <c r="L223" s="56">
        <v>7.3700000000000002E-2</v>
      </c>
      <c r="M223" s="55">
        <v>14283.55</v>
      </c>
      <c r="N223" s="55">
        <v>107.27</v>
      </c>
      <c r="O223" s="55">
        <v>15.321964084999999</v>
      </c>
      <c r="P223" s="56">
        <v>1.5E-3</v>
      </c>
      <c r="Q223" s="56">
        <v>2.0000000000000001E-4</v>
      </c>
    </row>
    <row r="224" spans="1:17">
      <c r="A224" t="s">
        <v>3888</v>
      </c>
      <c r="B224" t="s">
        <v>2542</v>
      </c>
      <c r="C224" t="s">
        <v>2751</v>
      </c>
      <c r="D224" s="105" t="s">
        <v>3941</v>
      </c>
      <c r="E224" t="s">
        <v>549</v>
      </c>
      <c r="F224" t="s">
        <v>217</v>
      </c>
      <c r="G224" t="s">
        <v>127</v>
      </c>
      <c r="H224" s="55">
        <v>6.19</v>
      </c>
      <c r="I224" t="s">
        <v>672</v>
      </c>
      <c r="J224" t="s">
        <v>98</v>
      </c>
      <c r="K224" s="56">
        <v>8.0500000000000002E-2</v>
      </c>
      <c r="L224" s="56">
        <v>7.3700000000000002E-2</v>
      </c>
      <c r="M224" s="55">
        <v>5298.45</v>
      </c>
      <c r="N224" s="55">
        <v>107.27</v>
      </c>
      <c r="O224" s="55">
        <v>5.683647315</v>
      </c>
      <c r="P224" s="56">
        <v>5.9999999999999995E-4</v>
      </c>
      <c r="Q224" s="56">
        <v>1E-4</v>
      </c>
    </row>
    <row r="225" spans="1:17">
      <c r="A225" t="s">
        <v>3888</v>
      </c>
      <c r="B225" t="s">
        <v>2542</v>
      </c>
      <c r="C225" t="s">
        <v>2757</v>
      </c>
      <c r="D225" s="105" t="s">
        <v>3941</v>
      </c>
      <c r="E225" t="s">
        <v>549</v>
      </c>
      <c r="F225" t="s">
        <v>217</v>
      </c>
      <c r="G225" t="s">
        <v>127</v>
      </c>
      <c r="H225" s="55">
        <v>6.19</v>
      </c>
      <c r="I225" t="s">
        <v>672</v>
      </c>
      <c r="J225" t="s">
        <v>98</v>
      </c>
      <c r="K225" s="56">
        <v>8.0500000000000002E-2</v>
      </c>
      <c r="L225" s="56">
        <v>7.3700000000000002E-2</v>
      </c>
      <c r="M225" s="55">
        <v>16919.41</v>
      </c>
      <c r="N225" s="55">
        <v>107.27</v>
      </c>
      <c r="O225" s="55">
        <v>18.149451107000001</v>
      </c>
      <c r="P225" s="56">
        <v>1.8E-3</v>
      </c>
      <c r="Q225" s="56">
        <v>2.0000000000000001E-4</v>
      </c>
    </row>
    <row r="226" spans="1:17">
      <c r="A226" t="s">
        <v>3888</v>
      </c>
      <c r="B226" t="s">
        <v>2542</v>
      </c>
      <c r="C226" t="s">
        <v>2758</v>
      </c>
      <c r="D226" s="105" t="s">
        <v>3941</v>
      </c>
      <c r="E226" t="s">
        <v>549</v>
      </c>
      <c r="F226" t="s">
        <v>217</v>
      </c>
      <c r="G226" t="s">
        <v>127</v>
      </c>
      <c r="H226" s="55">
        <v>6.19</v>
      </c>
      <c r="I226" t="s">
        <v>672</v>
      </c>
      <c r="J226" t="s">
        <v>98</v>
      </c>
      <c r="K226" s="56">
        <v>8.0500000000000002E-2</v>
      </c>
      <c r="L226" s="56">
        <v>7.3700000000000002E-2</v>
      </c>
      <c r="M226" s="55">
        <v>10498.59</v>
      </c>
      <c r="N226" s="55">
        <v>107.27</v>
      </c>
      <c r="O226" s="55">
        <v>11.261837493</v>
      </c>
      <c r="P226" s="56">
        <v>1.1000000000000001E-3</v>
      </c>
      <c r="Q226" s="56">
        <v>1E-4</v>
      </c>
    </row>
    <row r="227" spans="1:17">
      <c r="A227" t="s">
        <v>3888</v>
      </c>
      <c r="B227" t="s">
        <v>2542</v>
      </c>
      <c r="C227" t="s">
        <v>2759</v>
      </c>
      <c r="D227" s="105" t="s">
        <v>3941</v>
      </c>
      <c r="E227" t="s">
        <v>549</v>
      </c>
      <c r="F227" t="s">
        <v>217</v>
      </c>
      <c r="G227" t="s">
        <v>127</v>
      </c>
      <c r="H227" s="55">
        <v>6.19</v>
      </c>
      <c r="I227" t="s">
        <v>672</v>
      </c>
      <c r="J227" t="s">
        <v>98</v>
      </c>
      <c r="K227" s="56">
        <v>8.0500000000000002E-2</v>
      </c>
      <c r="L227" s="56">
        <v>7.3700000000000002E-2</v>
      </c>
      <c r="M227" s="55">
        <v>28627.27</v>
      </c>
      <c r="N227" s="55">
        <v>107.27</v>
      </c>
      <c r="O227" s="55">
        <v>30.708472529000002</v>
      </c>
      <c r="P227" s="56">
        <v>3.0000000000000001E-3</v>
      </c>
      <c r="Q227" s="56">
        <v>2.9999999999999997E-4</v>
      </c>
    </row>
    <row r="228" spans="1:17">
      <c r="A228" t="s">
        <v>3888</v>
      </c>
      <c r="B228" t="s">
        <v>2542</v>
      </c>
      <c r="C228" t="s">
        <v>2752</v>
      </c>
      <c r="D228" s="105" t="s">
        <v>3941</v>
      </c>
      <c r="E228" t="s">
        <v>549</v>
      </c>
      <c r="F228" t="s">
        <v>2753</v>
      </c>
      <c r="G228" t="s">
        <v>127</v>
      </c>
      <c r="H228" s="55">
        <v>7.51</v>
      </c>
      <c r="I228" t="s">
        <v>672</v>
      </c>
      <c r="J228" t="s">
        <v>98</v>
      </c>
      <c r="K228" s="56">
        <v>0.03</v>
      </c>
      <c r="L228" s="56">
        <v>4.2799999999999998E-2</v>
      </c>
      <c r="M228" s="55">
        <v>17820.189999999999</v>
      </c>
      <c r="N228" s="55">
        <v>102.2</v>
      </c>
      <c r="O228" s="55">
        <v>18.212234179999999</v>
      </c>
      <c r="P228" s="56">
        <v>1.8E-3</v>
      </c>
      <c r="Q228" s="56">
        <v>2.0000000000000001E-4</v>
      </c>
    </row>
    <row r="229" spans="1:17">
      <c r="A229" t="s">
        <v>3889</v>
      </c>
      <c r="B229" t="s">
        <v>2542</v>
      </c>
      <c r="C229" t="s">
        <v>2764</v>
      </c>
      <c r="D229" s="105" t="s">
        <v>3941</v>
      </c>
      <c r="E229" t="s">
        <v>544</v>
      </c>
      <c r="F229" t="s">
        <v>414</v>
      </c>
      <c r="G229" t="s">
        <v>176</v>
      </c>
      <c r="H229" s="55">
        <v>3.38</v>
      </c>
      <c r="I229" t="s">
        <v>321</v>
      </c>
      <c r="J229" t="s">
        <v>98</v>
      </c>
      <c r="K229" s="56">
        <v>2.3300000000000001E-2</v>
      </c>
      <c r="L229" s="56">
        <v>3.0800000000000001E-2</v>
      </c>
      <c r="M229" s="55">
        <v>22531.42</v>
      </c>
      <c r="N229" s="55">
        <v>110.49</v>
      </c>
      <c r="O229" s="55">
        <v>24.894965958</v>
      </c>
      <c r="P229" s="56">
        <v>2.5000000000000001E-3</v>
      </c>
      <c r="Q229" s="56">
        <v>2.0000000000000001E-4</v>
      </c>
    </row>
    <row r="230" spans="1:17">
      <c r="A230" t="s">
        <v>3890</v>
      </c>
      <c r="B230" t="s">
        <v>2542</v>
      </c>
      <c r="C230" t="s">
        <v>2716</v>
      </c>
      <c r="D230" s="105" t="s">
        <v>3941</v>
      </c>
      <c r="E230" t="s">
        <v>549</v>
      </c>
      <c r="F230" t="s">
        <v>388</v>
      </c>
      <c r="G230" t="s">
        <v>127</v>
      </c>
      <c r="H230" s="55">
        <v>5.17</v>
      </c>
      <c r="I230" t="s">
        <v>672</v>
      </c>
      <c r="J230" t="s">
        <v>98</v>
      </c>
      <c r="K230" s="56">
        <v>2.9000000000000001E-2</v>
      </c>
      <c r="L230" s="56">
        <v>2.4299999999999999E-2</v>
      </c>
      <c r="M230" s="55">
        <v>48844.08</v>
      </c>
      <c r="N230" s="55">
        <v>116.59</v>
      </c>
      <c r="O230" s="55">
        <v>56.947312871999998</v>
      </c>
      <c r="P230" s="56">
        <v>5.5999999999999999E-3</v>
      </c>
      <c r="Q230" s="56">
        <v>5.9999999999999995E-4</v>
      </c>
    </row>
    <row r="231" spans="1:17">
      <c r="A231" t="s">
        <v>3891</v>
      </c>
      <c r="B231" t="s">
        <v>2500</v>
      </c>
      <c r="C231" t="s">
        <v>2769</v>
      </c>
      <c r="D231" s="105" t="s">
        <v>3941</v>
      </c>
      <c r="E231" t="s">
        <v>297</v>
      </c>
      <c r="F231" t="s">
        <v>2770</v>
      </c>
      <c r="G231" t="s">
        <v>1975</v>
      </c>
      <c r="H231" s="55">
        <v>0.03</v>
      </c>
      <c r="I231" t="s">
        <v>110</v>
      </c>
      <c r="J231" t="s">
        <v>98</v>
      </c>
      <c r="K231" s="56">
        <v>2.0799999999999999E-2</v>
      </c>
      <c r="L231" s="56">
        <v>6.0900000000000003E-2</v>
      </c>
      <c r="M231" s="55">
        <v>3450.28</v>
      </c>
      <c r="N231" s="55">
        <v>100.33</v>
      </c>
      <c r="O231" s="55">
        <v>3.4616659240000001</v>
      </c>
      <c r="P231" s="56">
        <v>2.9999999999999997E-4</v>
      </c>
      <c r="Q231" s="56">
        <v>0</v>
      </c>
    </row>
    <row r="232" spans="1:17">
      <c r="A232" t="s">
        <v>3892</v>
      </c>
      <c r="B232" t="s">
        <v>2500</v>
      </c>
      <c r="C232" t="s">
        <v>2802</v>
      </c>
      <c r="D232" s="105" t="s">
        <v>3941</v>
      </c>
      <c r="E232" t="s">
        <v>860</v>
      </c>
      <c r="F232" t="s">
        <v>2803</v>
      </c>
      <c r="G232" t="s">
        <v>1975</v>
      </c>
      <c r="H232" s="55">
        <v>4.8899999999999997</v>
      </c>
      <c r="I232" t="s">
        <v>341</v>
      </c>
      <c r="J232" t="s">
        <v>98</v>
      </c>
      <c r="K232" s="56">
        <v>7.85E-2</v>
      </c>
      <c r="L232" s="56">
        <v>7.9500000000000001E-2</v>
      </c>
      <c r="M232" s="55">
        <v>96380.11</v>
      </c>
      <c r="N232" s="55">
        <v>100.43</v>
      </c>
      <c r="O232" s="55">
        <v>96.794544473000002</v>
      </c>
      <c r="P232" s="56">
        <v>9.4999999999999998E-3</v>
      </c>
      <c r="Q232" s="56">
        <v>1E-3</v>
      </c>
    </row>
    <row r="233" spans="1:17">
      <c r="A233" t="s">
        <v>3893</v>
      </c>
      <c r="B233" t="s">
        <v>2500</v>
      </c>
      <c r="C233" t="s">
        <v>2784</v>
      </c>
      <c r="D233" s="105" t="s">
        <v>3941</v>
      </c>
      <c r="E233" t="s">
        <v>613</v>
      </c>
      <c r="F233" t="s">
        <v>279</v>
      </c>
      <c r="G233" t="s">
        <v>127</v>
      </c>
      <c r="H233" s="55">
        <v>4.03</v>
      </c>
      <c r="I233" t="s">
        <v>113</v>
      </c>
      <c r="J233" t="s">
        <v>98</v>
      </c>
      <c r="K233" s="56">
        <v>4.8899999999999999E-2</v>
      </c>
      <c r="L233" s="56">
        <v>5.3699999999999998E-2</v>
      </c>
      <c r="M233" s="55">
        <v>63661.51</v>
      </c>
      <c r="N233" s="55">
        <v>99.52</v>
      </c>
      <c r="O233" s="55">
        <v>63.355934752000003</v>
      </c>
      <c r="P233" s="56">
        <v>6.3E-3</v>
      </c>
      <c r="Q233" s="56">
        <v>5.9999999999999995E-4</v>
      </c>
    </row>
    <row r="234" spans="1:17">
      <c r="A234" t="s">
        <v>3893</v>
      </c>
      <c r="B234" t="s">
        <v>2500</v>
      </c>
      <c r="C234" t="s">
        <v>2796</v>
      </c>
      <c r="D234" s="105" t="s">
        <v>3941</v>
      </c>
      <c r="E234" t="s">
        <v>613</v>
      </c>
      <c r="F234" t="s">
        <v>2797</v>
      </c>
      <c r="G234" t="s">
        <v>127</v>
      </c>
      <c r="H234" s="55">
        <v>3.99</v>
      </c>
      <c r="I234" t="s">
        <v>113</v>
      </c>
      <c r="J234" t="s">
        <v>98</v>
      </c>
      <c r="K234" s="56">
        <v>4.5100000000000001E-2</v>
      </c>
      <c r="L234" s="56">
        <v>6.3500000000000001E-2</v>
      </c>
      <c r="M234" s="55">
        <v>78897.17</v>
      </c>
      <c r="N234" s="55">
        <v>94.34</v>
      </c>
      <c r="O234" s="55">
        <v>74.431590177999993</v>
      </c>
      <c r="P234" s="56">
        <v>7.3000000000000001E-3</v>
      </c>
      <c r="Q234" s="56">
        <v>6.9999999999999999E-4</v>
      </c>
    </row>
    <row r="235" spans="1:17">
      <c r="A235" t="s">
        <v>3893</v>
      </c>
      <c r="B235" t="s">
        <v>2500</v>
      </c>
      <c r="C235" t="s">
        <v>2798</v>
      </c>
      <c r="D235" s="105" t="s">
        <v>3941</v>
      </c>
      <c r="E235" t="s">
        <v>613</v>
      </c>
      <c r="F235" t="s">
        <v>2799</v>
      </c>
      <c r="G235" t="s">
        <v>127</v>
      </c>
      <c r="H235" s="55">
        <v>3.84</v>
      </c>
      <c r="I235" t="s">
        <v>113</v>
      </c>
      <c r="J235" t="s">
        <v>98</v>
      </c>
      <c r="K235" s="56">
        <v>4.5499999999999999E-2</v>
      </c>
      <c r="L235" s="56">
        <v>9.06E-2</v>
      </c>
      <c r="M235" s="55">
        <v>72463.48</v>
      </c>
      <c r="N235" s="55">
        <v>85.62</v>
      </c>
      <c r="O235" s="55">
        <v>62.043231575999997</v>
      </c>
      <c r="P235" s="56">
        <v>6.1000000000000004E-3</v>
      </c>
      <c r="Q235" s="56">
        <v>5.9999999999999995E-4</v>
      </c>
    </row>
    <row r="236" spans="1:17">
      <c r="A236" t="s">
        <v>3893</v>
      </c>
      <c r="B236" t="s">
        <v>2500</v>
      </c>
      <c r="C236" t="s">
        <v>2787</v>
      </c>
      <c r="D236" s="105" t="s">
        <v>3941</v>
      </c>
      <c r="E236" t="s">
        <v>613</v>
      </c>
      <c r="F236" t="s">
        <v>2788</v>
      </c>
      <c r="G236" t="s">
        <v>127</v>
      </c>
      <c r="H236" s="55">
        <v>4.25</v>
      </c>
      <c r="I236" t="s">
        <v>113</v>
      </c>
      <c r="J236" t="s">
        <v>98</v>
      </c>
      <c r="K236" s="56">
        <v>4.2799999999999998E-2</v>
      </c>
      <c r="L236" s="56">
        <v>7.1300000000000002E-2</v>
      </c>
      <c r="M236" s="55">
        <v>59057.34</v>
      </c>
      <c r="N236" s="55">
        <v>90.07</v>
      </c>
      <c r="O236" s="55">
        <v>53.192946138000003</v>
      </c>
      <c r="P236" s="56">
        <v>5.1999999999999998E-3</v>
      </c>
      <c r="Q236" s="56">
        <v>5.0000000000000001E-4</v>
      </c>
    </row>
    <row r="237" spans="1:17">
      <c r="A237" t="s">
        <v>3893</v>
      </c>
      <c r="B237" t="s">
        <v>2500</v>
      </c>
      <c r="C237" t="s">
        <v>2789</v>
      </c>
      <c r="D237" s="105" t="s">
        <v>3941</v>
      </c>
      <c r="E237" t="s">
        <v>613</v>
      </c>
      <c r="F237" t="s">
        <v>2790</v>
      </c>
      <c r="G237" t="s">
        <v>127</v>
      </c>
      <c r="H237" s="55">
        <v>4.21</v>
      </c>
      <c r="I237" t="s">
        <v>113</v>
      </c>
      <c r="J237" t="s">
        <v>98</v>
      </c>
      <c r="K237" s="56">
        <v>5.28E-2</v>
      </c>
      <c r="L237" s="56">
        <v>6.5699999999999995E-2</v>
      </c>
      <c r="M237" s="55">
        <v>94793.93</v>
      </c>
      <c r="N237" s="55">
        <v>96.4</v>
      </c>
      <c r="O237" s="55">
        <v>91.381348520000003</v>
      </c>
      <c r="P237" s="56">
        <v>8.9999999999999993E-3</v>
      </c>
      <c r="Q237" s="56">
        <v>8.9999999999999998E-4</v>
      </c>
    </row>
    <row r="238" spans="1:17">
      <c r="A238" t="s">
        <v>3893</v>
      </c>
      <c r="B238" t="s">
        <v>2500</v>
      </c>
      <c r="C238" t="s">
        <v>2791</v>
      </c>
      <c r="D238" s="105" t="s">
        <v>3941</v>
      </c>
      <c r="E238" t="s">
        <v>613</v>
      </c>
      <c r="F238" t="s">
        <v>2792</v>
      </c>
      <c r="G238" t="s">
        <v>127</v>
      </c>
      <c r="H238" s="55">
        <v>4.12</v>
      </c>
      <c r="I238" t="s">
        <v>113</v>
      </c>
      <c r="J238" t="s">
        <v>98</v>
      </c>
      <c r="K238" s="56">
        <v>5.6000000000000001E-2</v>
      </c>
      <c r="L238" s="56">
        <v>7.8299999999999995E-2</v>
      </c>
      <c r="M238" s="55">
        <v>117318.39</v>
      </c>
      <c r="N238" s="55">
        <v>93.15</v>
      </c>
      <c r="O238" s="55">
        <v>109.28208028500001</v>
      </c>
      <c r="P238" s="56">
        <v>1.0800000000000001E-2</v>
      </c>
      <c r="Q238" s="56">
        <v>1.1000000000000001E-3</v>
      </c>
    </row>
    <row r="239" spans="1:17">
      <c r="A239" t="s">
        <v>3893</v>
      </c>
      <c r="B239" t="s">
        <v>2500</v>
      </c>
      <c r="C239" t="s">
        <v>2800</v>
      </c>
      <c r="D239" s="105" t="s">
        <v>3941</v>
      </c>
      <c r="E239" t="s">
        <v>613</v>
      </c>
      <c r="F239" t="s">
        <v>2801</v>
      </c>
      <c r="G239" t="s">
        <v>127</v>
      </c>
      <c r="H239" s="55">
        <v>3.66</v>
      </c>
      <c r="I239" t="s">
        <v>113</v>
      </c>
      <c r="J239" t="s">
        <v>98</v>
      </c>
      <c r="K239" s="56">
        <v>7.2700000000000001E-2</v>
      </c>
      <c r="L239" s="56">
        <v>9.7100000000000006E-2</v>
      </c>
      <c r="M239" s="55">
        <v>64257.919999999998</v>
      </c>
      <c r="N239" s="55">
        <v>93.99</v>
      </c>
      <c r="O239" s="55">
        <v>60.396019008000003</v>
      </c>
      <c r="P239" s="56">
        <v>6.0000000000000001E-3</v>
      </c>
      <c r="Q239" s="56">
        <v>5.9999999999999995E-4</v>
      </c>
    </row>
    <row r="240" spans="1:17">
      <c r="A240" t="s">
        <v>3893</v>
      </c>
      <c r="B240" t="s">
        <v>2500</v>
      </c>
      <c r="C240" t="s">
        <v>2793</v>
      </c>
      <c r="D240" s="105" t="s">
        <v>3941</v>
      </c>
      <c r="E240" t="s">
        <v>613</v>
      </c>
      <c r="F240" t="s">
        <v>237</v>
      </c>
      <c r="G240" t="s">
        <v>127</v>
      </c>
      <c r="H240" s="55">
        <v>4.1500000000000004</v>
      </c>
      <c r="I240" t="s">
        <v>113</v>
      </c>
      <c r="J240" t="s">
        <v>98</v>
      </c>
      <c r="K240" s="56">
        <v>6.2E-2</v>
      </c>
      <c r="L240" s="56">
        <v>6.1800000000000001E-2</v>
      </c>
      <c r="M240" s="55">
        <v>114931.25</v>
      </c>
      <c r="N240" s="55">
        <v>101.95</v>
      </c>
      <c r="O240" s="55">
        <v>117.172409375</v>
      </c>
      <c r="P240" s="56">
        <v>1.1599999999999999E-2</v>
      </c>
      <c r="Q240" s="56">
        <v>1.1999999999999999E-3</v>
      </c>
    </row>
    <row r="241" spans="1:17">
      <c r="A241" t="s">
        <v>3893</v>
      </c>
      <c r="B241" t="s">
        <v>2500</v>
      </c>
      <c r="C241" t="s">
        <v>2794</v>
      </c>
      <c r="D241" s="105" t="s">
        <v>3941</v>
      </c>
      <c r="E241" t="s">
        <v>613</v>
      </c>
      <c r="F241" t="s">
        <v>2795</v>
      </c>
      <c r="G241" t="s">
        <v>127</v>
      </c>
      <c r="H241" s="55">
        <v>4.1399999999999997</v>
      </c>
      <c r="I241" t="s">
        <v>113</v>
      </c>
      <c r="J241" t="s">
        <v>98</v>
      </c>
      <c r="K241" s="56">
        <v>6.3399999999999998E-2</v>
      </c>
      <c r="L241" s="56">
        <v>6.2E-2</v>
      </c>
      <c r="M241" s="55">
        <v>124805.68</v>
      </c>
      <c r="N241" s="55">
        <v>102.47</v>
      </c>
      <c r="O241" s="55">
        <v>127.88838029599999</v>
      </c>
      <c r="P241" s="56">
        <v>1.26E-2</v>
      </c>
      <c r="Q241" s="56">
        <v>1.2999999999999999E-3</v>
      </c>
    </row>
    <row r="242" spans="1:17">
      <c r="A242" t="s">
        <v>3893</v>
      </c>
      <c r="B242" t="s">
        <v>2542</v>
      </c>
      <c r="C242" t="s">
        <v>2785</v>
      </c>
      <c r="D242" s="105" t="s">
        <v>3941</v>
      </c>
      <c r="E242" t="s">
        <v>613</v>
      </c>
      <c r="F242" t="s">
        <v>2786</v>
      </c>
      <c r="G242" t="s">
        <v>127</v>
      </c>
      <c r="H242" s="55">
        <v>5.82</v>
      </c>
      <c r="I242" t="s">
        <v>113</v>
      </c>
      <c r="J242" t="s">
        <v>98</v>
      </c>
      <c r="K242" s="56">
        <v>7.3599999999999999E-2</v>
      </c>
      <c r="L242" s="56">
        <v>6.6000000000000003E-2</v>
      </c>
      <c r="M242" s="55">
        <v>49948.11</v>
      </c>
      <c r="N242" s="55">
        <v>106.9</v>
      </c>
      <c r="O242" s="55">
        <v>53.394529589999998</v>
      </c>
      <c r="P242" s="56">
        <v>5.3E-3</v>
      </c>
      <c r="Q242" s="56">
        <v>5.0000000000000001E-4</v>
      </c>
    </row>
    <row r="243" spans="1:17">
      <c r="A243" t="s">
        <v>3864</v>
      </c>
      <c r="B243" t="s">
        <v>2542</v>
      </c>
      <c r="C243" t="s">
        <v>2813</v>
      </c>
      <c r="D243" s="105" t="s">
        <v>3941</v>
      </c>
      <c r="E243" t="s">
        <v>613</v>
      </c>
      <c r="F243" t="s">
        <v>2814</v>
      </c>
      <c r="G243" t="s">
        <v>127</v>
      </c>
      <c r="H243" s="55">
        <v>1.73</v>
      </c>
      <c r="I243" t="s">
        <v>110</v>
      </c>
      <c r="J243" t="s">
        <v>98</v>
      </c>
      <c r="K243" s="56">
        <v>6.7500000000000004E-2</v>
      </c>
      <c r="L243" s="56">
        <v>7.1800000000000003E-2</v>
      </c>
      <c r="M243" s="55">
        <v>49198.46</v>
      </c>
      <c r="N243" s="55">
        <v>99.67</v>
      </c>
      <c r="O243" s="55">
        <v>49.036105081999999</v>
      </c>
      <c r="P243" s="56">
        <v>4.7999999999999996E-3</v>
      </c>
      <c r="Q243" s="56">
        <v>5.0000000000000001E-4</v>
      </c>
    </row>
    <row r="244" spans="1:17">
      <c r="A244" t="s">
        <v>3864</v>
      </c>
      <c r="B244" t="s">
        <v>2542</v>
      </c>
      <c r="C244" t="s">
        <v>2812</v>
      </c>
      <c r="D244" s="105" t="s">
        <v>3941</v>
      </c>
      <c r="E244" t="s">
        <v>613</v>
      </c>
      <c r="F244" t="s">
        <v>590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7.17E-2</v>
      </c>
      <c r="M244" s="55">
        <v>15757.91</v>
      </c>
      <c r="N244" s="55">
        <v>99.67</v>
      </c>
      <c r="O244" s="55">
        <v>15.705908897</v>
      </c>
      <c r="P244" s="56">
        <v>1.5E-3</v>
      </c>
      <c r="Q244" s="56">
        <v>2.0000000000000001E-4</v>
      </c>
    </row>
    <row r="245" spans="1:17">
      <c r="A245" t="s">
        <v>3864</v>
      </c>
      <c r="B245" t="s">
        <v>2542</v>
      </c>
      <c r="C245" t="s">
        <v>2815</v>
      </c>
      <c r="D245" s="105" t="s">
        <v>3941</v>
      </c>
      <c r="E245" t="s">
        <v>613</v>
      </c>
      <c r="F245" t="s">
        <v>443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22643.99</v>
      </c>
      <c r="N245" s="55">
        <v>99.67</v>
      </c>
      <c r="O245" s="55">
        <v>22.569264832999998</v>
      </c>
      <c r="P245" s="56">
        <v>2.2000000000000001E-3</v>
      </c>
      <c r="Q245" s="56">
        <v>2.0000000000000001E-4</v>
      </c>
    </row>
    <row r="246" spans="1:17">
      <c r="A246" t="s">
        <v>3864</v>
      </c>
      <c r="B246" t="s">
        <v>2542</v>
      </c>
      <c r="C246" t="s">
        <v>2816</v>
      </c>
      <c r="D246" s="105" t="s">
        <v>3941</v>
      </c>
      <c r="E246" t="s">
        <v>613</v>
      </c>
      <c r="F246" t="s">
        <v>357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22924.41</v>
      </c>
      <c r="N246" s="55">
        <v>99.67</v>
      </c>
      <c r="O246" s="55">
        <v>22.848759446999999</v>
      </c>
      <c r="P246" s="56">
        <v>2.3E-3</v>
      </c>
      <c r="Q246" s="56">
        <v>2.0000000000000001E-4</v>
      </c>
    </row>
    <row r="247" spans="1:17">
      <c r="A247" t="s">
        <v>3864</v>
      </c>
      <c r="B247" t="s">
        <v>2542</v>
      </c>
      <c r="C247" t="s">
        <v>2817</v>
      </c>
      <c r="D247" s="105" t="s">
        <v>3941</v>
      </c>
      <c r="E247" t="s">
        <v>613</v>
      </c>
      <c r="F247" t="s">
        <v>601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13447</v>
      </c>
      <c r="N247" s="55">
        <v>99.67</v>
      </c>
      <c r="O247" s="55">
        <v>13.402624899999999</v>
      </c>
      <c r="P247" s="56">
        <v>1.2999999999999999E-3</v>
      </c>
      <c r="Q247" s="56">
        <v>1E-4</v>
      </c>
    </row>
    <row r="248" spans="1:17">
      <c r="A248" t="s">
        <v>3864</v>
      </c>
      <c r="B248" t="s">
        <v>2542</v>
      </c>
      <c r="C248" t="s">
        <v>2810</v>
      </c>
      <c r="D248" s="105" t="s">
        <v>3941</v>
      </c>
      <c r="E248" t="s">
        <v>613</v>
      </c>
      <c r="F248" t="s">
        <v>333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33177.629999999997</v>
      </c>
      <c r="N248" s="55">
        <v>99.67</v>
      </c>
      <c r="O248" s="55">
        <v>33.068143821</v>
      </c>
      <c r="P248" s="56">
        <v>3.3E-3</v>
      </c>
      <c r="Q248" s="56">
        <v>2.9999999999999997E-4</v>
      </c>
    </row>
    <row r="249" spans="1:17">
      <c r="A249" t="s">
        <v>3864</v>
      </c>
      <c r="B249" t="s">
        <v>2542</v>
      </c>
      <c r="C249" t="s">
        <v>2818</v>
      </c>
      <c r="D249" s="105" t="s">
        <v>3941</v>
      </c>
      <c r="E249" t="s">
        <v>613</v>
      </c>
      <c r="F249" t="s">
        <v>500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21443.03</v>
      </c>
      <c r="N249" s="55">
        <v>99.67</v>
      </c>
      <c r="O249" s="55">
        <v>21.372268000999998</v>
      </c>
      <c r="P249" s="56">
        <v>2.0999999999999999E-3</v>
      </c>
      <c r="Q249" s="56">
        <v>2.0000000000000001E-4</v>
      </c>
    </row>
    <row r="250" spans="1:17">
      <c r="A250" t="s">
        <v>3864</v>
      </c>
      <c r="B250" t="s">
        <v>2542</v>
      </c>
      <c r="C250" t="s">
        <v>2819</v>
      </c>
      <c r="D250" s="105" t="s">
        <v>3941</v>
      </c>
      <c r="E250" t="s">
        <v>613</v>
      </c>
      <c r="F250" t="s">
        <v>292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11582.94</v>
      </c>
      <c r="N250" s="55">
        <v>99.67</v>
      </c>
      <c r="O250" s="55">
        <v>11.544716298000001</v>
      </c>
      <c r="P250" s="56">
        <v>1.1000000000000001E-3</v>
      </c>
      <c r="Q250" s="56">
        <v>1E-4</v>
      </c>
    </row>
    <row r="251" spans="1:17">
      <c r="A251" t="s">
        <v>3864</v>
      </c>
      <c r="B251" t="s">
        <v>2542</v>
      </c>
      <c r="C251" t="s">
        <v>2820</v>
      </c>
      <c r="D251" s="105" t="s">
        <v>3941</v>
      </c>
      <c r="E251" t="s">
        <v>613</v>
      </c>
      <c r="F251" t="s">
        <v>289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16062.09</v>
      </c>
      <c r="N251" s="55">
        <v>99.67</v>
      </c>
      <c r="O251" s="55">
        <v>16.009085103</v>
      </c>
      <c r="P251" s="56">
        <v>1.6000000000000001E-3</v>
      </c>
      <c r="Q251" s="56">
        <v>2.0000000000000001E-4</v>
      </c>
    </row>
    <row r="252" spans="1:17">
      <c r="A252" t="s">
        <v>3864</v>
      </c>
      <c r="B252" t="s">
        <v>2542</v>
      </c>
      <c r="C252" t="s">
        <v>2821</v>
      </c>
      <c r="D252" s="105" t="s">
        <v>3941</v>
      </c>
      <c r="E252" t="s">
        <v>613</v>
      </c>
      <c r="F252" t="s">
        <v>526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30071.56</v>
      </c>
      <c r="N252" s="55">
        <v>99.67</v>
      </c>
      <c r="O252" s="55">
        <v>29.972323851999999</v>
      </c>
      <c r="P252" s="56">
        <v>3.0000000000000001E-3</v>
      </c>
      <c r="Q252" s="56">
        <v>2.9999999999999997E-4</v>
      </c>
    </row>
    <row r="253" spans="1:17">
      <c r="A253" t="s">
        <v>3864</v>
      </c>
      <c r="B253" t="s">
        <v>2542</v>
      </c>
      <c r="C253" t="s">
        <v>2822</v>
      </c>
      <c r="D253" s="105" t="s">
        <v>3941</v>
      </c>
      <c r="E253" t="s">
        <v>613</v>
      </c>
      <c r="F253" t="s">
        <v>231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21854.38</v>
      </c>
      <c r="N253" s="55">
        <v>99.67</v>
      </c>
      <c r="O253" s="55">
        <v>21.782260546</v>
      </c>
      <c r="P253" s="56">
        <v>2.0999999999999999E-3</v>
      </c>
      <c r="Q253" s="56">
        <v>2.0000000000000001E-4</v>
      </c>
    </row>
    <row r="254" spans="1:17">
      <c r="A254" t="s">
        <v>3864</v>
      </c>
      <c r="B254" t="s">
        <v>2542</v>
      </c>
      <c r="C254" t="s">
        <v>2823</v>
      </c>
      <c r="D254" s="105" t="s">
        <v>3941</v>
      </c>
      <c r="E254" t="s">
        <v>613</v>
      </c>
      <c r="F254" t="s">
        <v>225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15337.29</v>
      </c>
      <c r="N254" s="55">
        <v>99.67</v>
      </c>
      <c r="O254" s="55">
        <v>15.286676943</v>
      </c>
      <c r="P254" s="56">
        <v>1.5E-3</v>
      </c>
      <c r="Q254" s="56">
        <v>2.0000000000000001E-4</v>
      </c>
    </row>
    <row r="255" spans="1:17">
      <c r="A255" t="s">
        <v>3864</v>
      </c>
      <c r="B255" t="s">
        <v>2542</v>
      </c>
      <c r="C255" t="s">
        <v>2824</v>
      </c>
      <c r="D255" s="105" t="s">
        <v>3941</v>
      </c>
      <c r="E255" t="s">
        <v>613</v>
      </c>
      <c r="F255" t="s">
        <v>248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23234.29</v>
      </c>
      <c r="N255" s="55">
        <v>99.67</v>
      </c>
      <c r="O255" s="55">
        <v>23.157616843</v>
      </c>
      <c r="P255" s="56">
        <v>2.3E-3</v>
      </c>
      <c r="Q255" s="56">
        <v>2.0000000000000001E-4</v>
      </c>
    </row>
    <row r="256" spans="1:17">
      <c r="A256" t="s">
        <v>3864</v>
      </c>
      <c r="B256" t="s">
        <v>2542</v>
      </c>
      <c r="C256" t="s">
        <v>2825</v>
      </c>
      <c r="D256" s="105" t="s">
        <v>3941</v>
      </c>
      <c r="E256" t="s">
        <v>613</v>
      </c>
      <c r="F256" t="s">
        <v>251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17375.75</v>
      </c>
      <c r="N256" s="55">
        <v>99.67</v>
      </c>
      <c r="O256" s="55">
        <v>17.318410024999999</v>
      </c>
      <c r="P256" s="56">
        <v>1.6999999999999999E-3</v>
      </c>
      <c r="Q256" s="56">
        <v>2.0000000000000001E-4</v>
      </c>
    </row>
    <row r="257" spans="1:17">
      <c r="A257" t="s">
        <v>3864</v>
      </c>
      <c r="B257" t="s">
        <v>2542</v>
      </c>
      <c r="C257" t="s">
        <v>2806</v>
      </c>
      <c r="D257" s="105" t="s">
        <v>3941</v>
      </c>
      <c r="E257" t="s">
        <v>613</v>
      </c>
      <c r="F257" t="s">
        <v>767</v>
      </c>
      <c r="G257" t="s">
        <v>127</v>
      </c>
      <c r="H257" s="55">
        <v>1.82</v>
      </c>
      <c r="I257" t="s">
        <v>110</v>
      </c>
      <c r="J257" t="s">
        <v>98</v>
      </c>
      <c r="K257" s="56">
        <v>6.9500000000000006E-2</v>
      </c>
      <c r="L257" s="56">
        <v>7.1400000000000005E-2</v>
      </c>
      <c r="M257" s="55">
        <v>22340.23</v>
      </c>
      <c r="N257" s="55">
        <v>100.05</v>
      </c>
      <c r="O257" s="55">
        <v>22.351400115000001</v>
      </c>
      <c r="P257" s="56">
        <v>2.2000000000000001E-3</v>
      </c>
      <c r="Q257" s="56">
        <v>2.0000000000000001E-4</v>
      </c>
    </row>
    <row r="258" spans="1:17">
      <c r="A258" t="s">
        <v>3864</v>
      </c>
      <c r="B258" t="s">
        <v>2542</v>
      </c>
      <c r="C258" t="s">
        <v>2807</v>
      </c>
      <c r="D258" s="105" t="s">
        <v>3941</v>
      </c>
      <c r="E258" t="s">
        <v>613</v>
      </c>
      <c r="F258" t="s">
        <v>243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11778.6</v>
      </c>
      <c r="N258" s="55">
        <v>100.06</v>
      </c>
      <c r="O258" s="55">
        <v>11.785667159999999</v>
      </c>
      <c r="P258" s="56">
        <v>1.1999999999999999E-3</v>
      </c>
      <c r="Q258" s="56">
        <v>1E-4</v>
      </c>
    </row>
    <row r="259" spans="1:17">
      <c r="A259" t="s">
        <v>3864</v>
      </c>
      <c r="B259" t="s">
        <v>2542</v>
      </c>
      <c r="C259" t="s">
        <v>2808</v>
      </c>
      <c r="D259" s="105" t="s">
        <v>3941</v>
      </c>
      <c r="E259" t="s">
        <v>613</v>
      </c>
      <c r="F259" t="s">
        <v>690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6.3500000000000001E-2</v>
      </c>
      <c r="M259" s="55">
        <v>22950.19</v>
      </c>
      <c r="N259" s="55">
        <v>101.41</v>
      </c>
      <c r="O259" s="55">
        <v>23.273787679000002</v>
      </c>
      <c r="P259" s="56">
        <v>2.3E-3</v>
      </c>
      <c r="Q259" s="56">
        <v>2.0000000000000001E-4</v>
      </c>
    </row>
    <row r="260" spans="1:17">
      <c r="A260" t="s">
        <v>3864</v>
      </c>
      <c r="B260" t="s">
        <v>2542</v>
      </c>
      <c r="C260" t="s">
        <v>2809</v>
      </c>
      <c r="D260" s="105" t="s">
        <v>3941</v>
      </c>
      <c r="E260" t="s">
        <v>613</v>
      </c>
      <c r="F260" t="s">
        <v>228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6.8099999999999994E-2</v>
      </c>
      <c r="M260" s="55">
        <v>14456.79</v>
      </c>
      <c r="N260" s="55">
        <v>100.62</v>
      </c>
      <c r="O260" s="55">
        <v>14.546422098000001</v>
      </c>
      <c r="P260" s="56">
        <v>1.4E-3</v>
      </c>
      <c r="Q260" s="56">
        <v>1E-4</v>
      </c>
    </row>
    <row r="261" spans="1:17">
      <c r="A261" t="s">
        <v>3864</v>
      </c>
      <c r="B261" t="s">
        <v>2542</v>
      </c>
      <c r="C261" t="s">
        <v>2805</v>
      </c>
      <c r="D261" s="105" t="s">
        <v>3941</v>
      </c>
      <c r="E261" t="s">
        <v>613</v>
      </c>
      <c r="F261" t="s">
        <v>234</v>
      </c>
      <c r="G261" t="s">
        <v>127</v>
      </c>
      <c r="H261" s="55">
        <v>1.73</v>
      </c>
      <c r="I261" t="s">
        <v>110</v>
      </c>
      <c r="J261" t="s">
        <v>98</v>
      </c>
      <c r="K261" s="56">
        <v>6.7500000000000004E-2</v>
      </c>
      <c r="L261" s="56">
        <v>7.17E-2</v>
      </c>
      <c r="M261" s="55">
        <v>13219.64</v>
      </c>
      <c r="N261" s="55">
        <v>99.67</v>
      </c>
      <c r="O261" s="55">
        <v>13.176015187999999</v>
      </c>
      <c r="P261" s="56">
        <v>1.2999999999999999E-3</v>
      </c>
      <c r="Q261" s="56">
        <v>1E-4</v>
      </c>
    </row>
    <row r="262" spans="1:17">
      <c r="A262" t="s">
        <v>3894</v>
      </c>
      <c r="B262" t="s">
        <v>2500</v>
      </c>
      <c r="C262" t="s">
        <v>2811</v>
      </c>
      <c r="D262" s="105" t="s">
        <v>3941</v>
      </c>
      <c r="E262" t="s">
        <v>629</v>
      </c>
      <c r="F262" t="s">
        <v>240</v>
      </c>
      <c r="G262" t="s">
        <v>176</v>
      </c>
      <c r="H262" s="55">
        <v>3.8</v>
      </c>
      <c r="I262" t="s">
        <v>548</v>
      </c>
      <c r="J262" t="s">
        <v>98</v>
      </c>
      <c r="K262" s="56">
        <v>3.3599999999999998E-2</v>
      </c>
      <c r="L262" s="56">
        <v>2.98E-2</v>
      </c>
      <c r="M262" s="55">
        <v>36263.18</v>
      </c>
      <c r="N262" s="55">
        <v>103.78</v>
      </c>
      <c r="O262" s="55">
        <v>37.633928204</v>
      </c>
      <c r="P262" s="56">
        <v>3.7000000000000002E-3</v>
      </c>
      <c r="Q262" s="56">
        <v>4.0000000000000002E-4</v>
      </c>
    </row>
    <row r="263" spans="1:17">
      <c r="A263" t="s">
        <v>3895</v>
      </c>
      <c r="B263" t="s">
        <v>2542</v>
      </c>
      <c r="C263" t="s">
        <v>2804</v>
      </c>
      <c r="D263" s="105" t="s">
        <v>3941</v>
      </c>
      <c r="E263" t="s">
        <v>860</v>
      </c>
      <c r="F263" t="s">
        <v>207</v>
      </c>
      <c r="G263" t="s">
        <v>1975</v>
      </c>
      <c r="H263" s="55">
        <v>2.29</v>
      </c>
      <c r="I263" t="s">
        <v>110</v>
      </c>
      <c r="J263" t="s">
        <v>98</v>
      </c>
      <c r="K263" s="56">
        <v>2.1600000000000001E-2</v>
      </c>
      <c r="L263" s="56">
        <v>2.3699999999999999E-2</v>
      </c>
      <c r="M263" s="55">
        <v>15175.74</v>
      </c>
      <c r="N263" s="55">
        <v>112.3</v>
      </c>
      <c r="O263" s="55">
        <v>17.04235602</v>
      </c>
      <c r="P263" s="56">
        <v>1.6999999999999999E-3</v>
      </c>
      <c r="Q263" s="56">
        <v>2.0000000000000001E-4</v>
      </c>
    </row>
    <row r="264" spans="1:17">
      <c r="A264" s="62" t="s">
        <v>3896</v>
      </c>
      <c r="B264" t="s">
        <v>2542</v>
      </c>
      <c r="C264" t="s">
        <v>2826</v>
      </c>
      <c r="D264" s="105" t="s">
        <v>3941</v>
      </c>
      <c r="E264" t="s">
        <v>647</v>
      </c>
      <c r="F264" t="s">
        <v>1917</v>
      </c>
      <c r="G264" t="s">
        <v>127</v>
      </c>
      <c r="H264" s="55">
        <v>9.36</v>
      </c>
      <c r="I264" t="s">
        <v>110</v>
      </c>
      <c r="J264" t="s">
        <v>98</v>
      </c>
      <c r="K264" s="56">
        <v>6.7000000000000004E-2</v>
      </c>
      <c r="L264" s="56">
        <v>3.4099999999999998E-2</v>
      </c>
      <c r="M264" s="55">
        <v>22391.63</v>
      </c>
      <c r="N264" s="55">
        <v>151.47999999999999</v>
      </c>
      <c r="O264" s="55">
        <v>33.918841123999997</v>
      </c>
      <c r="P264" s="56">
        <v>3.3E-3</v>
      </c>
      <c r="Q264" s="56">
        <v>2.9999999999999997E-4</v>
      </c>
    </row>
    <row r="265" spans="1:17">
      <c r="A265" t="s">
        <v>3897</v>
      </c>
      <c r="B265" t="s">
        <v>2500</v>
      </c>
      <c r="C265" t="s">
        <v>2833</v>
      </c>
      <c r="D265" s="105" t="s">
        <v>3941</v>
      </c>
      <c r="E265" t="s">
        <v>647</v>
      </c>
      <c r="F265" t="s">
        <v>2834</v>
      </c>
      <c r="G265" t="s">
        <v>127</v>
      </c>
      <c r="H265" s="55">
        <v>3.37</v>
      </c>
      <c r="I265" t="s">
        <v>341</v>
      </c>
      <c r="J265" t="s">
        <v>98</v>
      </c>
      <c r="K265" s="56">
        <v>4.4299999999999999E-2</v>
      </c>
      <c r="L265" s="56">
        <v>4.19E-2</v>
      </c>
      <c r="M265" s="55">
        <v>27750.3</v>
      </c>
      <c r="N265" s="55">
        <v>102.62</v>
      </c>
      <c r="O265" s="55">
        <v>28.477357860000001</v>
      </c>
      <c r="P265" s="56">
        <v>2.8E-3</v>
      </c>
      <c r="Q265" s="56">
        <v>2.9999999999999997E-4</v>
      </c>
    </row>
    <row r="266" spans="1:17">
      <c r="A266" t="s">
        <v>3898</v>
      </c>
      <c r="B266" t="s">
        <v>2500</v>
      </c>
      <c r="C266" t="s">
        <v>2832</v>
      </c>
      <c r="D266" s="105" t="s">
        <v>3941</v>
      </c>
      <c r="E266" t="s">
        <v>647</v>
      </c>
      <c r="F266" t="s">
        <v>251</v>
      </c>
      <c r="G266" t="s">
        <v>127</v>
      </c>
      <c r="H266" s="55">
        <v>2.2999999999999998</v>
      </c>
      <c r="I266" t="s">
        <v>341</v>
      </c>
      <c r="J266" t="s">
        <v>98</v>
      </c>
      <c r="K266" s="56">
        <v>5.2200000000000003E-2</v>
      </c>
      <c r="L266" s="56">
        <v>5.79E-2</v>
      </c>
      <c r="M266" s="55">
        <v>18500.2</v>
      </c>
      <c r="N266" s="55">
        <v>99.81</v>
      </c>
      <c r="O266" s="55">
        <v>18.465049619999998</v>
      </c>
      <c r="P266" s="56">
        <v>1.8E-3</v>
      </c>
      <c r="Q266" s="56">
        <v>2.0000000000000001E-4</v>
      </c>
    </row>
    <row r="267" spans="1:17">
      <c r="A267" t="s">
        <v>3868</v>
      </c>
      <c r="B267" t="s">
        <v>2542</v>
      </c>
      <c r="C267" t="s">
        <v>2829</v>
      </c>
      <c r="D267" s="105" t="s">
        <v>3941</v>
      </c>
      <c r="E267" t="s">
        <v>647</v>
      </c>
      <c r="F267" t="s">
        <v>292</v>
      </c>
      <c r="G267" t="s">
        <v>127</v>
      </c>
      <c r="H267" s="55">
        <v>5.32</v>
      </c>
      <c r="I267" t="s">
        <v>672</v>
      </c>
      <c r="J267" t="s">
        <v>98</v>
      </c>
      <c r="K267" s="56">
        <v>3.49E-2</v>
      </c>
      <c r="L267" s="56">
        <v>4.4699999999999997E-2</v>
      </c>
      <c r="M267" s="55">
        <v>2373.89</v>
      </c>
      <c r="N267" s="55">
        <v>99.98</v>
      </c>
      <c r="O267" s="55">
        <v>2.3734152220000002</v>
      </c>
      <c r="P267" s="56">
        <v>2.0000000000000001E-4</v>
      </c>
      <c r="Q267" s="56">
        <v>0</v>
      </c>
    </row>
    <row r="268" spans="1:17">
      <c r="A268" t="s">
        <v>3868</v>
      </c>
      <c r="B268" t="s">
        <v>2542</v>
      </c>
      <c r="C268" t="s">
        <v>2830</v>
      </c>
      <c r="D268" s="105" t="s">
        <v>3941</v>
      </c>
      <c r="E268" t="s">
        <v>647</v>
      </c>
      <c r="F268" t="s">
        <v>292</v>
      </c>
      <c r="G268" t="s">
        <v>127</v>
      </c>
      <c r="H268" s="55">
        <v>5.36</v>
      </c>
      <c r="I268" t="s">
        <v>672</v>
      </c>
      <c r="J268" t="s">
        <v>98</v>
      </c>
      <c r="K268" s="56">
        <v>3.49E-2</v>
      </c>
      <c r="L268" s="56">
        <v>4.4699999999999997E-2</v>
      </c>
      <c r="M268" s="55">
        <v>2888.46</v>
      </c>
      <c r="N268" s="55">
        <v>99.97</v>
      </c>
      <c r="O268" s="55">
        <v>2.8875934619999999</v>
      </c>
      <c r="P268" s="56">
        <v>2.9999999999999997E-4</v>
      </c>
      <c r="Q268" s="56">
        <v>0</v>
      </c>
    </row>
    <row r="269" spans="1:17">
      <c r="A269" t="s">
        <v>3868</v>
      </c>
      <c r="B269" t="s">
        <v>2542</v>
      </c>
      <c r="C269" t="s">
        <v>2831</v>
      </c>
      <c r="D269" s="105" t="s">
        <v>3941</v>
      </c>
      <c r="E269" t="s">
        <v>647</v>
      </c>
      <c r="F269" t="s">
        <v>292</v>
      </c>
      <c r="G269" t="s">
        <v>127</v>
      </c>
      <c r="H269" s="55">
        <v>5.52</v>
      </c>
      <c r="I269" t="s">
        <v>672</v>
      </c>
      <c r="J269" t="s">
        <v>98</v>
      </c>
      <c r="K269" s="56">
        <v>3.49E-2</v>
      </c>
      <c r="L269" s="56">
        <v>4.4499999999999998E-2</v>
      </c>
      <c r="M269" s="55">
        <v>1718.02</v>
      </c>
      <c r="N269" s="55">
        <v>99.9</v>
      </c>
      <c r="O269" s="55">
        <v>1.7163019799999999</v>
      </c>
      <c r="P269" s="56">
        <v>2.0000000000000001E-4</v>
      </c>
      <c r="Q269" s="56">
        <v>0</v>
      </c>
    </row>
    <row r="270" spans="1:17">
      <c r="A270" t="s">
        <v>3868</v>
      </c>
      <c r="B270" t="s">
        <v>2542</v>
      </c>
      <c r="C270" t="s">
        <v>2827</v>
      </c>
      <c r="D270" s="105" t="s">
        <v>3941</v>
      </c>
      <c r="E270" t="s">
        <v>647</v>
      </c>
      <c r="F270" t="s">
        <v>292</v>
      </c>
      <c r="G270" t="s">
        <v>127</v>
      </c>
      <c r="H270" s="55">
        <v>5.4</v>
      </c>
      <c r="I270" t="s">
        <v>672</v>
      </c>
      <c r="J270" t="s">
        <v>98</v>
      </c>
      <c r="K270" s="56">
        <v>3.49E-2</v>
      </c>
      <c r="L270" s="56">
        <v>4.4699999999999997E-2</v>
      </c>
      <c r="M270" s="55">
        <v>2292.52</v>
      </c>
      <c r="N270" s="55">
        <v>99.93</v>
      </c>
      <c r="O270" s="55">
        <v>2.290915236</v>
      </c>
      <c r="P270" s="56">
        <v>2.0000000000000001E-4</v>
      </c>
      <c r="Q270" s="56">
        <v>0</v>
      </c>
    </row>
    <row r="271" spans="1:17">
      <c r="A271" t="s">
        <v>3868</v>
      </c>
      <c r="B271" t="s">
        <v>2542</v>
      </c>
      <c r="C271" t="s">
        <v>2828</v>
      </c>
      <c r="D271" s="105" t="s">
        <v>3941</v>
      </c>
      <c r="E271" t="s">
        <v>647</v>
      </c>
      <c r="F271" t="s">
        <v>292</v>
      </c>
      <c r="G271" t="s">
        <v>127</v>
      </c>
      <c r="H271" s="55">
        <v>5.43</v>
      </c>
      <c r="I271" t="s">
        <v>672</v>
      </c>
      <c r="J271" t="s">
        <v>98</v>
      </c>
      <c r="K271" s="56">
        <v>3.49E-2</v>
      </c>
      <c r="L271" s="56">
        <v>4.4600000000000001E-2</v>
      </c>
      <c r="M271" s="55">
        <v>1898.09</v>
      </c>
      <c r="N271" s="55">
        <v>99.94</v>
      </c>
      <c r="O271" s="55">
        <v>1.8969511459999999</v>
      </c>
      <c r="P271" s="56">
        <v>2.0000000000000001E-4</v>
      </c>
      <c r="Q271" s="56">
        <v>0</v>
      </c>
    </row>
    <row r="272" spans="1:17">
      <c r="A272" t="s">
        <v>3865</v>
      </c>
      <c r="B272" t="s">
        <v>2542</v>
      </c>
      <c r="C272" t="s">
        <v>2666</v>
      </c>
      <c r="D272" s="105" t="s">
        <v>3941</v>
      </c>
      <c r="E272" t="s">
        <v>3220</v>
      </c>
      <c r="F272" t="s">
        <v>2667</v>
      </c>
      <c r="G272" s="105" t="s">
        <v>3941</v>
      </c>
      <c r="H272" s="55">
        <v>1.42</v>
      </c>
      <c r="I272" t="s">
        <v>341</v>
      </c>
      <c r="J272" t="s">
        <v>98</v>
      </c>
      <c r="K272" s="56">
        <v>7.5700000000000003E-2</v>
      </c>
      <c r="L272" s="56">
        <v>7.8399999999999997E-2</v>
      </c>
      <c r="M272" s="55">
        <v>355982.47</v>
      </c>
      <c r="N272" s="55">
        <v>101.68</v>
      </c>
      <c r="O272" s="55">
        <v>361.96297549600001</v>
      </c>
      <c r="P272" s="56">
        <v>3.5700000000000003E-2</v>
      </c>
      <c r="Q272" s="56">
        <v>3.5999999999999999E-3</v>
      </c>
    </row>
    <row r="273" spans="1:17">
      <c r="A273" t="s">
        <v>3851</v>
      </c>
      <c r="B273" t="s">
        <v>2500</v>
      </c>
      <c r="C273" t="s">
        <v>2844</v>
      </c>
      <c r="D273" s="105" t="s">
        <v>3941</v>
      </c>
      <c r="E273" t="s">
        <v>3220</v>
      </c>
      <c r="F273" t="s">
        <v>2264</v>
      </c>
      <c r="G273" s="105" t="s">
        <v>3941</v>
      </c>
      <c r="H273" s="55">
        <v>0.01</v>
      </c>
      <c r="I273" t="s">
        <v>731</v>
      </c>
      <c r="J273" t="s">
        <v>98</v>
      </c>
      <c r="K273" s="56">
        <v>0</v>
      </c>
      <c r="L273" s="56">
        <v>1E-4</v>
      </c>
      <c r="M273" s="55">
        <v>-173.36</v>
      </c>
      <c r="N273" s="55">
        <v>166.88372100000001</v>
      </c>
      <c r="O273" s="55">
        <v>-0.28930961872560002</v>
      </c>
      <c r="P273" s="56">
        <v>0</v>
      </c>
      <c r="Q273" s="56">
        <v>0</v>
      </c>
    </row>
    <row r="274" spans="1:17">
      <c r="A274" t="s">
        <v>3852</v>
      </c>
      <c r="B274" t="s">
        <v>2500</v>
      </c>
      <c r="C274" t="s">
        <v>2855</v>
      </c>
      <c r="D274" s="105" t="s">
        <v>3941</v>
      </c>
      <c r="E274" t="s">
        <v>3220</v>
      </c>
      <c r="F274" t="s">
        <v>234</v>
      </c>
      <c r="G274" s="105" t="s">
        <v>3941</v>
      </c>
      <c r="H274" s="55">
        <v>3</v>
      </c>
      <c r="I274" t="s">
        <v>594</v>
      </c>
      <c r="J274" t="s">
        <v>98</v>
      </c>
      <c r="K274" s="56">
        <v>6.5000000000000002E-2</v>
      </c>
      <c r="L274" s="56">
        <v>6.5000000000000002E-2</v>
      </c>
      <c r="M274" s="55">
        <v>122149.41</v>
      </c>
      <c r="N274" s="55">
        <v>107.70966199999984</v>
      </c>
      <c r="O274" s="55">
        <v>131.56671664599401</v>
      </c>
      <c r="P274" s="56">
        <v>1.2999999999999999E-2</v>
      </c>
      <c r="Q274" s="56">
        <v>1.2999999999999999E-3</v>
      </c>
    </row>
    <row r="275" spans="1:17">
      <c r="A275" t="s">
        <v>3899</v>
      </c>
      <c r="B275" t="s">
        <v>2542</v>
      </c>
      <c r="C275" t="s">
        <v>2845</v>
      </c>
      <c r="D275" s="105" t="s">
        <v>3941</v>
      </c>
      <c r="E275" t="s">
        <v>3220</v>
      </c>
      <c r="F275" t="s">
        <v>2846</v>
      </c>
      <c r="G275" s="105" t="s">
        <v>3941</v>
      </c>
      <c r="H275" s="55">
        <v>4.6900000000000004</v>
      </c>
      <c r="I275" t="s">
        <v>341</v>
      </c>
      <c r="J275" t="s">
        <v>98</v>
      </c>
      <c r="K275" s="56">
        <v>0.05</v>
      </c>
      <c r="L275" s="56">
        <v>6.9900000000000004E-2</v>
      </c>
      <c r="M275" s="55">
        <v>27712.15</v>
      </c>
      <c r="N275" s="55">
        <v>95.84</v>
      </c>
      <c r="O275" s="55">
        <v>26.55932456</v>
      </c>
      <c r="P275" s="56">
        <v>2.5999999999999999E-3</v>
      </c>
      <c r="Q275" s="56">
        <v>2.9999999999999997E-4</v>
      </c>
    </row>
    <row r="276" spans="1:17">
      <c r="A276" t="s">
        <v>3899</v>
      </c>
      <c r="B276" t="s">
        <v>2542</v>
      </c>
      <c r="C276" t="s">
        <v>2847</v>
      </c>
      <c r="D276" s="105" t="s">
        <v>3941</v>
      </c>
      <c r="E276" t="s">
        <v>3220</v>
      </c>
      <c r="F276" t="s">
        <v>2848</v>
      </c>
      <c r="G276" s="105" t="s">
        <v>3941</v>
      </c>
      <c r="H276" s="55">
        <v>4.6900000000000004</v>
      </c>
      <c r="I276" t="s">
        <v>341</v>
      </c>
      <c r="J276" t="s">
        <v>98</v>
      </c>
      <c r="K276" s="56">
        <v>0.05</v>
      </c>
      <c r="L276" s="56">
        <v>6.7100000000000007E-2</v>
      </c>
      <c r="M276" s="55">
        <v>20091.27</v>
      </c>
      <c r="N276" s="55">
        <v>96.56</v>
      </c>
      <c r="O276" s="55">
        <v>19.400130312000002</v>
      </c>
      <c r="P276" s="56">
        <v>1.9E-3</v>
      </c>
      <c r="Q276" s="56">
        <v>2.0000000000000001E-4</v>
      </c>
    </row>
    <row r="277" spans="1:17">
      <c r="A277" t="s">
        <v>3899</v>
      </c>
      <c r="B277" t="s">
        <v>2542</v>
      </c>
      <c r="C277" t="s">
        <v>2849</v>
      </c>
      <c r="D277" s="105" t="s">
        <v>3941</v>
      </c>
      <c r="E277" t="s">
        <v>3220</v>
      </c>
      <c r="F277" t="s">
        <v>2850</v>
      </c>
      <c r="G277" s="105" t="s">
        <v>3941</v>
      </c>
      <c r="H277" s="55">
        <v>4.6900000000000004</v>
      </c>
      <c r="I277" t="s">
        <v>341</v>
      </c>
      <c r="J277" t="s">
        <v>98</v>
      </c>
      <c r="K277" s="56">
        <v>0.05</v>
      </c>
      <c r="L277" s="56">
        <v>4.1799999999999997E-2</v>
      </c>
      <c r="M277" s="55">
        <v>9581.33</v>
      </c>
      <c r="N277" s="55">
        <v>107.78</v>
      </c>
      <c r="O277" s="55">
        <v>10.326757474000001</v>
      </c>
      <c r="P277" s="56">
        <v>1E-3</v>
      </c>
      <c r="Q277" s="56">
        <v>1E-4</v>
      </c>
    </row>
    <row r="278" spans="1:17">
      <c r="A278" t="s">
        <v>3899</v>
      </c>
      <c r="B278" t="s">
        <v>2542</v>
      </c>
      <c r="C278" t="s">
        <v>2851</v>
      </c>
      <c r="D278" s="105" t="s">
        <v>3941</v>
      </c>
      <c r="E278" t="s">
        <v>3220</v>
      </c>
      <c r="F278" t="s">
        <v>2852</v>
      </c>
      <c r="G278" s="105" t="s">
        <v>3941</v>
      </c>
      <c r="H278" s="55">
        <v>4.6900000000000004</v>
      </c>
      <c r="I278" t="s">
        <v>341</v>
      </c>
      <c r="J278" t="s">
        <v>98</v>
      </c>
      <c r="K278" s="56">
        <v>0.05</v>
      </c>
      <c r="L278" s="56">
        <v>5.2499999999999998E-2</v>
      </c>
      <c r="M278" s="55">
        <v>8652.0499999999993</v>
      </c>
      <c r="N278" s="55">
        <v>101.37</v>
      </c>
      <c r="O278" s="55">
        <v>8.7705830850000002</v>
      </c>
      <c r="P278" s="56">
        <v>8.9999999999999998E-4</v>
      </c>
      <c r="Q278" s="56">
        <v>1E-4</v>
      </c>
    </row>
    <row r="279" spans="1:17">
      <c r="A279" t="s">
        <v>3899</v>
      </c>
      <c r="B279" t="s">
        <v>2542</v>
      </c>
      <c r="C279" t="s">
        <v>2853</v>
      </c>
      <c r="D279" s="105" t="s">
        <v>3941</v>
      </c>
      <c r="E279" t="s">
        <v>3220</v>
      </c>
      <c r="F279" t="s">
        <v>2854</v>
      </c>
      <c r="G279" s="105" t="s">
        <v>3941</v>
      </c>
      <c r="H279" s="55">
        <v>4.6900000000000004</v>
      </c>
      <c r="I279" t="s">
        <v>341</v>
      </c>
      <c r="J279" t="s">
        <v>98</v>
      </c>
      <c r="K279" s="56">
        <v>0.05</v>
      </c>
      <c r="L279" s="56">
        <v>4.9200000000000001E-2</v>
      </c>
      <c r="M279" s="55">
        <v>10338.64</v>
      </c>
      <c r="N279" s="55">
        <v>101.61</v>
      </c>
      <c r="O279" s="55">
        <v>10.505092103999999</v>
      </c>
      <c r="P279" s="56">
        <v>1E-3</v>
      </c>
      <c r="Q279" s="56">
        <v>1E-4</v>
      </c>
    </row>
    <row r="280" spans="1:17">
      <c r="A280" t="s">
        <v>3900</v>
      </c>
      <c r="B280" t="s">
        <v>2542</v>
      </c>
      <c r="C280" t="s">
        <v>2873</v>
      </c>
      <c r="D280" s="105" t="s">
        <v>3941</v>
      </c>
      <c r="E280" t="s">
        <v>3220</v>
      </c>
      <c r="F280" t="s">
        <v>357</v>
      </c>
      <c r="G280" s="105" t="s">
        <v>3941</v>
      </c>
      <c r="H280" s="55">
        <v>5.54</v>
      </c>
      <c r="I280" t="s">
        <v>672</v>
      </c>
      <c r="J280" t="s">
        <v>98</v>
      </c>
      <c r="K280" s="56">
        <v>4.4999999999999998E-2</v>
      </c>
      <c r="L280" s="56">
        <v>9.0700000000000003E-2</v>
      </c>
      <c r="M280" s="55">
        <v>6888.56</v>
      </c>
      <c r="N280" s="55">
        <v>87.22</v>
      </c>
      <c r="O280" s="55">
        <v>6.0082020319999998</v>
      </c>
      <c r="P280" s="56">
        <v>5.9999999999999995E-4</v>
      </c>
      <c r="Q280" s="56">
        <v>1E-4</v>
      </c>
    </row>
    <row r="281" spans="1:17">
      <c r="A281" t="s">
        <v>3900</v>
      </c>
      <c r="B281" t="s">
        <v>2542</v>
      </c>
      <c r="C281" t="s">
        <v>2860</v>
      </c>
      <c r="D281" s="105" t="s">
        <v>3941</v>
      </c>
      <c r="E281" t="s">
        <v>3220</v>
      </c>
      <c r="F281" t="s">
        <v>357</v>
      </c>
      <c r="G281" s="105" t="s">
        <v>3941</v>
      </c>
      <c r="H281" s="55">
        <v>5.54</v>
      </c>
      <c r="I281" t="s">
        <v>672</v>
      </c>
      <c r="J281" t="s">
        <v>98</v>
      </c>
      <c r="K281" s="56">
        <v>4.4999999999999998E-2</v>
      </c>
      <c r="L281" s="56">
        <v>9.0700000000000003E-2</v>
      </c>
      <c r="M281" s="55">
        <v>4656.74</v>
      </c>
      <c r="N281" s="55">
        <v>87.75</v>
      </c>
      <c r="O281" s="55">
        <v>4.0862893500000004</v>
      </c>
      <c r="P281" s="56">
        <v>4.0000000000000002E-4</v>
      </c>
      <c r="Q281" s="56">
        <v>0</v>
      </c>
    </row>
    <row r="282" spans="1:17">
      <c r="A282" t="s">
        <v>3900</v>
      </c>
      <c r="B282" t="s">
        <v>2542</v>
      </c>
      <c r="C282" t="s">
        <v>2861</v>
      </c>
      <c r="D282" s="105" t="s">
        <v>3941</v>
      </c>
      <c r="E282" t="s">
        <v>3220</v>
      </c>
      <c r="F282" t="s">
        <v>357</v>
      </c>
      <c r="G282" s="105" t="s">
        <v>3941</v>
      </c>
      <c r="H282" s="55">
        <v>5.54</v>
      </c>
      <c r="I282" t="s">
        <v>672</v>
      </c>
      <c r="J282" t="s">
        <v>98</v>
      </c>
      <c r="K282" s="56">
        <v>4.4999999999999998E-2</v>
      </c>
      <c r="L282" s="56">
        <v>9.0700000000000003E-2</v>
      </c>
      <c r="M282" s="55">
        <v>4285.26</v>
      </c>
      <c r="N282" s="55">
        <v>87.57</v>
      </c>
      <c r="O282" s="55">
        <v>3.752602182</v>
      </c>
      <c r="P282" s="56">
        <v>4.0000000000000002E-4</v>
      </c>
      <c r="Q282" s="56">
        <v>0</v>
      </c>
    </row>
    <row r="283" spans="1:17">
      <c r="A283" t="s">
        <v>3900</v>
      </c>
      <c r="B283" t="s">
        <v>2542</v>
      </c>
      <c r="C283" t="s">
        <v>2862</v>
      </c>
      <c r="D283" s="105" t="s">
        <v>3941</v>
      </c>
      <c r="E283" t="s">
        <v>3220</v>
      </c>
      <c r="F283" t="s">
        <v>357</v>
      </c>
      <c r="G283" s="105" t="s">
        <v>3941</v>
      </c>
      <c r="H283" s="55">
        <v>5.54</v>
      </c>
      <c r="I283" t="s">
        <v>672</v>
      </c>
      <c r="J283" t="s">
        <v>98</v>
      </c>
      <c r="K283" s="56">
        <v>4.4999999999999998E-2</v>
      </c>
      <c r="L283" s="56">
        <v>9.0700000000000003E-2</v>
      </c>
      <c r="M283" s="55">
        <v>5089.54</v>
      </c>
      <c r="N283" s="55">
        <v>88.46</v>
      </c>
      <c r="O283" s="55">
        <v>4.5022070840000001</v>
      </c>
      <c r="P283" s="56">
        <v>4.0000000000000002E-4</v>
      </c>
      <c r="Q283" s="56">
        <v>0</v>
      </c>
    </row>
    <row r="284" spans="1:17">
      <c r="A284" t="s">
        <v>3900</v>
      </c>
      <c r="B284" t="s">
        <v>2542</v>
      </c>
      <c r="C284" t="s">
        <v>2857</v>
      </c>
      <c r="D284" s="105" t="s">
        <v>3941</v>
      </c>
      <c r="E284" t="s">
        <v>3220</v>
      </c>
      <c r="F284" t="s">
        <v>357</v>
      </c>
      <c r="G284" s="105" t="s">
        <v>3941</v>
      </c>
      <c r="H284" s="55">
        <v>5.54</v>
      </c>
      <c r="I284" t="s">
        <v>672</v>
      </c>
      <c r="J284" t="s">
        <v>98</v>
      </c>
      <c r="K284" s="56">
        <v>4.4999999999999998E-2</v>
      </c>
      <c r="L284" s="56">
        <v>9.0700000000000003E-2</v>
      </c>
      <c r="M284" s="55">
        <v>4949.3</v>
      </c>
      <c r="N284" s="55">
        <v>87.75</v>
      </c>
      <c r="O284" s="55">
        <v>4.3430107500000004</v>
      </c>
      <c r="P284" s="56">
        <v>4.0000000000000002E-4</v>
      </c>
      <c r="Q284" s="56">
        <v>0</v>
      </c>
    </row>
    <row r="285" spans="1:17">
      <c r="A285" t="s">
        <v>3900</v>
      </c>
      <c r="B285" t="s">
        <v>2542</v>
      </c>
      <c r="C285" t="s">
        <v>2863</v>
      </c>
      <c r="D285" s="105" t="s">
        <v>3941</v>
      </c>
      <c r="E285" t="s">
        <v>3220</v>
      </c>
      <c r="F285" t="s">
        <v>357</v>
      </c>
      <c r="G285" s="105" t="s">
        <v>3941</v>
      </c>
      <c r="H285" s="55">
        <v>5.56</v>
      </c>
      <c r="I285" t="s">
        <v>672</v>
      </c>
      <c r="J285" t="s">
        <v>98</v>
      </c>
      <c r="K285" s="56">
        <v>4.4999999999999998E-2</v>
      </c>
      <c r="L285" s="56">
        <v>8.9399999999999993E-2</v>
      </c>
      <c r="M285" s="55">
        <v>3579.92</v>
      </c>
      <c r="N285" s="55">
        <v>88.86</v>
      </c>
      <c r="O285" s="55">
        <v>3.1811169119999998</v>
      </c>
      <c r="P285" s="56">
        <v>2.9999999999999997E-4</v>
      </c>
      <c r="Q285" s="56">
        <v>0</v>
      </c>
    </row>
    <row r="286" spans="1:17">
      <c r="A286" t="s">
        <v>3900</v>
      </c>
      <c r="B286" t="s">
        <v>2542</v>
      </c>
      <c r="C286" t="s">
        <v>2872</v>
      </c>
      <c r="D286" s="105" t="s">
        <v>3941</v>
      </c>
      <c r="E286" t="s">
        <v>3220</v>
      </c>
      <c r="F286" t="s">
        <v>357</v>
      </c>
      <c r="G286" s="105" t="s">
        <v>3941</v>
      </c>
      <c r="H286" s="55">
        <v>5.54</v>
      </c>
      <c r="I286" t="s">
        <v>672</v>
      </c>
      <c r="J286" t="s">
        <v>98</v>
      </c>
      <c r="K286" s="56">
        <v>4.4999999999999998E-2</v>
      </c>
      <c r="L286" s="56">
        <v>9.0700000000000003E-2</v>
      </c>
      <c r="M286" s="55">
        <v>4681.37</v>
      </c>
      <c r="N286" s="55">
        <v>87.66</v>
      </c>
      <c r="O286" s="55">
        <v>4.1036889419999998</v>
      </c>
      <c r="P286" s="56">
        <v>4.0000000000000002E-4</v>
      </c>
      <c r="Q286" s="56">
        <v>0</v>
      </c>
    </row>
    <row r="287" spans="1:17">
      <c r="A287" t="s">
        <v>3900</v>
      </c>
      <c r="B287" t="s">
        <v>2542</v>
      </c>
      <c r="C287" t="s">
        <v>2858</v>
      </c>
      <c r="D287" s="105" t="s">
        <v>3941</v>
      </c>
      <c r="E287" t="s">
        <v>3220</v>
      </c>
      <c r="F287" t="s">
        <v>357</v>
      </c>
      <c r="G287" s="105" t="s">
        <v>3941</v>
      </c>
      <c r="H287" s="55">
        <v>5.54</v>
      </c>
      <c r="I287" t="s">
        <v>672</v>
      </c>
      <c r="J287" t="s">
        <v>98</v>
      </c>
      <c r="K287" s="56">
        <v>4.4999999999999998E-2</v>
      </c>
      <c r="L287" s="56">
        <v>9.0700000000000003E-2</v>
      </c>
      <c r="M287" s="55">
        <v>1918.18</v>
      </c>
      <c r="N287" s="55">
        <v>87.66</v>
      </c>
      <c r="O287" s="55">
        <v>1.681476588</v>
      </c>
      <c r="P287" s="56">
        <v>2.0000000000000001E-4</v>
      </c>
      <c r="Q287" s="56">
        <v>0</v>
      </c>
    </row>
    <row r="288" spans="1:17">
      <c r="A288" t="s">
        <v>3900</v>
      </c>
      <c r="B288" t="s">
        <v>2542</v>
      </c>
      <c r="C288" t="s">
        <v>2870</v>
      </c>
      <c r="D288" s="105" t="s">
        <v>3941</v>
      </c>
      <c r="E288" t="s">
        <v>3220</v>
      </c>
      <c r="F288" t="s">
        <v>357</v>
      </c>
      <c r="G288" s="105" t="s">
        <v>3941</v>
      </c>
      <c r="H288" s="55">
        <v>5.54</v>
      </c>
      <c r="I288" t="s">
        <v>672</v>
      </c>
      <c r="J288" t="s">
        <v>98</v>
      </c>
      <c r="K288" s="56">
        <v>4.4999999999999998E-2</v>
      </c>
      <c r="L288" s="56">
        <v>9.0700000000000003E-2</v>
      </c>
      <c r="M288" s="55">
        <v>1451.21</v>
      </c>
      <c r="N288" s="55">
        <v>87.84</v>
      </c>
      <c r="O288" s="55">
        <v>1.274742864</v>
      </c>
      <c r="P288" s="56">
        <v>1E-4</v>
      </c>
      <c r="Q288" s="56">
        <v>0</v>
      </c>
    </row>
    <row r="289" spans="1:17">
      <c r="A289" t="s">
        <v>3900</v>
      </c>
      <c r="B289" t="s">
        <v>2542</v>
      </c>
      <c r="C289" t="s">
        <v>2869</v>
      </c>
      <c r="D289" s="105" t="s">
        <v>3941</v>
      </c>
      <c r="E289" t="s">
        <v>3220</v>
      </c>
      <c r="F289" t="s">
        <v>357</v>
      </c>
      <c r="G289" s="105" t="s">
        <v>3941</v>
      </c>
      <c r="H289" s="55">
        <v>5.54</v>
      </c>
      <c r="I289" t="s">
        <v>672</v>
      </c>
      <c r="J289" t="s">
        <v>98</v>
      </c>
      <c r="K289" s="56">
        <v>4.4999999999999998E-2</v>
      </c>
      <c r="L289" s="56">
        <v>9.0700000000000003E-2</v>
      </c>
      <c r="M289" s="55">
        <v>9300.4699999999993</v>
      </c>
      <c r="N289" s="55">
        <v>88.37</v>
      </c>
      <c r="O289" s="55">
        <v>8.2188253390000003</v>
      </c>
      <c r="P289" s="56">
        <v>8.0000000000000004E-4</v>
      </c>
      <c r="Q289" s="56">
        <v>1E-4</v>
      </c>
    </row>
    <row r="290" spans="1:17">
      <c r="A290" t="s">
        <v>3900</v>
      </c>
      <c r="B290" t="s">
        <v>2542</v>
      </c>
      <c r="C290" t="s">
        <v>2871</v>
      </c>
      <c r="D290" s="105" t="s">
        <v>3941</v>
      </c>
      <c r="E290" t="s">
        <v>3220</v>
      </c>
      <c r="F290" t="s">
        <v>357</v>
      </c>
      <c r="G290" s="105" t="s">
        <v>3941</v>
      </c>
      <c r="H290" s="55">
        <v>5.54</v>
      </c>
      <c r="I290" t="s">
        <v>672</v>
      </c>
      <c r="J290" t="s">
        <v>98</v>
      </c>
      <c r="K290" s="56">
        <v>4.4999999999999998E-2</v>
      </c>
      <c r="L290" s="56">
        <v>9.0700000000000003E-2</v>
      </c>
      <c r="M290" s="55">
        <v>1749.18</v>
      </c>
      <c r="N290" s="55">
        <v>87.92</v>
      </c>
      <c r="O290" s="55">
        <v>1.537879056</v>
      </c>
      <c r="P290" s="56">
        <v>2.0000000000000001E-4</v>
      </c>
      <c r="Q290" s="56">
        <v>0</v>
      </c>
    </row>
    <row r="291" spans="1:17">
      <c r="A291" t="s">
        <v>3900</v>
      </c>
      <c r="B291" t="s">
        <v>2542</v>
      </c>
      <c r="C291" t="s">
        <v>2864</v>
      </c>
      <c r="D291" s="105" t="s">
        <v>3941</v>
      </c>
      <c r="E291" t="s">
        <v>3220</v>
      </c>
      <c r="F291" t="s">
        <v>357</v>
      </c>
      <c r="G291" s="105" t="s">
        <v>3941</v>
      </c>
      <c r="H291" s="55">
        <v>5.54</v>
      </c>
      <c r="I291" t="s">
        <v>672</v>
      </c>
      <c r="J291" t="s">
        <v>98</v>
      </c>
      <c r="K291" s="56">
        <v>4.4999999999999998E-2</v>
      </c>
      <c r="L291" s="56">
        <v>9.0700000000000003E-2</v>
      </c>
      <c r="M291" s="55">
        <v>2204.19</v>
      </c>
      <c r="N291" s="55">
        <v>88.28</v>
      </c>
      <c r="O291" s="55">
        <v>1.9458589319999999</v>
      </c>
      <c r="P291" s="56">
        <v>2.0000000000000001E-4</v>
      </c>
      <c r="Q291" s="56">
        <v>0</v>
      </c>
    </row>
    <row r="292" spans="1:17">
      <c r="A292" t="s">
        <v>3900</v>
      </c>
      <c r="B292" t="s">
        <v>2542</v>
      </c>
      <c r="C292" t="s">
        <v>2865</v>
      </c>
      <c r="D292" s="105" t="s">
        <v>3941</v>
      </c>
      <c r="E292" t="s">
        <v>3220</v>
      </c>
      <c r="F292" t="s">
        <v>357</v>
      </c>
      <c r="G292" s="105" t="s">
        <v>3941</v>
      </c>
      <c r="H292" s="55">
        <v>5.54</v>
      </c>
      <c r="I292" t="s">
        <v>672</v>
      </c>
      <c r="J292" t="s">
        <v>98</v>
      </c>
      <c r="K292" s="56">
        <v>4.4999999999999998E-2</v>
      </c>
      <c r="L292" s="56">
        <v>9.0700000000000003E-2</v>
      </c>
      <c r="M292" s="55">
        <v>682.93</v>
      </c>
      <c r="N292" s="55">
        <v>87.67</v>
      </c>
      <c r="O292" s="55">
        <v>0.59872473100000001</v>
      </c>
      <c r="P292" s="56">
        <v>1E-4</v>
      </c>
      <c r="Q292" s="56">
        <v>0</v>
      </c>
    </row>
    <row r="293" spans="1:17">
      <c r="A293" t="s">
        <v>3900</v>
      </c>
      <c r="B293" t="s">
        <v>2542</v>
      </c>
      <c r="C293" t="s">
        <v>2866</v>
      </c>
      <c r="D293" s="105" t="s">
        <v>3941</v>
      </c>
      <c r="E293" t="s">
        <v>3220</v>
      </c>
      <c r="F293" t="s">
        <v>357</v>
      </c>
      <c r="G293" s="105" t="s">
        <v>3941</v>
      </c>
      <c r="H293" s="55">
        <v>5.43</v>
      </c>
      <c r="I293" t="s">
        <v>672</v>
      </c>
      <c r="J293" t="s">
        <v>98</v>
      </c>
      <c r="K293" s="56">
        <v>4.4999999999999998E-2</v>
      </c>
      <c r="L293" s="56">
        <v>9.1499999999999998E-2</v>
      </c>
      <c r="M293" s="55">
        <v>510.28</v>
      </c>
      <c r="N293" s="55">
        <v>88.28</v>
      </c>
      <c r="O293" s="55">
        <v>0.45047518399999997</v>
      </c>
      <c r="P293" s="56">
        <v>0</v>
      </c>
      <c r="Q293" s="56">
        <v>0</v>
      </c>
    </row>
    <row r="294" spans="1:17">
      <c r="A294" t="s">
        <v>3900</v>
      </c>
      <c r="B294" t="s">
        <v>2542</v>
      </c>
      <c r="C294" t="s">
        <v>2867</v>
      </c>
      <c r="D294" s="105" t="s">
        <v>3941</v>
      </c>
      <c r="E294" t="s">
        <v>3220</v>
      </c>
      <c r="F294" t="s">
        <v>357</v>
      </c>
      <c r="G294" s="105" t="s">
        <v>3941</v>
      </c>
      <c r="H294" s="55">
        <v>5.58</v>
      </c>
      <c r="I294" t="s">
        <v>672</v>
      </c>
      <c r="J294" t="s">
        <v>98</v>
      </c>
      <c r="K294" s="56">
        <v>4.4999999999999998E-2</v>
      </c>
      <c r="L294" s="56">
        <v>8.7800000000000003E-2</v>
      </c>
      <c r="M294" s="55">
        <v>1280.1600000000001</v>
      </c>
      <c r="N294" s="55">
        <v>88.28</v>
      </c>
      <c r="O294" s="55">
        <v>1.1301252479999999</v>
      </c>
      <c r="P294" s="56">
        <v>1E-4</v>
      </c>
      <c r="Q294" s="56">
        <v>0</v>
      </c>
    </row>
    <row r="295" spans="1:17">
      <c r="A295" t="s">
        <v>3900</v>
      </c>
      <c r="B295" t="s">
        <v>2542</v>
      </c>
      <c r="C295" t="s">
        <v>2868</v>
      </c>
      <c r="D295" s="105" t="s">
        <v>3941</v>
      </c>
      <c r="E295" t="s">
        <v>3220</v>
      </c>
      <c r="F295" t="s">
        <v>357</v>
      </c>
      <c r="G295" s="105" t="s">
        <v>3941</v>
      </c>
      <c r="H295" s="55">
        <v>5.54</v>
      </c>
      <c r="I295" t="s">
        <v>672</v>
      </c>
      <c r="J295" t="s">
        <v>98</v>
      </c>
      <c r="K295" s="56">
        <v>4.4999999999999998E-2</v>
      </c>
      <c r="L295" s="56">
        <v>9.0700000000000003E-2</v>
      </c>
      <c r="M295" s="55">
        <v>1320.34</v>
      </c>
      <c r="N295" s="55">
        <v>86.97</v>
      </c>
      <c r="O295" s="55">
        <v>1.148299698</v>
      </c>
      <c r="P295" s="56">
        <v>1E-4</v>
      </c>
      <c r="Q295" s="56">
        <v>0</v>
      </c>
    </row>
    <row r="296" spans="1:17">
      <c r="A296" t="s">
        <v>3900</v>
      </c>
      <c r="B296" t="s">
        <v>2542</v>
      </c>
      <c r="C296" t="s">
        <v>2856</v>
      </c>
      <c r="D296" s="105" t="s">
        <v>3941</v>
      </c>
      <c r="E296" t="s">
        <v>3220</v>
      </c>
      <c r="F296" t="s">
        <v>357</v>
      </c>
      <c r="G296" s="105" t="s">
        <v>3941</v>
      </c>
      <c r="H296" s="55">
        <v>5.54</v>
      </c>
      <c r="I296" t="s">
        <v>672</v>
      </c>
      <c r="J296" t="s">
        <v>98</v>
      </c>
      <c r="K296" s="56">
        <v>4.4999999999999998E-2</v>
      </c>
      <c r="L296" s="56">
        <v>9.0700000000000003E-2</v>
      </c>
      <c r="M296" s="55">
        <v>1351.47</v>
      </c>
      <c r="N296" s="55">
        <v>86.88</v>
      </c>
      <c r="O296" s="55">
        <v>1.174157136</v>
      </c>
      <c r="P296" s="56">
        <v>1E-4</v>
      </c>
      <c r="Q296" s="56">
        <v>0</v>
      </c>
    </row>
    <row r="297" spans="1:17">
      <c r="A297" t="s">
        <v>3900</v>
      </c>
      <c r="B297" t="s">
        <v>2542</v>
      </c>
      <c r="C297" t="s">
        <v>2859</v>
      </c>
      <c r="D297" s="105" t="s">
        <v>3941</v>
      </c>
      <c r="E297" t="s">
        <v>3220</v>
      </c>
      <c r="F297" t="s">
        <v>357</v>
      </c>
      <c r="G297" s="105" t="s">
        <v>3941</v>
      </c>
      <c r="H297" s="55">
        <v>5.54</v>
      </c>
      <c r="I297" t="s">
        <v>672</v>
      </c>
      <c r="J297" t="s">
        <v>98</v>
      </c>
      <c r="K297" s="56">
        <v>4.4999999999999998E-2</v>
      </c>
      <c r="L297" s="56">
        <v>9.0700000000000003E-2</v>
      </c>
      <c r="M297" s="55">
        <v>2474.61</v>
      </c>
      <c r="N297" s="55">
        <v>87.13</v>
      </c>
      <c r="O297" s="55">
        <v>2.1561276930000002</v>
      </c>
      <c r="P297" s="56">
        <v>2.0000000000000001E-4</v>
      </c>
      <c r="Q297" s="56">
        <v>0</v>
      </c>
    </row>
    <row r="298" spans="1:17">
      <c r="A298" s="74" t="s">
        <v>2874</v>
      </c>
      <c r="B298" s="106" t="s">
        <v>3941</v>
      </c>
      <c r="C298" s="106" t="s">
        <v>3941</v>
      </c>
      <c r="D298" s="107" t="s">
        <v>3941</v>
      </c>
      <c r="E298" s="107" t="s">
        <v>3941</v>
      </c>
      <c r="F298" s="107" t="s">
        <v>3941</v>
      </c>
      <c r="G298" s="107" t="s">
        <v>3941</v>
      </c>
      <c r="H298" s="75">
        <v>0</v>
      </c>
      <c r="I298" s="107" t="s">
        <v>3941</v>
      </c>
      <c r="J298" s="107" t="s">
        <v>3941</v>
      </c>
      <c r="K298" s="107" t="s">
        <v>3941</v>
      </c>
      <c r="L298" s="76">
        <v>0</v>
      </c>
      <c r="M298" s="75">
        <v>0</v>
      </c>
      <c r="N298" s="107" t="s">
        <v>3941</v>
      </c>
      <c r="O298" s="75">
        <v>0</v>
      </c>
      <c r="P298" s="76">
        <v>0</v>
      </c>
      <c r="Q298" s="76">
        <v>0</v>
      </c>
    </row>
    <row r="299" spans="1:17">
      <c r="A299" t="s">
        <v>178</v>
      </c>
      <c r="B299" s="106" t="s">
        <v>3941</v>
      </c>
      <c r="C299" t="s">
        <v>178</v>
      </c>
      <c r="D299" s="107" t="s">
        <v>3941</v>
      </c>
      <c r="E299" t="s">
        <v>178</v>
      </c>
      <c r="F299" s="107" t="s">
        <v>3941</v>
      </c>
      <c r="G299" s="107" t="s">
        <v>3941</v>
      </c>
      <c r="H299" s="55">
        <v>0</v>
      </c>
      <c r="I299" t="s">
        <v>178</v>
      </c>
      <c r="J299" t="s">
        <v>178</v>
      </c>
      <c r="K299" s="56">
        <v>0</v>
      </c>
      <c r="L299" s="56">
        <v>0</v>
      </c>
      <c r="M299" s="55">
        <v>0</v>
      </c>
      <c r="N299" s="55">
        <v>0</v>
      </c>
      <c r="O299" s="55">
        <v>0</v>
      </c>
      <c r="P299" s="56">
        <v>0</v>
      </c>
      <c r="Q299" s="56">
        <v>0</v>
      </c>
    </row>
    <row r="300" spans="1:17">
      <c r="A300" s="74" t="s">
        <v>2875</v>
      </c>
      <c r="B300" s="106" t="s">
        <v>3941</v>
      </c>
      <c r="C300" s="106" t="s">
        <v>3941</v>
      </c>
      <c r="D300" s="107" t="s">
        <v>3941</v>
      </c>
      <c r="E300" s="107" t="s">
        <v>3941</v>
      </c>
      <c r="F300" s="107" t="s">
        <v>3941</v>
      </c>
      <c r="G300" s="107" t="s">
        <v>3941</v>
      </c>
      <c r="H300" s="75">
        <v>0</v>
      </c>
      <c r="I300" s="107" t="s">
        <v>3941</v>
      </c>
      <c r="J300" s="107" t="s">
        <v>3941</v>
      </c>
      <c r="K300" s="107" t="s">
        <v>3941</v>
      </c>
      <c r="L300" s="76">
        <v>0</v>
      </c>
      <c r="M300" s="75">
        <v>0</v>
      </c>
      <c r="N300" s="107" t="s">
        <v>3941</v>
      </c>
      <c r="O300" s="75">
        <v>0</v>
      </c>
      <c r="P300" s="76">
        <v>0</v>
      </c>
      <c r="Q300" s="76">
        <v>0</v>
      </c>
    </row>
    <row r="301" spans="1:17">
      <c r="A301" s="74" t="s">
        <v>2876</v>
      </c>
      <c r="B301" s="106" t="s">
        <v>3941</v>
      </c>
      <c r="C301" s="106" t="s">
        <v>3941</v>
      </c>
      <c r="D301" s="107" t="s">
        <v>3941</v>
      </c>
      <c r="E301" s="107" t="s">
        <v>3941</v>
      </c>
      <c r="F301" s="107" t="s">
        <v>3941</v>
      </c>
      <c r="G301" s="107" t="s">
        <v>3941</v>
      </c>
      <c r="H301" s="75">
        <v>0</v>
      </c>
      <c r="I301" s="107" t="s">
        <v>3941</v>
      </c>
      <c r="J301" s="107" t="s">
        <v>3941</v>
      </c>
      <c r="K301" s="107" t="s">
        <v>3941</v>
      </c>
      <c r="L301" s="76">
        <v>0</v>
      </c>
      <c r="M301" s="75">
        <v>0</v>
      </c>
      <c r="N301" s="107" t="s">
        <v>3941</v>
      </c>
      <c r="O301" s="75">
        <v>0</v>
      </c>
      <c r="P301" s="76">
        <v>0</v>
      </c>
      <c r="Q301" s="76">
        <v>0</v>
      </c>
    </row>
    <row r="302" spans="1:17">
      <c r="A302" t="s">
        <v>178</v>
      </c>
      <c r="B302" s="106" t="s">
        <v>3941</v>
      </c>
      <c r="C302" t="s">
        <v>178</v>
      </c>
      <c r="D302" s="107" t="s">
        <v>3941</v>
      </c>
      <c r="E302" t="s">
        <v>178</v>
      </c>
      <c r="F302" s="107" t="s">
        <v>3941</v>
      </c>
      <c r="G302" s="107" t="s">
        <v>3941</v>
      </c>
      <c r="H302" s="55">
        <v>0</v>
      </c>
      <c r="I302" t="s">
        <v>178</v>
      </c>
      <c r="J302" t="s">
        <v>178</v>
      </c>
      <c r="K302" s="56">
        <v>0</v>
      </c>
      <c r="L302" s="56">
        <v>0</v>
      </c>
      <c r="M302" s="55">
        <v>0</v>
      </c>
      <c r="N302" s="55">
        <v>0</v>
      </c>
      <c r="O302" s="55">
        <v>0</v>
      </c>
      <c r="P302" s="56">
        <v>0</v>
      </c>
      <c r="Q302" s="56">
        <v>0</v>
      </c>
    </row>
    <row r="303" spans="1:17">
      <c r="A303" s="74" t="s">
        <v>2877</v>
      </c>
      <c r="B303" s="106" t="s">
        <v>3941</v>
      </c>
      <c r="C303" s="106" t="s">
        <v>3941</v>
      </c>
      <c r="D303" s="107" t="s">
        <v>3941</v>
      </c>
      <c r="E303" s="107" t="s">
        <v>3941</v>
      </c>
      <c r="F303" s="107" t="s">
        <v>3941</v>
      </c>
      <c r="G303" s="107" t="s">
        <v>3941</v>
      </c>
      <c r="H303" s="75">
        <v>0</v>
      </c>
      <c r="I303" s="107" t="s">
        <v>3941</v>
      </c>
      <c r="J303" s="107" t="s">
        <v>3941</v>
      </c>
      <c r="K303" s="107" t="s">
        <v>3941</v>
      </c>
      <c r="L303" s="76">
        <v>0</v>
      </c>
      <c r="M303" s="75">
        <v>0</v>
      </c>
      <c r="N303" s="107" t="s">
        <v>3941</v>
      </c>
      <c r="O303" s="75">
        <v>0</v>
      </c>
      <c r="P303" s="76">
        <v>0</v>
      </c>
      <c r="Q303" s="76">
        <v>0</v>
      </c>
    </row>
    <row r="304" spans="1:17">
      <c r="A304" t="s">
        <v>178</v>
      </c>
      <c r="B304" s="106" t="s">
        <v>3941</v>
      </c>
      <c r="C304" t="s">
        <v>178</v>
      </c>
      <c r="D304" s="107" t="s">
        <v>3941</v>
      </c>
      <c r="E304" t="s">
        <v>178</v>
      </c>
      <c r="F304" s="107" t="s">
        <v>3941</v>
      </c>
      <c r="G304" s="107" t="s">
        <v>3941</v>
      </c>
      <c r="H304" s="55">
        <v>0</v>
      </c>
      <c r="I304" t="s">
        <v>178</v>
      </c>
      <c r="J304" t="s">
        <v>178</v>
      </c>
      <c r="K304" s="56">
        <v>0</v>
      </c>
      <c r="L304" s="56">
        <v>0</v>
      </c>
      <c r="M304" s="55">
        <v>0</v>
      </c>
      <c r="N304" s="55">
        <v>0</v>
      </c>
      <c r="O304" s="55">
        <v>0</v>
      </c>
      <c r="P304" s="56">
        <v>0</v>
      </c>
      <c r="Q304" s="56">
        <v>0</v>
      </c>
    </row>
    <row r="305" spans="1:17">
      <c r="A305" s="74" t="s">
        <v>2878</v>
      </c>
      <c r="B305" s="106" t="s">
        <v>3941</v>
      </c>
      <c r="C305" s="106" t="s">
        <v>3941</v>
      </c>
      <c r="D305" s="107" t="s">
        <v>3941</v>
      </c>
      <c r="E305" s="107" t="s">
        <v>3941</v>
      </c>
      <c r="F305" s="107" t="s">
        <v>3941</v>
      </c>
      <c r="G305" s="107" t="s">
        <v>3941</v>
      </c>
      <c r="H305" s="75">
        <v>0</v>
      </c>
      <c r="I305" s="107" t="s">
        <v>3941</v>
      </c>
      <c r="J305" s="107" t="s">
        <v>3941</v>
      </c>
      <c r="K305" s="107" t="s">
        <v>3941</v>
      </c>
      <c r="L305" s="76">
        <v>0</v>
      </c>
      <c r="M305" s="75">
        <v>0</v>
      </c>
      <c r="N305" s="107" t="s">
        <v>3941</v>
      </c>
      <c r="O305" s="75">
        <v>0</v>
      </c>
      <c r="P305" s="76">
        <v>0</v>
      </c>
      <c r="Q305" s="76">
        <v>0</v>
      </c>
    </row>
    <row r="306" spans="1:17">
      <c r="A306" t="s">
        <v>178</v>
      </c>
      <c r="B306" s="106" t="s">
        <v>3941</v>
      </c>
      <c r="C306" t="s">
        <v>178</v>
      </c>
      <c r="D306" s="107" t="s">
        <v>3941</v>
      </c>
      <c r="E306" t="s">
        <v>178</v>
      </c>
      <c r="F306" s="107" t="s">
        <v>3941</v>
      </c>
      <c r="G306" s="107" t="s">
        <v>3941</v>
      </c>
      <c r="H306" s="55">
        <v>0</v>
      </c>
      <c r="I306" t="s">
        <v>178</v>
      </c>
      <c r="J306" t="s">
        <v>178</v>
      </c>
      <c r="K306" s="56">
        <v>0</v>
      </c>
      <c r="L306" s="56">
        <v>0</v>
      </c>
      <c r="M306" s="55">
        <v>0</v>
      </c>
      <c r="N306" s="55">
        <v>0</v>
      </c>
      <c r="O306" s="55">
        <v>0</v>
      </c>
      <c r="P306" s="56">
        <v>0</v>
      </c>
      <c r="Q306" s="56">
        <v>0</v>
      </c>
    </row>
    <row r="307" spans="1:17">
      <c r="A307" s="74" t="s">
        <v>2879</v>
      </c>
      <c r="B307" s="106" t="s">
        <v>3941</v>
      </c>
      <c r="C307" s="106" t="s">
        <v>3941</v>
      </c>
      <c r="D307" s="107" t="s">
        <v>3941</v>
      </c>
      <c r="E307" s="107" t="s">
        <v>3941</v>
      </c>
      <c r="F307" s="107" t="s">
        <v>3941</v>
      </c>
      <c r="G307" s="107" t="s">
        <v>3941</v>
      </c>
      <c r="H307" s="75">
        <v>0</v>
      </c>
      <c r="I307" s="107" t="s">
        <v>3941</v>
      </c>
      <c r="J307" s="107" t="s">
        <v>3941</v>
      </c>
      <c r="K307" s="107" t="s">
        <v>3941</v>
      </c>
      <c r="L307" s="76">
        <v>0</v>
      </c>
      <c r="M307" s="75">
        <v>0</v>
      </c>
      <c r="N307" s="107" t="s">
        <v>3941</v>
      </c>
      <c r="O307" s="75">
        <v>0</v>
      </c>
      <c r="P307" s="76">
        <v>0</v>
      </c>
      <c r="Q307" s="76">
        <v>0</v>
      </c>
    </row>
    <row r="308" spans="1:17">
      <c r="A308" t="s">
        <v>178</v>
      </c>
      <c r="B308" s="106" t="s">
        <v>3941</v>
      </c>
      <c r="C308" t="s">
        <v>178</v>
      </c>
      <c r="D308" s="107" t="s">
        <v>3941</v>
      </c>
      <c r="E308" t="s">
        <v>178</v>
      </c>
      <c r="F308" s="107" t="s">
        <v>3941</v>
      </c>
      <c r="G308" s="107" t="s">
        <v>3941</v>
      </c>
      <c r="H308" s="55">
        <v>0</v>
      </c>
      <c r="I308" t="s">
        <v>178</v>
      </c>
      <c r="J308" t="s">
        <v>178</v>
      </c>
      <c r="K308" s="56">
        <v>0</v>
      </c>
      <c r="L308" s="56">
        <v>0</v>
      </c>
      <c r="M308" s="55">
        <v>0</v>
      </c>
      <c r="N308" s="55">
        <v>0</v>
      </c>
      <c r="O308" s="55">
        <v>0</v>
      </c>
      <c r="P308" s="56">
        <v>0</v>
      </c>
      <c r="Q308" s="56">
        <v>0</v>
      </c>
    </row>
    <row r="309" spans="1:17">
      <c r="A309" s="74" t="s">
        <v>188</v>
      </c>
      <c r="B309" s="106" t="s">
        <v>3941</v>
      </c>
      <c r="C309" s="106" t="s">
        <v>3941</v>
      </c>
      <c r="D309" s="107" t="s">
        <v>3941</v>
      </c>
      <c r="E309" s="107" t="s">
        <v>3941</v>
      </c>
      <c r="F309" s="107" t="s">
        <v>3941</v>
      </c>
      <c r="G309" s="107" t="s">
        <v>3941</v>
      </c>
      <c r="H309" s="75">
        <v>2.13</v>
      </c>
      <c r="I309" s="107" t="s">
        <v>3941</v>
      </c>
      <c r="J309" s="107" t="s">
        <v>3941</v>
      </c>
      <c r="K309" s="107" t="s">
        <v>3941</v>
      </c>
      <c r="L309" s="76">
        <v>6.9099999999999995E-2</v>
      </c>
      <c r="M309" s="75">
        <v>1454124.31</v>
      </c>
      <c r="N309" s="107" t="s">
        <v>3941</v>
      </c>
      <c r="O309" s="75">
        <v>3463.2061633777062</v>
      </c>
      <c r="P309" s="76">
        <v>0.3417</v>
      </c>
      <c r="Q309" s="76">
        <v>3.4000000000000002E-2</v>
      </c>
    </row>
    <row r="310" spans="1:17">
      <c r="A310" s="74" t="s">
        <v>2880</v>
      </c>
      <c r="B310" s="106" t="s">
        <v>3941</v>
      </c>
      <c r="C310" s="106" t="s">
        <v>3941</v>
      </c>
      <c r="D310" s="107" t="s">
        <v>3941</v>
      </c>
      <c r="E310" s="107" t="s">
        <v>3941</v>
      </c>
      <c r="F310" s="107" t="s">
        <v>3941</v>
      </c>
      <c r="G310" s="107" t="s">
        <v>3941</v>
      </c>
      <c r="H310" s="75">
        <v>0</v>
      </c>
      <c r="I310" s="107" t="s">
        <v>3941</v>
      </c>
      <c r="J310" s="107" t="s">
        <v>3941</v>
      </c>
      <c r="K310" s="107" t="s">
        <v>3941</v>
      </c>
      <c r="L310" s="76">
        <v>0</v>
      </c>
      <c r="M310" s="75">
        <v>0</v>
      </c>
      <c r="N310" s="107" t="s">
        <v>3941</v>
      </c>
      <c r="O310" s="75">
        <v>0</v>
      </c>
      <c r="P310" s="76">
        <v>0</v>
      </c>
      <c r="Q310" s="76">
        <v>0</v>
      </c>
    </row>
    <row r="311" spans="1:17">
      <c r="A311" t="s">
        <v>178</v>
      </c>
      <c r="B311" s="106" t="s">
        <v>3941</v>
      </c>
      <c r="C311" t="s">
        <v>178</v>
      </c>
      <c r="D311" s="107" t="s">
        <v>3941</v>
      </c>
      <c r="E311" t="s">
        <v>178</v>
      </c>
      <c r="F311" s="107" t="s">
        <v>3941</v>
      </c>
      <c r="G311" s="107" t="s">
        <v>3941</v>
      </c>
      <c r="H311" s="55">
        <v>0</v>
      </c>
      <c r="I311" t="s">
        <v>178</v>
      </c>
      <c r="J311" t="s">
        <v>178</v>
      </c>
      <c r="K311" s="56">
        <v>0</v>
      </c>
      <c r="L311" s="56">
        <v>0</v>
      </c>
      <c r="M311" s="55">
        <v>0</v>
      </c>
      <c r="N311" s="55">
        <v>0</v>
      </c>
      <c r="O311" s="55">
        <v>0</v>
      </c>
      <c r="P311" s="56">
        <v>0</v>
      </c>
      <c r="Q311" s="56">
        <v>0</v>
      </c>
    </row>
    <row r="312" spans="1:17">
      <c r="A312" s="74" t="s">
        <v>2540</v>
      </c>
      <c r="B312" s="106" t="s">
        <v>3941</v>
      </c>
      <c r="C312" s="106" t="s">
        <v>3941</v>
      </c>
      <c r="D312" s="107" t="s">
        <v>3941</v>
      </c>
      <c r="E312" s="107" t="s">
        <v>3941</v>
      </c>
      <c r="F312" s="107" t="s">
        <v>3941</v>
      </c>
      <c r="G312" s="107" t="s">
        <v>3941</v>
      </c>
      <c r="H312" s="75">
        <v>0</v>
      </c>
      <c r="I312" s="107" t="s">
        <v>3941</v>
      </c>
      <c r="J312" s="107" t="s">
        <v>3941</v>
      </c>
      <c r="K312" s="107" t="s">
        <v>3941</v>
      </c>
      <c r="L312" s="76">
        <v>0</v>
      </c>
      <c r="M312" s="75">
        <v>0</v>
      </c>
      <c r="N312" s="107" t="s">
        <v>3941</v>
      </c>
      <c r="O312" s="75">
        <v>0</v>
      </c>
      <c r="P312" s="76">
        <v>0</v>
      </c>
      <c r="Q312" s="76">
        <v>0</v>
      </c>
    </row>
    <row r="313" spans="1:17">
      <c r="A313" t="s">
        <v>178</v>
      </c>
      <c r="B313" s="106" t="s">
        <v>3941</v>
      </c>
      <c r="C313" t="s">
        <v>178</v>
      </c>
      <c r="D313" s="107" t="s">
        <v>3941</v>
      </c>
      <c r="E313" t="s">
        <v>178</v>
      </c>
      <c r="F313" s="107" t="s">
        <v>3941</v>
      </c>
      <c r="G313" s="107" t="s">
        <v>3941</v>
      </c>
      <c r="H313" s="55">
        <v>0</v>
      </c>
      <c r="I313" t="s">
        <v>178</v>
      </c>
      <c r="J313" t="s">
        <v>178</v>
      </c>
      <c r="K313" s="56">
        <v>0</v>
      </c>
      <c r="L313" s="56">
        <v>0</v>
      </c>
      <c r="M313" s="55">
        <v>0</v>
      </c>
      <c r="N313" s="55">
        <v>0</v>
      </c>
      <c r="O313" s="55">
        <v>0</v>
      </c>
      <c r="P313" s="56">
        <v>0</v>
      </c>
      <c r="Q313" s="56">
        <v>0</v>
      </c>
    </row>
    <row r="314" spans="1:17">
      <c r="A314" s="74" t="s">
        <v>2541</v>
      </c>
      <c r="B314" s="106" t="s">
        <v>3941</v>
      </c>
      <c r="C314" s="106" t="s">
        <v>3941</v>
      </c>
      <c r="D314" s="107" t="s">
        <v>3941</v>
      </c>
      <c r="E314" s="107" t="s">
        <v>3941</v>
      </c>
      <c r="F314" s="107" t="s">
        <v>3941</v>
      </c>
      <c r="G314" s="107" t="s">
        <v>3941</v>
      </c>
      <c r="H314" s="75">
        <v>2.13</v>
      </c>
      <c r="I314" s="107" t="s">
        <v>3941</v>
      </c>
      <c r="J314" s="107" t="s">
        <v>3941</v>
      </c>
      <c r="K314" s="107" t="s">
        <v>3941</v>
      </c>
      <c r="L314" s="76">
        <v>6.9099999999999995E-2</v>
      </c>
      <c r="M314" s="75">
        <v>1454124.31</v>
      </c>
      <c r="N314" s="107" t="s">
        <v>3941</v>
      </c>
      <c r="O314" s="75">
        <v>3463.2061633777062</v>
      </c>
      <c r="P314" s="76">
        <v>0.3417</v>
      </c>
      <c r="Q314" s="76">
        <v>3.4000000000000002E-2</v>
      </c>
    </row>
    <row r="315" spans="1:17">
      <c r="A315" s="62" t="s">
        <v>3939</v>
      </c>
      <c r="B315" t="s">
        <v>2500</v>
      </c>
      <c r="C315" t="s">
        <v>2883</v>
      </c>
      <c r="D315" s="105" t="s">
        <v>3941</v>
      </c>
      <c r="E315" t="s">
        <v>467</v>
      </c>
      <c r="F315" t="s">
        <v>2884</v>
      </c>
      <c r="G315" t="s">
        <v>176</v>
      </c>
      <c r="H315" s="55">
        <v>3.33</v>
      </c>
      <c r="I315" t="s">
        <v>672</v>
      </c>
      <c r="J315" t="s">
        <v>100</v>
      </c>
      <c r="K315" s="56">
        <v>4.8000000000000001E-2</v>
      </c>
      <c r="L315" s="56">
        <v>6.0100000000000001E-2</v>
      </c>
      <c r="M315" s="55">
        <v>46409.7</v>
      </c>
      <c r="N315" s="55">
        <v>97.74</v>
      </c>
      <c r="O315" s="55">
        <v>164.52376950906</v>
      </c>
      <c r="P315" s="56">
        <v>1.6199999999999999E-2</v>
      </c>
      <c r="Q315" s="56">
        <v>1.6000000000000001E-3</v>
      </c>
    </row>
    <row r="316" spans="1:17">
      <c r="A316" s="62" t="s">
        <v>3939</v>
      </c>
      <c r="B316" t="s">
        <v>2500</v>
      </c>
      <c r="C316" t="s">
        <v>2881</v>
      </c>
      <c r="D316" s="105" t="s">
        <v>3941</v>
      </c>
      <c r="E316" t="s">
        <v>467</v>
      </c>
      <c r="F316" t="s">
        <v>2882</v>
      </c>
      <c r="G316" t="s">
        <v>176</v>
      </c>
      <c r="H316" s="55">
        <v>3.33</v>
      </c>
      <c r="I316" t="s">
        <v>672</v>
      </c>
      <c r="J316" t="s">
        <v>100</v>
      </c>
      <c r="K316" s="56">
        <v>4.5999999999999999E-2</v>
      </c>
      <c r="L316" s="56">
        <v>6.4399999999999999E-2</v>
      </c>
      <c r="M316" s="55">
        <v>23145.78</v>
      </c>
      <c r="N316" s="55">
        <v>95.72</v>
      </c>
      <c r="O316" s="55">
        <v>80.356695014232002</v>
      </c>
      <c r="P316" s="56">
        <v>7.9000000000000008E-3</v>
      </c>
      <c r="Q316" s="56">
        <v>8.0000000000000004E-4</v>
      </c>
    </row>
    <row r="317" spans="1:17">
      <c r="A317" s="62" t="s">
        <v>3939</v>
      </c>
      <c r="B317" t="s">
        <v>2500</v>
      </c>
      <c r="C317" t="s">
        <v>2885</v>
      </c>
      <c r="D317" s="105" t="s">
        <v>3941</v>
      </c>
      <c r="E317" t="s">
        <v>467</v>
      </c>
      <c r="F317" t="s">
        <v>2886</v>
      </c>
      <c r="G317" t="s">
        <v>176</v>
      </c>
      <c r="H317" s="55">
        <v>3.26</v>
      </c>
      <c r="I317" t="s">
        <v>672</v>
      </c>
      <c r="J317" t="s">
        <v>100</v>
      </c>
      <c r="K317" s="56">
        <v>5.4399999999999997E-2</v>
      </c>
      <c r="L317" s="56">
        <v>7.5999999999999998E-2</v>
      </c>
      <c r="M317" s="55">
        <v>23520.080000000002</v>
      </c>
      <c r="N317" s="55">
        <v>95.24</v>
      </c>
      <c r="O317" s="55">
        <v>81.246701244383999</v>
      </c>
      <c r="P317" s="56">
        <v>8.0000000000000002E-3</v>
      </c>
      <c r="Q317" s="56">
        <v>8.0000000000000004E-4</v>
      </c>
    </row>
    <row r="318" spans="1:17">
      <c r="A318" t="s">
        <v>3901</v>
      </c>
      <c r="B318" t="s">
        <v>2542</v>
      </c>
      <c r="C318" t="s">
        <v>2900</v>
      </c>
      <c r="D318" s="105" t="s">
        <v>3941</v>
      </c>
      <c r="E318" t="s">
        <v>2591</v>
      </c>
      <c r="F318" t="s">
        <v>2901</v>
      </c>
      <c r="G318" t="s">
        <v>1975</v>
      </c>
      <c r="H318" s="55">
        <v>0.23</v>
      </c>
      <c r="I318" t="s">
        <v>958</v>
      </c>
      <c r="J318" t="s">
        <v>100</v>
      </c>
      <c r="K318" s="56">
        <v>7.9699999999999993E-2</v>
      </c>
      <c r="L318" s="56">
        <v>8.8599999999999998E-2</v>
      </c>
      <c r="M318" s="55">
        <v>18395.28</v>
      </c>
      <c r="N318" s="55">
        <v>100.14</v>
      </c>
      <c r="O318" s="55">
        <v>66.813088112784001</v>
      </c>
      <c r="P318" s="56">
        <v>6.6E-3</v>
      </c>
      <c r="Q318" s="56">
        <v>6.9999999999999999E-4</v>
      </c>
    </row>
    <row r="319" spans="1:17">
      <c r="A319" t="s">
        <v>3901</v>
      </c>
      <c r="B319" t="s">
        <v>2542</v>
      </c>
      <c r="C319" t="s">
        <v>2902</v>
      </c>
      <c r="D319" s="105" t="s">
        <v>3941</v>
      </c>
      <c r="E319" t="s">
        <v>2591</v>
      </c>
      <c r="F319" t="s">
        <v>2903</v>
      </c>
      <c r="G319" t="s">
        <v>1975</v>
      </c>
      <c r="H319" s="55">
        <v>0.23</v>
      </c>
      <c r="I319" t="s">
        <v>958</v>
      </c>
      <c r="J319" t="s">
        <v>100</v>
      </c>
      <c r="K319" s="56">
        <v>7.9699999999999993E-2</v>
      </c>
      <c r="L319" s="56">
        <v>8.8599999999999998E-2</v>
      </c>
      <c r="M319" s="55">
        <v>51.31</v>
      </c>
      <c r="N319" s="55">
        <v>103.45198610958909</v>
      </c>
      <c r="O319" s="55">
        <v>0.19252556344215499</v>
      </c>
      <c r="P319" s="56">
        <v>0</v>
      </c>
      <c r="Q319" s="56">
        <v>0</v>
      </c>
    </row>
    <row r="320" spans="1:17">
      <c r="A320" t="s">
        <v>3901</v>
      </c>
      <c r="B320" t="s">
        <v>2542</v>
      </c>
      <c r="C320" t="s">
        <v>2904</v>
      </c>
      <c r="D320" s="105" t="s">
        <v>3941</v>
      </c>
      <c r="E320" t="s">
        <v>2591</v>
      </c>
      <c r="F320" t="s">
        <v>237</v>
      </c>
      <c r="G320" t="s">
        <v>1975</v>
      </c>
      <c r="H320" s="55">
        <v>0.23</v>
      </c>
      <c r="I320" t="s">
        <v>958</v>
      </c>
      <c r="J320" t="s">
        <v>100</v>
      </c>
      <c r="K320" s="56">
        <v>7.9699999999999993E-2</v>
      </c>
      <c r="L320" s="56">
        <v>8.8599999999999998E-2</v>
      </c>
      <c r="M320" s="55">
        <v>70.069999999999993</v>
      </c>
      <c r="N320" s="55">
        <v>100.14</v>
      </c>
      <c r="O320" s="55">
        <v>0.25449969144599999</v>
      </c>
      <c r="P320" s="56">
        <v>0</v>
      </c>
      <c r="Q320" s="56">
        <v>0</v>
      </c>
    </row>
    <row r="321" spans="1:17">
      <c r="A321" t="s">
        <v>3901</v>
      </c>
      <c r="B321" t="s">
        <v>2542</v>
      </c>
      <c r="C321" t="s">
        <v>2905</v>
      </c>
      <c r="D321" s="105" t="s">
        <v>3941</v>
      </c>
      <c r="E321" t="s">
        <v>2591</v>
      </c>
      <c r="F321" t="s">
        <v>2906</v>
      </c>
      <c r="G321" t="s">
        <v>1975</v>
      </c>
      <c r="H321" s="55">
        <v>0.23</v>
      </c>
      <c r="I321" t="s">
        <v>958</v>
      </c>
      <c r="J321" t="s">
        <v>100</v>
      </c>
      <c r="K321" s="56">
        <v>7.9600000000000004E-2</v>
      </c>
      <c r="L321" s="56">
        <v>8.8599999999999998E-2</v>
      </c>
      <c r="M321" s="55">
        <v>36.380000000000003</v>
      </c>
      <c r="N321" s="55">
        <v>100.14</v>
      </c>
      <c r="O321" s="55">
        <v>0.132134990364</v>
      </c>
      <c r="P321" s="56">
        <v>0</v>
      </c>
      <c r="Q321" s="56">
        <v>0</v>
      </c>
    </row>
    <row r="322" spans="1:17">
      <c r="A322" t="s">
        <v>3901</v>
      </c>
      <c r="B322" t="s">
        <v>2542</v>
      </c>
      <c r="C322" t="s">
        <v>2907</v>
      </c>
      <c r="D322" s="105" t="s">
        <v>3941</v>
      </c>
      <c r="E322" t="s">
        <v>2591</v>
      </c>
      <c r="F322" t="s">
        <v>2908</v>
      </c>
      <c r="G322" t="s">
        <v>1975</v>
      </c>
      <c r="H322" s="55">
        <v>0.23</v>
      </c>
      <c r="I322" t="s">
        <v>958</v>
      </c>
      <c r="J322" t="s">
        <v>100</v>
      </c>
      <c r="K322" s="56">
        <v>7.9699999999999993E-2</v>
      </c>
      <c r="L322" s="56">
        <v>8.8599999999999998E-2</v>
      </c>
      <c r="M322" s="55">
        <v>132.94</v>
      </c>
      <c r="N322" s="55">
        <v>100.14</v>
      </c>
      <c r="O322" s="55">
        <v>0.48284842273200002</v>
      </c>
      <c r="P322" s="56">
        <v>0</v>
      </c>
      <c r="Q322" s="56">
        <v>0</v>
      </c>
    </row>
    <row r="323" spans="1:17">
      <c r="A323" t="s">
        <v>3901</v>
      </c>
      <c r="B323" t="s">
        <v>2542</v>
      </c>
      <c r="C323" t="s">
        <v>2909</v>
      </c>
      <c r="D323" s="105" t="s">
        <v>3941</v>
      </c>
      <c r="E323" t="s">
        <v>2591</v>
      </c>
      <c r="F323" t="s">
        <v>248</v>
      </c>
      <c r="G323" t="s">
        <v>1975</v>
      </c>
      <c r="H323" s="55">
        <v>0.23</v>
      </c>
      <c r="I323" t="s">
        <v>958</v>
      </c>
      <c r="J323" t="s">
        <v>100</v>
      </c>
      <c r="K323" s="56">
        <v>7.9699999999999993E-2</v>
      </c>
      <c r="L323" s="56">
        <v>8.8599999999999998E-2</v>
      </c>
      <c r="M323" s="55">
        <v>71.84</v>
      </c>
      <c r="N323" s="55">
        <v>100.14</v>
      </c>
      <c r="O323" s="55">
        <v>0.26092846915200002</v>
      </c>
      <c r="P323" s="56">
        <v>0</v>
      </c>
      <c r="Q323" s="56">
        <v>0</v>
      </c>
    </row>
    <row r="324" spans="1:17">
      <c r="A324" t="s">
        <v>3901</v>
      </c>
      <c r="B324" t="s">
        <v>2542</v>
      </c>
      <c r="C324" t="s">
        <v>2910</v>
      </c>
      <c r="D324" s="105" t="s">
        <v>3941</v>
      </c>
      <c r="E324" t="s">
        <v>2591</v>
      </c>
      <c r="F324" t="s">
        <v>251</v>
      </c>
      <c r="G324" t="s">
        <v>1975</v>
      </c>
      <c r="H324" s="55">
        <v>0.23</v>
      </c>
      <c r="I324" t="s">
        <v>958</v>
      </c>
      <c r="J324" t="s">
        <v>100</v>
      </c>
      <c r="K324" s="56">
        <v>7.9699999999999993E-2</v>
      </c>
      <c r="L324" s="56">
        <v>8.8599999999999998E-2</v>
      </c>
      <c r="M324" s="55">
        <v>56.1</v>
      </c>
      <c r="N324" s="55">
        <v>100.14</v>
      </c>
      <c r="O324" s="55">
        <v>0.20375956458</v>
      </c>
      <c r="P324" s="56">
        <v>0</v>
      </c>
      <c r="Q324" s="56">
        <v>0</v>
      </c>
    </row>
    <row r="325" spans="1:17">
      <c r="A325" t="s">
        <v>3901</v>
      </c>
      <c r="B325" t="s">
        <v>2542</v>
      </c>
      <c r="C325" t="s">
        <v>2911</v>
      </c>
      <c r="D325" s="105" t="s">
        <v>3941</v>
      </c>
      <c r="E325" t="s">
        <v>2591</v>
      </c>
      <c r="F325" t="s">
        <v>2912</v>
      </c>
      <c r="G325" t="s">
        <v>1975</v>
      </c>
      <c r="H325" s="55">
        <v>0.23</v>
      </c>
      <c r="I325" t="s">
        <v>958</v>
      </c>
      <c r="J325" t="s">
        <v>100</v>
      </c>
      <c r="K325" s="56">
        <v>7.9699999999999993E-2</v>
      </c>
      <c r="L325" s="56">
        <v>8.8599999999999998E-2</v>
      </c>
      <c r="M325" s="55">
        <v>137.68</v>
      </c>
      <c r="N325" s="55">
        <v>100.14</v>
      </c>
      <c r="O325" s="55">
        <v>0.50006447150400002</v>
      </c>
      <c r="P325" s="56">
        <v>0</v>
      </c>
      <c r="Q325" s="56">
        <v>0</v>
      </c>
    </row>
    <row r="326" spans="1:17">
      <c r="A326" t="s">
        <v>3901</v>
      </c>
      <c r="B326" t="s">
        <v>2542</v>
      </c>
      <c r="C326" t="s">
        <v>2913</v>
      </c>
      <c r="D326" s="105" t="s">
        <v>3941</v>
      </c>
      <c r="E326" t="s">
        <v>2591</v>
      </c>
      <c r="F326" t="s">
        <v>243</v>
      </c>
      <c r="G326" t="s">
        <v>1975</v>
      </c>
      <c r="H326" s="55">
        <v>0.23</v>
      </c>
      <c r="I326" t="s">
        <v>958</v>
      </c>
      <c r="J326" t="s">
        <v>100</v>
      </c>
      <c r="K326" s="56">
        <v>7.9699999999999993E-2</v>
      </c>
      <c r="L326" s="56">
        <v>8.8599999999999998E-2</v>
      </c>
      <c r="M326" s="55">
        <v>69.47</v>
      </c>
      <c r="N326" s="55">
        <v>100.14</v>
      </c>
      <c r="O326" s="55">
        <v>0.25232044476600002</v>
      </c>
      <c r="P326" s="56">
        <v>0</v>
      </c>
      <c r="Q326" s="56">
        <v>0</v>
      </c>
    </row>
    <row r="327" spans="1:17">
      <c r="A327" t="s">
        <v>3901</v>
      </c>
      <c r="B327" t="s">
        <v>2542</v>
      </c>
      <c r="C327" t="s">
        <v>2914</v>
      </c>
      <c r="D327" s="105" t="s">
        <v>3941</v>
      </c>
      <c r="E327" t="s">
        <v>2591</v>
      </c>
      <c r="F327" t="s">
        <v>2915</v>
      </c>
      <c r="G327" t="s">
        <v>1975</v>
      </c>
      <c r="H327" s="55">
        <v>0.23</v>
      </c>
      <c r="I327" t="s">
        <v>958</v>
      </c>
      <c r="J327" t="s">
        <v>100</v>
      </c>
      <c r="K327" s="56">
        <v>7.9699999999999993E-2</v>
      </c>
      <c r="L327" s="56">
        <v>8.8599999999999998E-2</v>
      </c>
      <c r="M327" s="55">
        <v>70.67</v>
      </c>
      <c r="N327" s="55">
        <v>100.14</v>
      </c>
      <c r="O327" s="55">
        <v>0.25667893812600001</v>
      </c>
      <c r="P327" s="56">
        <v>0</v>
      </c>
      <c r="Q327" s="56">
        <v>0</v>
      </c>
    </row>
    <row r="328" spans="1:17">
      <c r="A328" t="s">
        <v>3901</v>
      </c>
      <c r="B328" t="s">
        <v>2542</v>
      </c>
      <c r="C328" t="s">
        <v>2916</v>
      </c>
      <c r="D328" s="105" t="s">
        <v>3941</v>
      </c>
      <c r="E328" t="s">
        <v>2591</v>
      </c>
      <c r="F328" t="s">
        <v>2917</v>
      </c>
      <c r="G328" t="s">
        <v>1975</v>
      </c>
      <c r="H328" s="55">
        <v>0.23</v>
      </c>
      <c r="I328" t="s">
        <v>958</v>
      </c>
      <c r="J328" t="s">
        <v>100</v>
      </c>
      <c r="K328" s="56">
        <v>7.9699999999999993E-2</v>
      </c>
      <c r="L328" s="56">
        <v>8.8599999999999998E-2</v>
      </c>
      <c r="M328" s="55">
        <v>52.57</v>
      </c>
      <c r="N328" s="55">
        <v>100.14</v>
      </c>
      <c r="O328" s="55">
        <v>0.19093832994599999</v>
      </c>
      <c r="P328" s="56">
        <v>0</v>
      </c>
      <c r="Q328" s="56">
        <v>0</v>
      </c>
    </row>
    <row r="329" spans="1:17">
      <c r="A329" t="s">
        <v>3902</v>
      </c>
      <c r="B329" t="s">
        <v>2542</v>
      </c>
      <c r="C329" t="s">
        <v>2895</v>
      </c>
      <c r="D329" s="105" t="s">
        <v>3941</v>
      </c>
      <c r="E329" t="s">
        <v>2591</v>
      </c>
      <c r="F329" t="s">
        <v>364</v>
      </c>
      <c r="G329" t="s">
        <v>1975</v>
      </c>
      <c r="H329" s="55">
        <v>0.6</v>
      </c>
      <c r="I329" t="s">
        <v>1580</v>
      </c>
      <c r="J329" t="s">
        <v>171</v>
      </c>
      <c r="K329" s="56">
        <v>7.7299999999999994E-2</v>
      </c>
      <c r="L329" s="56">
        <v>7.9899999999999999E-2</v>
      </c>
      <c r="M329" s="55">
        <v>178983.22</v>
      </c>
      <c r="N329" s="55">
        <v>101.35</v>
      </c>
      <c r="O329" s="55">
        <v>64.560079725972997</v>
      </c>
      <c r="P329" s="56">
        <v>6.4000000000000003E-3</v>
      </c>
      <c r="Q329" s="56">
        <v>5.9999999999999995E-4</v>
      </c>
    </row>
    <row r="330" spans="1:17">
      <c r="A330" t="s">
        <v>3902</v>
      </c>
      <c r="B330" t="s">
        <v>2542</v>
      </c>
      <c r="C330" t="s">
        <v>2896</v>
      </c>
      <c r="D330" s="105" t="s">
        <v>3941</v>
      </c>
      <c r="E330" t="s">
        <v>2591</v>
      </c>
      <c r="F330" t="s">
        <v>2801</v>
      </c>
      <c r="G330" t="s">
        <v>1975</v>
      </c>
      <c r="H330" s="55">
        <v>0.6</v>
      </c>
      <c r="I330" t="s">
        <v>1580</v>
      </c>
      <c r="J330" t="s">
        <v>169</v>
      </c>
      <c r="K330" s="56">
        <v>7.1199999999999999E-2</v>
      </c>
      <c r="L330" s="56">
        <v>6.9599999999999995E-2</v>
      </c>
      <c r="M330" s="55">
        <v>4906.2299999999996</v>
      </c>
      <c r="N330" s="55">
        <v>101.43</v>
      </c>
      <c r="O330" s="55">
        <v>1.8049363225802999</v>
      </c>
      <c r="P330" s="56">
        <v>2.0000000000000001E-4</v>
      </c>
      <c r="Q330" s="56">
        <v>0</v>
      </c>
    </row>
    <row r="331" spans="1:17">
      <c r="A331" t="s">
        <v>3902</v>
      </c>
      <c r="B331" t="s">
        <v>2542</v>
      </c>
      <c r="C331" t="s">
        <v>2897</v>
      </c>
      <c r="D331" s="105" t="s">
        <v>3941</v>
      </c>
      <c r="E331" t="s">
        <v>2591</v>
      </c>
      <c r="F331" t="s">
        <v>237</v>
      </c>
      <c r="G331" t="s">
        <v>1975</v>
      </c>
      <c r="H331" s="55">
        <v>0.6</v>
      </c>
      <c r="I331" t="s">
        <v>1580</v>
      </c>
      <c r="J331" t="s">
        <v>169</v>
      </c>
      <c r="K331" s="56">
        <v>7.1199999999999999E-2</v>
      </c>
      <c r="L331" s="56">
        <v>6.9599999999999995E-2</v>
      </c>
      <c r="M331" s="55">
        <v>1899.32</v>
      </c>
      <c r="N331" s="55">
        <v>101.43</v>
      </c>
      <c r="O331" s="55">
        <v>0.69873439610520005</v>
      </c>
      <c r="P331" s="56">
        <v>1E-4</v>
      </c>
      <c r="Q331" s="56">
        <v>0</v>
      </c>
    </row>
    <row r="332" spans="1:17">
      <c r="A332" t="s">
        <v>3902</v>
      </c>
      <c r="B332" t="s">
        <v>2542</v>
      </c>
      <c r="C332" t="s">
        <v>2898</v>
      </c>
      <c r="D332" s="105" t="s">
        <v>3941</v>
      </c>
      <c r="E332" t="s">
        <v>2591</v>
      </c>
      <c r="F332" t="s">
        <v>248</v>
      </c>
      <c r="G332" t="s">
        <v>1975</v>
      </c>
      <c r="H332" s="55">
        <v>0.6</v>
      </c>
      <c r="I332" t="s">
        <v>1580</v>
      </c>
      <c r="J332" t="s">
        <v>169</v>
      </c>
      <c r="K332" s="56">
        <v>7.1199999999999999E-2</v>
      </c>
      <c r="L332" s="56">
        <v>6.9599999999999995E-2</v>
      </c>
      <c r="M332" s="55">
        <v>3116.4</v>
      </c>
      <c r="N332" s="55">
        <v>101.43</v>
      </c>
      <c r="O332" s="55">
        <v>1.146481831404</v>
      </c>
      <c r="P332" s="56">
        <v>1E-4</v>
      </c>
      <c r="Q332" s="56">
        <v>0</v>
      </c>
    </row>
    <row r="333" spans="1:17">
      <c r="A333" t="s">
        <v>3903</v>
      </c>
      <c r="B333" t="s">
        <v>2542</v>
      </c>
      <c r="C333" t="s">
        <v>2887</v>
      </c>
      <c r="D333" s="105" t="s">
        <v>3941</v>
      </c>
      <c r="E333" t="s">
        <v>2591</v>
      </c>
      <c r="F333" t="s">
        <v>2888</v>
      </c>
      <c r="G333" t="s">
        <v>1975</v>
      </c>
      <c r="H333" s="55">
        <v>0.6</v>
      </c>
      <c r="I333" t="s">
        <v>1580</v>
      </c>
      <c r="J333" t="s">
        <v>171</v>
      </c>
      <c r="K333" s="56">
        <v>7.7299999999999994E-2</v>
      </c>
      <c r="L333" s="56">
        <v>8.1500000000000003E-2</v>
      </c>
      <c r="M333" s="55">
        <v>18513.099999999999</v>
      </c>
      <c r="N333" s="55">
        <v>101.26</v>
      </c>
      <c r="O333" s="55">
        <v>6.6718313248539998</v>
      </c>
      <c r="P333" s="56">
        <v>6.9999999999999999E-4</v>
      </c>
      <c r="Q333" s="56">
        <v>1E-4</v>
      </c>
    </row>
    <row r="334" spans="1:17">
      <c r="A334" t="s">
        <v>3903</v>
      </c>
      <c r="B334" t="s">
        <v>2542</v>
      </c>
      <c r="C334" t="s">
        <v>2889</v>
      </c>
      <c r="D334" s="105" t="s">
        <v>3941</v>
      </c>
      <c r="E334" t="s">
        <v>2591</v>
      </c>
      <c r="F334" t="s">
        <v>767</v>
      </c>
      <c r="G334" t="s">
        <v>1975</v>
      </c>
      <c r="H334" s="55">
        <v>0.6</v>
      </c>
      <c r="I334" t="s">
        <v>1580</v>
      </c>
      <c r="J334" t="s">
        <v>171</v>
      </c>
      <c r="K334" s="56">
        <v>7.7299999999999994E-2</v>
      </c>
      <c r="L334" s="56">
        <v>8.1299999999999997E-2</v>
      </c>
      <c r="M334" s="55">
        <v>7833.12</v>
      </c>
      <c r="N334" s="55">
        <v>101.27</v>
      </c>
      <c r="O334" s="55">
        <v>2.8232125620816002</v>
      </c>
      <c r="P334" s="56">
        <v>2.9999999999999997E-4</v>
      </c>
      <c r="Q334" s="56">
        <v>0</v>
      </c>
    </row>
    <row r="335" spans="1:17">
      <c r="A335" t="s">
        <v>3903</v>
      </c>
      <c r="B335" t="s">
        <v>2542</v>
      </c>
      <c r="C335" t="s">
        <v>2890</v>
      </c>
      <c r="D335" s="105" t="s">
        <v>3941</v>
      </c>
      <c r="E335" t="s">
        <v>2591</v>
      </c>
      <c r="F335" t="s">
        <v>2891</v>
      </c>
      <c r="G335" t="s">
        <v>1975</v>
      </c>
      <c r="H335" s="55">
        <v>0.61</v>
      </c>
      <c r="I335" t="s">
        <v>1580</v>
      </c>
      <c r="J335" t="s">
        <v>171</v>
      </c>
      <c r="K335" s="56">
        <v>7.7299999999999994E-2</v>
      </c>
      <c r="L335" s="56">
        <v>8.0699999999999994E-2</v>
      </c>
      <c r="M335" s="55">
        <v>5441.07</v>
      </c>
      <c r="N335" s="55">
        <v>101.26</v>
      </c>
      <c r="O335" s="55">
        <v>1.9608764208438001</v>
      </c>
      <c r="P335" s="56">
        <v>2.0000000000000001E-4</v>
      </c>
      <c r="Q335" s="56">
        <v>0</v>
      </c>
    </row>
    <row r="336" spans="1:17">
      <c r="A336" t="s">
        <v>3903</v>
      </c>
      <c r="B336" t="s">
        <v>2542</v>
      </c>
      <c r="C336" t="s">
        <v>2892</v>
      </c>
      <c r="D336" s="105" t="s">
        <v>3941</v>
      </c>
      <c r="E336" t="s">
        <v>2591</v>
      </c>
      <c r="F336" t="s">
        <v>690</v>
      </c>
      <c r="G336" t="s">
        <v>1975</v>
      </c>
      <c r="H336" s="55">
        <v>0.6</v>
      </c>
      <c r="I336" t="s">
        <v>1580</v>
      </c>
      <c r="J336" t="s">
        <v>171</v>
      </c>
      <c r="K336" s="56">
        <v>7.7200000000000005E-2</v>
      </c>
      <c r="L336" s="56">
        <v>8.1500000000000003E-2</v>
      </c>
      <c r="M336" s="55">
        <v>3276.43</v>
      </c>
      <c r="N336" s="55">
        <v>101.28</v>
      </c>
      <c r="O336" s="55">
        <v>1.1810072793936</v>
      </c>
      <c r="P336" s="56">
        <v>1E-4</v>
      </c>
      <c r="Q336" s="56">
        <v>0</v>
      </c>
    </row>
    <row r="337" spans="1:17">
      <c r="A337" t="s">
        <v>3903</v>
      </c>
      <c r="B337" t="s">
        <v>2542</v>
      </c>
      <c r="C337" t="s">
        <v>2893</v>
      </c>
      <c r="D337" s="105" t="s">
        <v>3941</v>
      </c>
      <c r="E337" t="s">
        <v>2591</v>
      </c>
      <c r="F337" t="s">
        <v>2894</v>
      </c>
      <c r="G337" t="s">
        <v>1975</v>
      </c>
      <c r="H337" s="55">
        <v>0.6</v>
      </c>
      <c r="I337" t="s">
        <v>1580</v>
      </c>
      <c r="J337" t="s">
        <v>171</v>
      </c>
      <c r="K337" s="56">
        <v>7.6700000000000004E-2</v>
      </c>
      <c r="L337" s="56">
        <v>8.2799999999999999E-2</v>
      </c>
      <c r="M337" s="55">
        <v>732.78</v>
      </c>
      <c r="N337" s="55">
        <v>100.39</v>
      </c>
      <c r="O337" s="55">
        <v>0.26181350796780001</v>
      </c>
      <c r="P337" s="56">
        <v>0</v>
      </c>
      <c r="Q337" s="56">
        <v>0</v>
      </c>
    </row>
    <row r="338" spans="1:17">
      <c r="A338" t="s">
        <v>3903</v>
      </c>
      <c r="B338" t="s">
        <v>2542</v>
      </c>
      <c r="C338" t="s">
        <v>2899</v>
      </c>
      <c r="D338" s="105" t="s">
        <v>3941</v>
      </c>
      <c r="E338" t="s">
        <v>2591</v>
      </c>
      <c r="F338" t="s">
        <v>2894</v>
      </c>
      <c r="G338" t="s">
        <v>1975</v>
      </c>
      <c r="H338" s="55">
        <v>0.6</v>
      </c>
      <c r="I338" t="s">
        <v>1580</v>
      </c>
      <c r="J338" t="s">
        <v>169</v>
      </c>
      <c r="K338" s="56">
        <v>7.0099999999999996E-2</v>
      </c>
      <c r="L338" s="56">
        <v>7.0300000000000001E-2</v>
      </c>
      <c r="M338" s="55">
        <v>2783.7</v>
      </c>
      <c r="N338" s="55">
        <v>100.65</v>
      </c>
      <c r="O338" s="55">
        <v>1.016210701935</v>
      </c>
      <c r="P338" s="56">
        <v>1E-4</v>
      </c>
      <c r="Q338" s="56">
        <v>0</v>
      </c>
    </row>
    <row r="339" spans="1:17">
      <c r="A339" t="s">
        <v>3904</v>
      </c>
      <c r="B339" t="s">
        <v>2542</v>
      </c>
      <c r="C339" t="s">
        <v>2920</v>
      </c>
      <c r="D339" s="105" t="s">
        <v>3941</v>
      </c>
      <c r="E339" t="s">
        <v>297</v>
      </c>
      <c r="F339" t="s">
        <v>2921</v>
      </c>
      <c r="G339" t="s">
        <v>1975</v>
      </c>
      <c r="H339" s="55">
        <v>2.69</v>
      </c>
      <c r="I339" t="s">
        <v>958</v>
      </c>
      <c r="J339" t="s">
        <v>102</v>
      </c>
      <c r="K339" s="56">
        <v>6.0600000000000001E-2</v>
      </c>
      <c r="L339" s="56">
        <v>6.0699999999999997E-2</v>
      </c>
      <c r="M339" s="55">
        <v>32084.45</v>
      </c>
      <c r="N339" s="55">
        <v>100.52</v>
      </c>
      <c r="O339" s="55">
        <v>129.379271514024</v>
      </c>
      <c r="P339" s="56">
        <v>1.2800000000000001E-2</v>
      </c>
      <c r="Q339" s="56">
        <v>1.2999999999999999E-3</v>
      </c>
    </row>
    <row r="340" spans="1:17">
      <c r="A340" t="s">
        <v>3904</v>
      </c>
      <c r="B340" t="s">
        <v>2542</v>
      </c>
      <c r="C340" t="s">
        <v>2918</v>
      </c>
      <c r="D340" s="105" t="s">
        <v>3941</v>
      </c>
      <c r="E340" t="s">
        <v>297</v>
      </c>
      <c r="F340" t="s">
        <v>2919</v>
      </c>
      <c r="G340" t="s">
        <v>1975</v>
      </c>
      <c r="H340" s="55">
        <v>2.63</v>
      </c>
      <c r="I340" t="s">
        <v>958</v>
      </c>
      <c r="J340" t="s">
        <v>104</v>
      </c>
      <c r="K340" s="56">
        <v>7.3599999999999999E-2</v>
      </c>
      <c r="L340" s="56">
        <v>7.4099999999999999E-2</v>
      </c>
      <c r="M340" s="55">
        <v>8343.32</v>
      </c>
      <c r="N340" s="55">
        <v>100.53</v>
      </c>
      <c r="O340" s="55">
        <v>38.757981719156398</v>
      </c>
      <c r="P340" s="56">
        <v>3.8E-3</v>
      </c>
      <c r="Q340" s="56">
        <v>4.0000000000000002E-4</v>
      </c>
    </row>
    <row r="341" spans="1:17">
      <c r="A341" t="s">
        <v>3904</v>
      </c>
      <c r="B341" t="s">
        <v>2542</v>
      </c>
      <c r="C341" t="s">
        <v>2926</v>
      </c>
      <c r="D341" s="105" t="s">
        <v>3941</v>
      </c>
      <c r="E341" t="s">
        <v>297</v>
      </c>
      <c r="F341" t="s">
        <v>2927</v>
      </c>
      <c r="G341" t="s">
        <v>1975</v>
      </c>
      <c r="H341" s="55">
        <v>2.67</v>
      </c>
      <c r="I341" t="s">
        <v>958</v>
      </c>
      <c r="J341" t="s">
        <v>102</v>
      </c>
      <c r="K341" s="56">
        <v>6.0600000000000001E-2</v>
      </c>
      <c r="L341" s="56">
        <v>5.96E-2</v>
      </c>
      <c r="M341" s="55">
        <v>557.95000000000005</v>
      </c>
      <c r="N341" s="55">
        <v>100.8</v>
      </c>
      <c r="O341" s="55">
        <v>2.2561783977599998</v>
      </c>
      <c r="P341" s="56">
        <v>2.0000000000000001E-4</v>
      </c>
      <c r="Q341" s="56">
        <v>0</v>
      </c>
    </row>
    <row r="342" spans="1:17">
      <c r="A342" t="s">
        <v>3904</v>
      </c>
      <c r="B342" t="s">
        <v>2542</v>
      </c>
      <c r="C342" t="s">
        <v>2922</v>
      </c>
      <c r="D342" s="105" t="s">
        <v>3941</v>
      </c>
      <c r="E342" t="s">
        <v>297</v>
      </c>
      <c r="F342" t="s">
        <v>2923</v>
      </c>
      <c r="G342" t="s">
        <v>1975</v>
      </c>
      <c r="H342" s="55">
        <v>2.67</v>
      </c>
      <c r="I342" t="s">
        <v>958</v>
      </c>
      <c r="J342" t="s">
        <v>102</v>
      </c>
      <c r="K342" s="56">
        <v>6.0600000000000001E-2</v>
      </c>
      <c r="L342" s="56">
        <v>5.96E-2</v>
      </c>
      <c r="M342" s="55">
        <v>508.25</v>
      </c>
      <c r="N342" s="55">
        <v>100.8</v>
      </c>
      <c r="O342" s="55">
        <v>2.0552068656000002</v>
      </c>
      <c r="P342" s="56">
        <v>2.0000000000000001E-4</v>
      </c>
      <c r="Q342" s="56">
        <v>0</v>
      </c>
    </row>
    <row r="343" spans="1:17">
      <c r="A343" t="s">
        <v>3904</v>
      </c>
      <c r="B343" t="s">
        <v>2542</v>
      </c>
      <c r="C343" t="s">
        <v>2924</v>
      </c>
      <c r="D343" s="105" t="s">
        <v>3941</v>
      </c>
      <c r="E343" t="s">
        <v>297</v>
      </c>
      <c r="F343" t="s">
        <v>2925</v>
      </c>
      <c r="G343" t="s">
        <v>1975</v>
      </c>
      <c r="H343" s="55">
        <v>2.67</v>
      </c>
      <c r="I343" t="s">
        <v>958</v>
      </c>
      <c r="J343" t="s">
        <v>102</v>
      </c>
      <c r="K343" s="56">
        <v>6.0499999999999998E-2</v>
      </c>
      <c r="L343" s="56">
        <v>5.96E-2</v>
      </c>
      <c r="M343" s="55">
        <v>394.91</v>
      </c>
      <c r="N343" s="55">
        <v>100.9</v>
      </c>
      <c r="O343" s="55">
        <v>1.598478944604</v>
      </c>
      <c r="P343" s="56">
        <v>2.0000000000000001E-4</v>
      </c>
      <c r="Q343" s="56">
        <v>0</v>
      </c>
    </row>
    <row r="344" spans="1:17">
      <c r="A344" t="s">
        <v>3905</v>
      </c>
      <c r="B344" t="s">
        <v>2542</v>
      </c>
      <c r="C344" t="s">
        <v>2928</v>
      </c>
      <c r="D344" s="105" t="s">
        <v>3941</v>
      </c>
      <c r="E344" t="s">
        <v>297</v>
      </c>
      <c r="F344" t="s">
        <v>666</v>
      </c>
      <c r="G344" t="s">
        <v>1975</v>
      </c>
      <c r="H344" s="55">
        <v>2.63</v>
      </c>
      <c r="I344" t="s">
        <v>1580</v>
      </c>
      <c r="J344" t="s">
        <v>171</v>
      </c>
      <c r="K344" s="56">
        <v>0.115</v>
      </c>
      <c r="L344" s="56">
        <v>0.1221</v>
      </c>
      <c r="M344" s="55">
        <v>54575.18</v>
      </c>
      <c r="N344" s="55">
        <v>100</v>
      </c>
      <c r="O344" s="55">
        <v>19.423306562</v>
      </c>
      <c r="P344" s="56">
        <v>1.9E-3</v>
      </c>
      <c r="Q344" s="56">
        <v>2.0000000000000001E-4</v>
      </c>
    </row>
    <row r="345" spans="1:17">
      <c r="A345" t="s">
        <v>3905</v>
      </c>
      <c r="B345" t="s">
        <v>2542</v>
      </c>
      <c r="C345" t="s">
        <v>2929</v>
      </c>
      <c r="D345" s="105" t="s">
        <v>3941</v>
      </c>
      <c r="E345" t="s">
        <v>297</v>
      </c>
      <c r="F345" t="s">
        <v>666</v>
      </c>
      <c r="G345" t="s">
        <v>1975</v>
      </c>
      <c r="H345" s="55">
        <v>2.8</v>
      </c>
      <c r="I345" t="s">
        <v>1580</v>
      </c>
      <c r="J345" t="s">
        <v>171</v>
      </c>
      <c r="K345" s="56">
        <v>7.5800000000000006E-2</v>
      </c>
      <c r="L345" s="56">
        <v>7.9299999999999995E-2</v>
      </c>
      <c r="M345" s="55">
        <v>175204.44</v>
      </c>
      <c r="N345" s="55">
        <v>100</v>
      </c>
      <c r="O345" s="55">
        <v>62.355260196000003</v>
      </c>
      <c r="P345" s="56">
        <v>6.1999999999999998E-3</v>
      </c>
      <c r="Q345" s="56">
        <v>5.9999999999999995E-4</v>
      </c>
    </row>
    <row r="346" spans="1:17">
      <c r="A346" t="s">
        <v>3905</v>
      </c>
      <c r="B346" t="s">
        <v>2542</v>
      </c>
      <c r="C346" t="s">
        <v>2930</v>
      </c>
      <c r="D346" s="105" t="s">
        <v>3941</v>
      </c>
      <c r="E346" t="s">
        <v>297</v>
      </c>
      <c r="F346" t="s">
        <v>2931</v>
      </c>
      <c r="G346" t="s">
        <v>1975</v>
      </c>
      <c r="H346" s="55">
        <v>2.73</v>
      </c>
      <c r="I346" t="s">
        <v>1580</v>
      </c>
      <c r="J346" t="s">
        <v>171</v>
      </c>
      <c r="K346" s="56">
        <v>7.9399999999999998E-2</v>
      </c>
      <c r="L346" s="56">
        <v>8.1500000000000003E-2</v>
      </c>
      <c r="M346" s="55">
        <v>8863.06</v>
      </c>
      <c r="N346" s="55">
        <v>101.98</v>
      </c>
      <c r="O346" s="55">
        <v>3.2168194424692</v>
      </c>
      <c r="P346" s="56">
        <v>2.9999999999999997E-4</v>
      </c>
      <c r="Q346" s="56">
        <v>0</v>
      </c>
    </row>
    <row r="347" spans="1:17">
      <c r="A347" t="s">
        <v>3905</v>
      </c>
      <c r="B347" t="s">
        <v>2542</v>
      </c>
      <c r="C347" t="s">
        <v>2932</v>
      </c>
      <c r="D347" s="105" t="s">
        <v>3941</v>
      </c>
      <c r="E347" t="s">
        <v>297</v>
      </c>
      <c r="F347" t="s">
        <v>2933</v>
      </c>
      <c r="G347" t="s">
        <v>1975</v>
      </c>
      <c r="H347" s="55">
        <v>2.75</v>
      </c>
      <c r="I347" t="s">
        <v>1580</v>
      </c>
      <c r="J347" t="s">
        <v>171</v>
      </c>
      <c r="K347" s="56">
        <v>7.8700000000000006E-2</v>
      </c>
      <c r="L347" s="56">
        <v>8.3299999999999999E-2</v>
      </c>
      <c r="M347" s="55">
        <v>13115.58</v>
      </c>
      <c r="N347" s="55">
        <v>100.52</v>
      </c>
      <c r="O347" s="55">
        <v>4.6921076635943999</v>
      </c>
      <c r="P347" s="56">
        <v>5.0000000000000001E-4</v>
      </c>
      <c r="Q347" s="56">
        <v>0</v>
      </c>
    </row>
    <row r="348" spans="1:17">
      <c r="A348" t="s">
        <v>3905</v>
      </c>
      <c r="B348" t="s">
        <v>2542</v>
      </c>
      <c r="C348" t="s">
        <v>2934</v>
      </c>
      <c r="D348" s="105" t="s">
        <v>3941</v>
      </c>
      <c r="E348" t="s">
        <v>297</v>
      </c>
      <c r="F348" t="s">
        <v>2935</v>
      </c>
      <c r="G348" t="s">
        <v>1975</v>
      </c>
      <c r="H348" s="55">
        <v>2.75</v>
      </c>
      <c r="I348" t="s">
        <v>1580</v>
      </c>
      <c r="J348" t="s">
        <v>171</v>
      </c>
      <c r="K348" s="56">
        <v>7.8700000000000006E-2</v>
      </c>
      <c r="L348" s="56">
        <v>8.3299999999999999E-2</v>
      </c>
      <c r="M348" s="55">
        <v>12497.55</v>
      </c>
      <c r="N348" s="55">
        <v>100.41</v>
      </c>
      <c r="O348" s="55">
        <v>4.4661143449844998</v>
      </c>
      <c r="P348" s="56">
        <v>4.0000000000000002E-4</v>
      </c>
      <c r="Q348" s="56">
        <v>0</v>
      </c>
    </row>
    <row r="349" spans="1:17">
      <c r="A349" t="s">
        <v>3905</v>
      </c>
      <c r="B349" t="s">
        <v>2542</v>
      </c>
      <c r="C349" t="s">
        <v>2936</v>
      </c>
      <c r="D349" s="105" t="s">
        <v>3941</v>
      </c>
      <c r="E349" t="s">
        <v>297</v>
      </c>
      <c r="F349" t="s">
        <v>2937</v>
      </c>
      <c r="G349" t="s">
        <v>1975</v>
      </c>
      <c r="H349" s="55">
        <v>2.75</v>
      </c>
      <c r="I349" t="s">
        <v>1580</v>
      </c>
      <c r="J349" t="s">
        <v>171</v>
      </c>
      <c r="K349" s="56">
        <v>7.8700000000000006E-2</v>
      </c>
      <c r="L349" s="56">
        <v>8.3299999999999999E-2</v>
      </c>
      <c r="M349" s="55">
        <v>18097.09</v>
      </c>
      <c r="N349" s="55">
        <v>100.43</v>
      </c>
      <c r="O349" s="55">
        <v>6.4684495746232997</v>
      </c>
      <c r="P349" s="56">
        <v>5.9999999999999995E-4</v>
      </c>
      <c r="Q349" s="56">
        <v>1E-4</v>
      </c>
    </row>
    <row r="350" spans="1:17">
      <c r="A350" t="s">
        <v>3905</v>
      </c>
      <c r="B350" t="s">
        <v>2542</v>
      </c>
      <c r="C350" t="s">
        <v>2938</v>
      </c>
      <c r="D350" s="105" t="s">
        <v>3941</v>
      </c>
      <c r="E350" t="s">
        <v>297</v>
      </c>
      <c r="F350" t="s">
        <v>2939</v>
      </c>
      <c r="G350" t="s">
        <v>1975</v>
      </c>
      <c r="H350" s="55">
        <v>2.73</v>
      </c>
      <c r="I350" t="s">
        <v>1580</v>
      </c>
      <c r="J350" t="s">
        <v>171</v>
      </c>
      <c r="K350" s="56">
        <v>7.9500000000000001E-2</v>
      </c>
      <c r="L350" s="56">
        <v>8.3400000000000002E-2</v>
      </c>
      <c r="M350" s="55">
        <v>22429.45</v>
      </c>
      <c r="N350" s="55">
        <v>101.16</v>
      </c>
      <c r="O350" s="55">
        <v>8.0752398935580008</v>
      </c>
      <c r="P350" s="56">
        <v>8.0000000000000004E-4</v>
      </c>
      <c r="Q350" s="56">
        <v>1E-4</v>
      </c>
    </row>
    <row r="351" spans="1:17">
      <c r="A351" t="s">
        <v>3905</v>
      </c>
      <c r="B351" t="s">
        <v>2542</v>
      </c>
      <c r="C351" t="s">
        <v>2940</v>
      </c>
      <c r="D351" s="105" t="s">
        <v>3941</v>
      </c>
      <c r="E351" t="s">
        <v>297</v>
      </c>
      <c r="F351" t="s">
        <v>2941</v>
      </c>
      <c r="G351" t="s">
        <v>1975</v>
      </c>
      <c r="H351" s="55">
        <v>2.75</v>
      </c>
      <c r="I351" t="s">
        <v>1580</v>
      </c>
      <c r="J351" t="s">
        <v>171</v>
      </c>
      <c r="K351" s="56">
        <v>7.8700000000000006E-2</v>
      </c>
      <c r="L351" s="56">
        <v>8.3299999999999999E-2</v>
      </c>
      <c r="M351" s="55">
        <v>6731.36</v>
      </c>
      <c r="N351" s="55">
        <v>100.43</v>
      </c>
      <c r="O351" s="55">
        <v>2.4059924954032001</v>
      </c>
      <c r="P351" s="56">
        <v>2.0000000000000001E-4</v>
      </c>
      <c r="Q351" s="56">
        <v>0</v>
      </c>
    </row>
    <row r="352" spans="1:17">
      <c r="A352" t="s">
        <v>3906</v>
      </c>
      <c r="B352" t="s">
        <v>2542</v>
      </c>
      <c r="C352" t="s">
        <v>2942</v>
      </c>
      <c r="D352" s="105" t="s">
        <v>3941</v>
      </c>
      <c r="E352" t="s">
        <v>830</v>
      </c>
      <c r="F352" t="s">
        <v>2943</v>
      </c>
      <c r="G352" t="s">
        <v>827</v>
      </c>
      <c r="H352" s="55">
        <v>6.99</v>
      </c>
      <c r="I352" t="s">
        <v>845</v>
      </c>
      <c r="J352" t="s">
        <v>100</v>
      </c>
      <c r="K352" s="56">
        <v>4.36E-2</v>
      </c>
      <c r="L352" s="56">
        <v>3.5900000000000001E-2</v>
      </c>
      <c r="M352" s="55">
        <v>18155.95</v>
      </c>
      <c r="N352" s="55">
        <v>107.83</v>
      </c>
      <c r="O352" s="55">
        <v>71.007813329895001</v>
      </c>
      <c r="P352" s="56">
        <v>7.0000000000000001E-3</v>
      </c>
      <c r="Q352" s="56">
        <v>6.9999999999999999E-4</v>
      </c>
    </row>
    <row r="353" spans="1:17">
      <c r="A353" t="s">
        <v>3907</v>
      </c>
      <c r="B353" t="s">
        <v>2542</v>
      </c>
      <c r="C353" t="s">
        <v>2944</v>
      </c>
      <c r="D353" s="105" t="s">
        <v>3941</v>
      </c>
      <c r="E353" t="s">
        <v>951</v>
      </c>
      <c r="F353" t="s">
        <v>2945</v>
      </c>
      <c r="G353" t="s">
        <v>864</v>
      </c>
      <c r="H353" s="55">
        <v>7.2</v>
      </c>
      <c r="I353" t="s">
        <v>845</v>
      </c>
      <c r="J353" t="s">
        <v>100</v>
      </c>
      <c r="K353" s="56">
        <v>4.48E-2</v>
      </c>
      <c r="L353" s="56">
        <v>6.0400000000000002E-2</v>
      </c>
      <c r="M353" s="55">
        <v>5776.54</v>
      </c>
      <c r="N353" s="55">
        <v>91.39</v>
      </c>
      <c r="O353" s="55">
        <v>19.147585519062002</v>
      </c>
      <c r="P353" s="56">
        <v>1.9E-3</v>
      </c>
      <c r="Q353" s="56">
        <v>2.0000000000000001E-4</v>
      </c>
    </row>
    <row r="354" spans="1:17">
      <c r="A354" t="s">
        <v>3908</v>
      </c>
      <c r="B354" t="s">
        <v>2542</v>
      </c>
      <c r="C354" t="s">
        <v>2835</v>
      </c>
      <c r="D354" s="105" t="s">
        <v>3941</v>
      </c>
      <c r="E354" t="s">
        <v>838</v>
      </c>
      <c r="F354" t="s">
        <v>330</v>
      </c>
      <c r="G354" t="s">
        <v>298</v>
      </c>
      <c r="H354" s="55">
        <v>3.9</v>
      </c>
      <c r="I354" t="s">
        <v>845</v>
      </c>
      <c r="J354" t="s">
        <v>105</v>
      </c>
      <c r="K354" s="56">
        <v>4.2200000000000001E-2</v>
      </c>
      <c r="L354" s="56">
        <v>6.6600000000000006E-2</v>
      </c>
      <c r="M354" s="55">
        <v>10902.49</v>
      </c>
      <c r="N354" s="55">
        <v>91.4</v>
      </c>
      <c r="O354" s="55">
        <v>27.294791468126</v>
      </c>
      <c r="P354" s="56">
        <v>2.7000000000000001E-3</v>
      </c>
      <c r="Q354" s="56">
        <v>2.9999999999999997E-4</v>
      </c>
    </row>
    <row r="355" spans="1:17">
      <c r="A355" t="s">
        <v>3852</v>
      </c>
      <c r="B355" t="s">
        <v>2542</v>
      </c>
      <c r="C355" t="s">
        <v>2999</v>
      </c>
      <c r="D355" s="105" t="s">
        <v>3941</v>
      </c>
      <c r="E355" t="s">
        <v>3220</v>
      </c>
      <c r="F355" t="s">
        <v>3000</v>
      </c>
      <c r="G355" s="105" t="s">
        <v>3941</v>
      </c>
      <c r="H355" s="55">
        <v>0.82</v>
      </c>
      <c r="I355" t="s">
        <v>886</v>
      </c>
      <c r="J355" t="s">
        <v>100</v>
      </c>
      <c r="K355" s="56">
        <v>7.7100000000000002E-2</v>
      </c>
      <c r="L355" s="56">
        <v>7.8100000000000003E-2</v>
      </c>
      <c r="M355" s="55">
        <v>1735.88</v>
      </c>
      <c r="N355" s="55">
        <v>100.7</v>
      </c>
      <c r="O355" s="55">
        <v>6.3401090173199997</v>
      </c>
      <c r="P355" s="56">
        <v>5.9999999999999995E-4</v>
      </c>
      <c r="Q355" s="56">
        <v>1E-4</v>
      </c>
    </row>
    <row r="356" spans="1:17">
      <c r="A356" t="s">
        <v>3909</v>
      </c>
      <c r="B356" t="s">
        <v>2542</v>
      </c>
      <c r="C356" t="s">
        <v>2963</v>
      </c>
      <c r="D356" s="105" t="s">
        <v>3941</v>
      </c>
      <c r="E356" t="s">
        <v>3220</v>
      </c>
      <c r="F356" t="s">
        <v>204</v>
      </c>
      <c r="G356" s="105" t="s">
        <v>3941</v>
      </c>
      <c r="H356" s="55">
        <v>0.49</v>
      </c>
      <c r="I356" t="s">
        <v>845</v>
      </c>
      <c r="J356" t="s">
        <v>100</v>
      </c>
      <c r="K356" s="56">
        <v>8.1799999999999998E-2</v>
      </c>
      <c r="L356" s="56">
        <v>8.3000000000000004E-2</v>
      </c>
      <c r="M356" s="55">
        <v>1991.69</v>
      </c>
      <c r="N356" s="55">
        <v>100.15</v>
      </c>
      <c r="O356" s="55">
        <v>7.2346954194449999</v>
      </c>
      <c r="P356" s="56">
        <v>6.9999999999999999E-4</v>
      </c>
      <c r="Q356" s="56">
        <v>1E-4</v>
      </c>
    </row>
    <row r="357" spans="1:17">
      <c r="A357" t="s">
        <v>3909</v>
      </c>
      <c r="B357" t="s">
        <v>2542</v>
      </c>
      <c r="C357" t="s">
        <v>2964</v>
      </c>
      <c r="D357" s="105" t="s">
        <v>3941</v>
      </c>
      <c r="E357" t="s">
        <v>3220</v>
      </c>
      <c r="F357" t="s">
        <v>220</v>
      </c>
      <c r="G357" s="105" t="s">
        <v>3941</v>
      </c>
      <c r="H357" s="55">
        <v>0.49</v>
      </c>
      <c r="I357" t="s">
        <v>845</v>
      </c>
      <c r="J357" t="s">
        <v>100</v>
      </c>
      <c r="K357" s="56">
        <v>8.1799999999999998E-2</v>
      </c>
      <c r="L357" s="56">
        <v>6.9599999999999995E-2</v>
      </c>
      <c r="M357" s="55">
        <v>16.57</v>
      </c>
      <c r="N357" s="55">
        <v>99.97</v>
      </c>
      <c r="O357" s="55">
        <v>6.0081360182999997E-2</v>
      </c>
      <c r="P357" s="56">
        <v>0</v>
      </c>
      <c r="Q357" s="56">
        <v>0</v>
      </c>
    </row>
    <row r="358" spans="1:17">
      <c r="A358" t="s">
        <v>3910</v>
      </c>
      <c r="B358" t="s">
        <v>2542</v>
      </c>
      <c r="C358" t="s">
        <v>2957</v>
      </c>
      <c r="D358" s="105" t="s">
        <v>3941</v>
      </c>
      <c r="E358" t="s">
        <v>3220</v>
      </c>
      <c r="F358" t="s">
        <v>248</v>
      </c>
      <c r="G358" s="105" t="s">
        <v>3941</v>
      </c>
      <c r="H358" s="55">
        <v>0.51</v>
      </c>
      <c r="I358" t="s">
        <v>845</v>
      </c>
      <c r="J358" t="s">
        <v>105</v>
      </c>
      <c r="K358" s="56">
        <v>7.2300000000000003E-2</v>
      </c>
      <c r="L358" s="56">
        <v>7.0800000000000002E-2</v>
      </c>
      <c r="M358" s="55">
        <v>939.84</v>
      </c>
      <c r="N358" s="55">
        <v>101.92</v>
      </c>
      <c r="O358" s="55">
        <v>2.6237426062848002</v>
      </c>
      <c r="P358" s="56">
        <v>2.9999999999999997E-4</v>
      </c>
      <c r="Q358" s="56">
        <v>0</v>
      </c>
    </row>
    <row r="359" spans="1:17">
      <c r="A359" t="s">
        <v>3910</v>
      </c>
      <c r="B359" t="s">
        <v>2542</v>
      </c>
      <c r="C359" t="s">
        <v>2958</v>
      </c>
      <c r="D359" s="105" t="s">
        <v>3941</v>
      </c>
      <c r="E359" t="s">
        <v>3220</v>
      </c>
      <c r="F359" t="s">
        <v>248</v>
      </c>
      <c r="G359" s="105" t="s">
        <v>3941</v>
      </c>
      <c r="H359" s="55">
        <v>4.82</v>
      </c>
      <c r="I359" t="s">
        <v>845</v>
      </c>
      <c r="J359" t="s">
        <v>105</v>
      </c>
      <c r="K359" s="56">
        <v>7.3300000000000004E-2</v>
      </c>
      <c r="L359" s="56">
        <v>7.22E-2</v>
      </c>
      <c r="M359" s="55">
        <v>2896.95</v>
      </c>
      <c r="N359" s="55">
        <v>102.77</v>
      </c>
      <c r="O359" s="55">
        <v>8.1548362351365</v>
      </c>
      <c r="P359" s="56">
        <v>8.0000000000000004E-4</v>
      </c>
      <c r="Q359" s="56">
        <v>1E-4</v>
      </c>
    </row>
    <row r="360" spans="1:17">
      <c r="A360" t="s">
        <v>3910</v>
      </c>
      <c r="B360" t="s">
        <v>2542</v>
      </c>
      <c r="C360" t="s">
        <v>2959</v>
      </c>
      <c r="D360" s="105" t="s">
        <v>3941</v>
      </c>
      <c r="E360" t="s">
        <v>3220</v>
      </c>
      <c r="F360" t="s">
        <v>248</v>
      </c>
      <c r="G360" s="105" t="s">
        <v>3941</v>
      </c>
      <c r="H360" s="55">
        <v>5.15</v>
      </c>
      <c r="I360" t="s">
        <v>845</v>
      </c>
      <c r="J360" t="s">
        <v>105</v>
      </c>
      <c r="K360" s="56">
        <v>4.4999999999999998E-2</v>
      </c>
      <c r="L360" s="56">
        <v>6.08E-2</v>
      </c>
      <c r="M360" s="55">
        <v>11587.81</v>
      </c>
      <c r="N360" s="55">
        <v>93.81</v>
      </c>
      <c r="O360" s="55">
        <v>29.7754538250351</v>
      </c>
      <c r="P360" s="56">
        <v>2.8999999999999998E-3</v>
      </c>
      <c r="Q360" s="56">
        <v>2.9999999999999997E-4</v>
      </c>
    </row>
    <row r="361" spans="1:17">
      <c r="A361" t="s">
        <v>3911</v>
      </c>
      <c r="B361" t="s">
        <v>2542</v>
      </c>
      <c r="C361" t="s">
        <v>2982</v>
      </c>
      <c r="D361" s="105" t="s">
        <v>3941</v>
      </c>
      <c r="E361" t="s">
        <v>3220</v>
      </c>
      <c r="F361" t="s">
        <v>2983</v>
      </c>
      <c r="G361" s="105" t="s">
        <v>3941</v>
      </c>
      <c r="H361" s="55">
        <v>0.7</v>
      </c>
      <c r="I361" t="s">
        <v>886</v>
      </c>
      <c r="J361" t="s">
        <v>100</v>
      </c>
      <c r="K361" s="56">
        <v>7.4499999999999997E-2</v>
      </c>
      <c r="L361" s="56">
        <v>7.6999999999999999E-2</v>
      </c>
      <c r="M361" s="55">
        <v>66503.89</v>
      </c>
      <c r="N361" s="55">
        <v>100.71</v>
      </c>
      <c r="O361" s="55">
        <v>242.922197254113</v>
      </c>
      <c r="P361" s="56">
        <v>2.4E-2</v>
      </c>
      <c r="Q361" s="56">
        <v>2.3999999999999998E-3</v>
      </c>
    </row>
    <row r="362" spans="1:17">
      <c r="A362" t="s">
        <v>3911</v>
      </c>
      <c r="B362" t="s">
        <v>2542</v>
      </c>
      <c r="C362" t="s">
        <v>2984</v>
      </c>
      <c r="D362" s="105" t="s">
        <v>3941</v>
      </c>
      <c r="E362" t="s">
        <v>3220</v>
      </c>
      <c r="F362" t="s">
        <v>666</v>
      </c>
      <c r="G362" s="105" t="s">
        <v>3941</v>
      </c>
      <c r="H362" s="55">
        <v>0.7</v>
      </c>
      <c r="I362" t="s">
        <v>886</v>
      </c>
      <c r="J362" t="s">
        <v>100</v>
      </c>
      <c r="K362" s="56">
        <v>7.4499999999999997E-2</v>
      </c>
      <c r="L362" s="56">
        <v>7.6999999999999999E-2</v>
      </c>
      <c r="M362" s="55">
        <v>572.67999999999995</v>
      </c>
      <c r="N362" s="55">
        <v>100.71</v>
      </c>
      <c r="O362" s="55">
        <v>2.0918578435559998</v>
      </c>
      <c r="P362" s="56">
        <v>2.0000000000000001E-4</v>
      </c>
      <c r="Q362" s="56">
        <v>0</v>
      </c>
    </row>
    <row r="363" spans="1:17">
      <c r="A363" t="s">
        <v>3911</v>
      </c>
      <c r="B363" t="s">
        <v>2542</v>
      </c>
      <c r="C363" t="s">
        <v>2985</v>
      </c>
      <c r="D363" s="105" t="s">
        <v>3941</v>
      </c>
      <c r="E363" t="s">
        <v>3220</v>
      </c>
      <c r="F363" t="s">
        <v>2986</v>
      </c>
      <c r="G363" s="105" t="s">
        <v>3941</v>
      </c>
      <c r="H363" s="55">
        <v>0.7</v>
      </c>
      <c r="I363" t="s">
        <v>886</v>
      </c>
      <c r="J363" t="s">
        <v>100</v>
      </c>
      <c r="K363" s="56">
        <v>7.4499999999999997E-2</v>
      </c>
      <c r="L363" s="56">
        <v>7.6999999999999999E-2</v>
      </c>
      <c r="M363" s="55">
        <v>1036.31</v>
      </c>
      <c r="N363" s="55">
        <v>100.71</v>
      </c>
      <c r="O363" s="55">
        <v>3.7853831142269998</v>
      </c>
      <c r="P363" s="56">
        <v>4.0000000000000002E-4</v>
      </c>
      <c r="Q363" s="56">
        <v>0</v>
      </c>
    </row>
    <row r="364" spans="1:17">
      <c r="A364" t="s">
        <v>3912</v>
      </c>
      <c r="B364" t="s">
        <v>2542</v>
      </c>
      <c r="C364" t="s">
        <v>2837</v>
      </c>
      <c r="D364" s="105" t="s">
        <v>3941</v>
      </c>
      <c r="E364" t="s">
        <v>3220</v>
      </c>
      <c r="F364" t="s">
        <v>357</v>
      </c>
      <c r="G364" s="105" t="s">
        <v>3941</v>
      </c>
      <c r="H364" s="55">
        <v>4.2699999999999996</v>
      </c>
      <c r="I364" t="s">
        <v>845</v>
      </c>
      <c r="J364" t="s">
        <v>104</v>
      </c>
      <c r="K364" s="56">
        <v>3.0300000000000001E-2</v>
      </c>
      <c r="L364" s="56">
        <v>6.3E-2</v>
      </c>
      <c r="M364" s="55">
        <v>29801.19</v>
      </c>
      <c r="N364" s="55">
        <v>87.409999999999926</v>
      </c>
      <c r="O364" s="55">
        <v>120.370841525141</v>
      </c>
      <c r="P364" s="56">
        <v>1.1900000000000001E-2</v>
      </c>
      <c r="Q364" s="56">
        <v>1.1999999999999999E-3</v>
      </c>
    </row>
    <row r="365" spans="1:17">
      <c r="A365" t="s">
        <v>3913</v>
      </c>
      <c r="B365" t="s">
        <v>2542</v>
      </c>
      <c r="C365" t="s">
        <v>2979</v>
      </c>
      <c r="D365" s="105" t="s">
        <v>3941</v>
      </c>
      <c r="E365" t="s">
        <v>3220</v>
      </c>
      <c r="F365" t="s">
        <v>414</v>
      </c>
      <c r="G365" s="105" t="s">
        <v>3941</v>
      </c>
      <c r="H365" s="55">
        <v>0.25</v>
      </c>
      <c r="I365" t="s">
        <v>886</v>
      </c>
      <c r="J365" t="s">
        <v>100</v>
      </c>
      <c r="K365" s="56">
        <v>7.2700000000000001E-2</v>
      </c>
      <c r="L365" s="56">
        <v>1E-4</v>
      </c>
      <c r="M365" s="55">
        <v>57941.760000000002</v>
      </c>
      <c r="N365" s="55">
        <v>91.926796000000081</v>
      </c>
      <c r="O365" s="55">
        <v>193.18854074531299</v>
      </c>
      <c r="P365" s="56">
        <v>1.9099999999999999E-2</v>
      </c>
      <c r="Q365" s="56">
        <v>1.9E-3</v>
      </c>
    </row>
    <row r="366" spans="1:17">
      <c r="A366" t="s">
        <v>3913</v>
      </c>
      <c r="B366" t="s">
        <v>2542</v>
      </c>
      <c r="C366" t="s">
        <v>2976</v>
      </c>
      <c r="D366" s="105" t="s">
        <v>3941</v>
      </c>
      <c r="E366" t="s">
        <v>3220</v>
      </c>
      <c r="F366" t="s">
        <v>414</v>
      </c>
      <c r="G366" s="105" t="s">
        <v>3941</v>
      </c>
      <c r="H366" s="55">
        <v>0.25</v>
      </c>
      <c r="I366" t="s">
        <v>886</v>
      </c>
      <c r="J366" t="s">
        <v>100</v>
      </c>
      <c r="K366" s="56">
        <v>7.2700000000000001E-2</v>
      </c>
      <c r="L366" s="56">
        <v>1E-4</v>
      </c>
      <c r="M366" s="55">
        <v>137.37</v>
      </c>
      <c r="N366" s="55">
        <v>91.926796999999937</v>
      </c>
      <c r="O366" s="55">
        <v>0.45801698344809</v>
      </c>
      <c r="P366" s="56">
        <v>0</v>
      </c>
      <c r="Q366" s="56">
        <v>0</v>
      </c>
    </row>
    <row r="367" spans="1:17">
      <c r="A367" t="s">
        <v>3913</v>
      </c>
      <c r="B367" t="s">
        <v>2542</v>
      </c>
      <c r="C367" t="s">
        <v>2977</v>
      </c>
      <c r="D367" s="105" t="s">
        <v>3941</v>
      </c>
      <c r="E367" t="s">
        <v>3220</v>
      </c>
      <c r="F367" t="s">
        <v>2978</v>
      </c>
      <c r="G367" s="105" t="s">
        <v>3941</v>
      </c>
      <c r="H367" s="55">
        <v>0.25</v>
      </c>
      <c r="I367" t="s">
        <v>886</v>
      </c>
      <c r="J367" t="s">
        <v>100</v>
      </c>
      <c r="K367" s="56">
        <v>7.2700000000000001E-2</v>
      </c>
      <c r="L367" s="56">
        <v>1E-4</v>
      </c>
      <c r="M367" s="55">
        <v>29.07</v>
      </c>
      <c r="N367" s="55">
        <v>91.926799000000003</v>
      </c>
      <c r="O367" s="55">
        <v>9.6924757942151094E-2</v>
      </c>
      <c r="P367" s="56">
        <v>0</v>
      </c>
      <c r="Q367" s="56">
        <v>0</v>
      </c>
    </row>
    <row r="368" spans="1:17">
      <c r="A368" t="s">
        <v>3913</v>
      </c>
      <c r="B368" t="s">
        <v>2542</v>
      </c>
      <c r="C368" t="s">
        <v>2967</v>
      </c>
      <c r="D368" s="105" t="s">
        <v>3941</v>
      </c>
      <c r="E368" t="s">
        <v>3220</v>
      </c>
      <c r="F368" t="s">
        <v>282</v>
      </c>
      <c r="G368" s="105" t="s">
        <v>3941</v>
      </c>
      <c r="H368" s="55">
        <v>0.25</v>
      </c>
      <c r="I368" t="s">
        <v>886</v>
      </c>
      <c r="J368" t="s">
        <v>100</v>
      </c>
      <c r="K368" s="56">
        <v>7.2700000000000001E-2</v>
      </c>
      <c r="L368" s="56">
        <v>1E-4</v>
      </c>
      <c r="M368" s="55">
        <v>43.19</v>
      </c>
      <c r="N368" s="55">
        <v>91.926800999999813</v>
      </c>
      <c r="O368" s="55">
        <v>0.14400345327134101</v>
      </c>
      <c r="P368" s="56">
        <v>0</v>
      </c>
      <c r="Q368" s="56">
        <v>0</v>
      </c>
    </row>
    <row r="369" spans="1:17">
      <c r="A369" t="s">
        <v>3913</v>
      </c>
      <c r="B369" t="s">
        <v>2542</v>
      </c>
      <c r="C369" t="s">
        <v>2968</v>
      </c>
      <c r="D369" s="105" t="s">
        <v>3941</v>
      </c>
      <c r="E369" t="s">
        <v>3220</v>
      </c>
      <c r="F369" t="s">
        <v>601</v>
      </c>
      <c r="G369" s="105" t="s">
        <v>3941</v>
      </c>
      <c r="H369" s="55">
        <v>0.25</v>
      </c>
      <c r="I369" t="s">
        <v>886</v>
      </c>
      <c r="J369" t="s">
        <v>100</v>
      </c>
      <c r="K369" s="56">
        <v>7.2700000000000001E-2</v>
      </c>
      <c r="L369" s="56">
        <v>1E-4</v>
      </c>
      <c r="M369" s="55">
        <v>171.98</v>
      </c>
      <c r="N369" s="55">
        <v>91.926798000000034</v>
      </c>
      <c r="O369" s="55">
        <v>0.57341313001585104</v>
      </c>
      <c r="P369" s="56">
        <v>1E-4</v>
      </c>
      <c r="Q369" s="56">
        <v>0</v>
      </c>
    </row>
    <row r="370" spans="1:17">
      <c r="A370" t="s">
        <v>3913</v>
      </c>
      <c r="B370" t="s">
        <v>2542</v>
      </c>
      <c r="C370" t="s">
        <v>2969</v>
      </c>
      <c r="D370" s="105" t="s">
        <v>3941</v>
      </c>
      <c r="E370" t="s">
        <v>3220</v>
      </c>
      <c r="F370" t="s">
        <v>2970</v>
      </c>
      <c r="G370" s="105" t="s">
        <v>3941</v>
      </c>
      <c r="H370" s="55">
        <v>0.25</v>
      </c>
      <c r="I370" t="s">
        <v>886</v>
      </c>
      <c r="J370" t="s">
        <v>100</v>
      </c>
      <c r="K370" s="56">
        <v>7.2700000000000001E-2</v>
      </c>
      <c r="L370" s="56">
        <v>1E-4</v>
      </c>
      <c r="M370" s="55">
        <v>33.76</v>
      </c>
      <c r="N370" s="55">
        <v>91.926794000000157</v>
      </c>
      <c r="O370" s="55">
        <v>0.112562079468509</v>
      </c>
      <c r="P370" s="56">
        <v>0</v>
      </c>
      <c r="Q370" s="56">
        <v>0</v>
      </c>
    </row>
    <row r="371" spans="1:17">
      <c r="A371" t="s">
        <v>3913</v>
      </c>
      <c r="B371" t="s">
        <v>2542</v>
      </c>
      <c r="C371" t="s">
        <v>2971</v>
      </c>
      <c r="D371" s="105" t="s">
        <v>3941</v>
      </c>
      <c r="E371" t="s">
        <v>3220</v>
      </c>
      <c r="F371" t="s">
        <v>2972</v>
      </c>
      <c r="G371" s="105" t="s">
        <v>3941</v>
      </c>
      <c r="H371" s="55">
        <v>0.25</v>
      </c>
      <c r="I371" t="s">
        <v>886</v>
      </c>
      <c r="J371" t="s">
        <v>100</v>
      </c>
      <c r="K371" s="56">
        <v>7.2700000000000001E-2</v>
      </c>
      <c r="L371" s="56">
        <v>1E-4</v>
      </c>
      <c r="M371" s="55">
        <v>8.1</v>
      </c>
      <c r="N371" s="55">
        <v>91.926783</v>
      </c>
      <c r="O371" s="55">
        <v>2.7006893797221002E-2</v>
      </c>
      <c r="P371" s="56">
        <v>0</v>
      </c>
      <c r="Q371" s="56">
        <v>0</v>
      </c>
    </row>
    <row r="372" spans="1:17">
      <c r="A372" t="s">
        <v>3913</v>
      </c>
      <c r="B372" t="s">
        <v>2542</v>
      </c>
      <c r="C372" t="s">
        <v>2973</v>
      </c>
      <c r="D372" s="105" t="s">
        <v>3941</v>
      </c>
      <c r="E372" t="s">
        <v>3220</v>
      </c>
      <c r="F372" t="s">
        <v>231</v>
      </c>
      <c r="G372" s="105" t="s">
        <v>3941</v>
      </c>
      <c r="H372" s="55">
        <v>0.25</v>
      </c>
      <c r="I372" t="s">
        <v>886</v>
      </c>
      <c r="J372" t="s">
        <v>100</v>
      </c>
      <c r="K372" s="56">
        <v>7.2700000000000001E-2</v>
      </c>
      <c r="L372" s="56">
        <v>1E-4</v>
      </c>
      <c r="M372" s="55">
        <v>44.26</v>
      </c>
      <c r="N372" s="55">
        <v>91.926793000000245</v>
      </c>
      <c r="O372" s="55">
        <v>0.147571018456189</v>
      </c>
      <c r="P372" s="56">
        <v>0</v>
      </c>
      <c r="Q372" s="56">
        <v>0</v>
      </c>
    </row>
    <row r="373" spans="1:17">
      <c r="A373" t="s">
        <v>3913</v>
      </c>
      <c r="B373" t="s">
        <v>2542</v>
      </c>
      <c r="C373" t="s">
        <v>2974</v>
      </c>
      <c r="D373" s="105" t="s">
        <v>3941</v>
      </c>
      <c r="E373" t="s">
        <v>3220</v>
      </c>
      <c r="F373" t="s">
        <v>2975</v>
      </c>
      <c r="G373" s="105" t="s">
        <v>3941</v>
      </c>
      <c r="H373" s="55">
        <v>0.25</v>
      </c>
      <c r="I373" t="s">
        <v>886</v>
      </c>
      <c r="J373" t="s">
        <v>100</v>
      </c>
      <c r="K373" s="56">
        <v>7.2700000000000001E-2</v>
      </c>
      <c r="L373" s="56">
        <v>1E-4</v>
      </c>
      <c r="M373" s="55">
        <v>14.75</v>
      </c>
      <c r="N373" s="55">
        <v>91.926809000000006</v>
      </c>
      <c r="O373" s="55">
        <v>4.9179234095842503E-2</v>
      </c>
      <c r="P373" s="56">
        <v>0</v>
      </c>
      <c r="Q373" s="56">
        <v>0</v>
      </c>
    </row>
    <row r="374" spans="1:17">
      <c r="A374" t="s">
        <v>3914</v>
      </c>
      <c r="B374" t="s">
        <v>2542</v>
      </c>
      <c r="C374" t="s">
        <v>3003</v>
      </c>
      <c r="D374" s="105" t="s">
        <v>3941</v>
      </c>
      <c r="E374" t="s">
        <v>3220</v>
      </c>
      <c r="F374" t="s">
        <v>414</v>
      </c>
      <c r="G374" s="105" t="s">
        <v>3941</v>
      </c>
      <c r="H374" s="55">
        <v>0.51</v>
      </c>
      <c r="I374" t="s">
        <v>886</v>
      </c>
      <c r="J374" t="s">
        <v>100</v>
      </c>
      <c r="K374" s="56">
        <v>7.6999999999999999E-2</v>
      </c>
      <c r="L374" s="56">
        <v>7.5600000000000001E-2</v>
      </c>
      <c r="M374" s="55">
        <v>35130.03</v>
      </c>
      <c r="N374" s="55">
        <v>100.73</v>
      </c>
      <c r="O374" s="55">
        <v>128.34676012731299</v>
      </c>
      <c r="P374" s="56">
        <v>1.2699999999999999E-2</v>
      </c>
      <c r="Q374" s="56">
        <v>1.2999999999999999E-3</v>
      </c>
    </row>
    <row r="375" spans="1:17">
      <c r="A375" t="s">
        <v>3915</v>
      </c>
      <c r="B375" t="s">
        <v>2542</v>
      </c>
      <c r="C375" t="s">
        <v>2947</v>
      </c>
      <c r="D375" s="105" t="s">
        <v>3941</v>
      </c>
      <c r="E375" t="s">
        <v>3220</v>
      </c>
      <c r="F375" t="s">
        <v>364</v>
      </c>
      <c r="G375" s="105" t="s">
        <v>3941</v>
      </c>
      <c r="H375" s="55">
        <v>2.2999999999999998</v>
      </c>
      <c r="I375" t="s">
        <v>845</v>
      </c>
      <c r="J375" t="s">
        <v>100</v>
      </c>
      <c r="K375" s="56">
        <v>7.9600000000000004E-2</v>
      </c>
      <c r="L375" s="56">
        <v>7.6700000000000004E-2</v>
      </c>
      <c r="M375" s="55">
        <v>9652.92</v>
      </c>
      <c r="N375" s="55">
        <v>101.66</v>
      </c>
      <c r="O375" s="55">
        <v>35.592325777943998</v>
      </c>
      <c r="P375" s="56">
        <v>3.5000000000000001E-3</v>
      </c>
      <c r="Q375" s="56">
        <v>2.9999999999999997E-4</v>
      </c>
    </row>
    <row r="376" spans="1:17">
      <c r="A376" t="s">
        <v>3915</v>
      </c>
      <c r="B376" t="s">
        <v>2542</v>
      </c>
      <c r="C376" t="s">
        <v>2946</v>
      </c>
      <c r="D376" s="105" t="s">
        <v>3941</v>
      </c>
      <c r="E376" t="s">
        <v>3220</v>
      </c>
      <c r="F376" t="s">
        <v>364</v>
      </c>
      <c r="G376" s="105" t="s">
        <v>3941</v>
      </c>
      <c r="H376" s="55">
        <v>2.2999999999999998</v>
      </c>
      <c r="I376" t="s">
        <v>845</v>
      </c>
      <c r="J376" t="s">
        <v>100</v>
      </c>
      <c r="K376" s="56">
        <v>7.9600000000000004E-2</v>
      </c>
      <c r="L376" s="56">
        <v>7.6700000000000004E-2</v>
      </c>
      <c r="M376" s="55">
        <v>7788.65</v>
      </c>
      <c r="N376" s="55">
        <v>101.67</v>
      </c>
      <c r="O376" s="55">
        <v>28.721199090285001</v>
      </c>
      <c r="P376" s="56">
        <v>2.8E-3</v>
      </c>
      <c r="Q376" s="56">
        <v>2.9999999999999997E-4</v>
      </c>
    </row>
    <row r="377" spans="1:17">
      <c r="A377" t="s">
        <v>3915</v>
      </c>
      <c r="B377" t="s">
        <v>2542</v>
      </c>
      <c r="C377" t="s">
        <v>2948</v>
      </c>
      <c r="D377" s="105" t="s">
        <v>3941</v>
      </c>
      <c r="E377" t="s">
        <v>3220</v>
      </c>
      <c r="F377" t="s">
        <v>2949</v>
      </c>
      <c r="G377" s="105" t="s">
        <v>3941</v>
      </c>
      <c r="H377" s="55">
        <v>2.2999999999999998</v>
      </c>
      <c r="I377" t="s">
        <v>845</v>
      </c>
      <c r="J377" t="s">
        <v>100</v>
      </c>
      <c r="K377" s="56">
        <v>7.9600000000000004E-2</v>
      </c>
      <c r="L377" s="56">
        <v>7.5999999999999998E-2</v>
      </c>
      <c r="M377" s="55">
        <v>7113.06</v>
      </c>
      <c r="N377" s="55">
        <v>101.67</v>
      </c>
      <c r="O377" s="55">
        <v>26.229913065954001</v>
      </c>
      <c r="P377" s="56">
        <v>2.5999999999999999E-3</v>
      </c>
      <c r="Q377" s="56">
        <v>2.9999999999999997E-4</v>
      </c>
    </row>
    <row r="378" spans="1:17">
      <c r="A378" t="s">
        <v>3916</v>
      </c>
      <c r="B378" t="s">
        <v>2542</v>
      </c>
      <c r="C378" t="s">
        <v>3004</v>
      </c>
      <c r="D378" s="105" t="s">
        <v>3941</v>
      </c>
      <c r="E378" t="s">
        <v>3220</v>
      </c>
      <c r="F378" t="s">
        <v>3005</v>
      </c>
      <c r="G378" s="105" t="s">
        <v>3941</v>
      </c>
      <c r="H378" s="55">
        <v>1</v>
      </c>
      <c r="I378" t="s">
        <v>886</v>
      </c>
      <c r="J378" t="s">
        <v>100</v>
      </c>
      <c r="K378" s="56">
        <v>7.8799999999999995E-2</v>
      </c>
      <c r="L378" s="56">
        <v>1E-4</v>
      </c>
      <c r="M378" s="55">
        <v>43738.59</v>
      </c>
      <c r="N378" s="55">
        <v>78.199743000000282</v>
      </c>
      <c r="O378" s="55">
        <v>124.05596745280501</v>
      </c>
      <c r="P378" s="56">
        <v>1.2200000000000001E-2</v>
      </c>
      <c r="Q378" s="56">
        <v>1.1999999999999999E-3</v>
      </c>
    </row>
    <row r="379" spans="1:17">
      <c r="A379" t="s">
        <v>3917</v>
      </c>
      <c r="B379" t="s">
        <v>2542</v>
      </c>
      <c r="C379" t="s">
        <v>2836</v>
      </c>
      <c r="D379" s="105" t="s">
        <v>3941</v>
      </c>
      <c r="E379" t="s">
        <v>3220</v>
      </c>
      <c r="F379" t="s">
        <v>388</v>
      </c>
      <c r="G379" s="105" t="s">
        <v>3941</v>
      </c>
      <c r="H379" s="55">
        <v>1.77</v>
      </c>
      <c r="I379" t="s">
        <v>845</v>
      </c>
      <c r="J379" t="s">
        <v>100</v>
      </c>
      <c r="K379" s="56">
        <v>8.4599999999999995E-2</v>
      </c>
      <c r="L379" s="56">
        <v>8.5599999999999996E-2</v>
      </c>
      <c r="M379" s="55">
        <v>17612.57</v>
      </c>
      <c r="N379" s="55">
        <v>100.61</v>
      </c>
      <c r="O379" s="55">
        <v>64.270464217479002</v>
      </c>
      <c r="P379" s="56">
        <v>6.3E-3</v>
      </c>
      <c r="Q379" s="56">
        <v>5.9999999999999995E-4</v>
      </c>
    </row>
    <row r="380" spans="1:17">
      <c r="A380" t="s">
        <v>3918</v>
      </c>
      <c r="B380" t="s">
        <v>2542</v>
      </c>
      <c r="C380" t="s">
        <v>2980</v>
      </c>
      <c r="D380" s="105" t="s">
        <v>3941</v>
      </c>
      <c r="E380" t="s">
        <v>3220</v>
      </c>
      <c r="F380" t="s">
        <v>2981</v>
      </c>
      <c r="G380" s="105" t="s">
        <v>3941</v>
      </c>
      <c r="H380" s="55">
        <v>2.86</v>
      </c>
      <c r="I380" t="s">
        <v>845</v>
      </c>
      <c r="J380" t="s">
        <v>100</v>
      </c>
      <c r="K380" s="56">
        <v>8.7499999999999994E-2</v>
      </c>
      <c r="L380" s="56">
        <v>9.1300000000000006E-2</v>
      </c>
      <c r="M380" s="55">
        <v>47384.13</v>
      </c>
      <c r="N380" s="55">
        <v>100.15</v>
      </c>
      <c r="O380" s="55">
        <v>172.120032869265</v>
      </c>
      <c r="P380" s="56">
        <v>1.7000000000000001E-2</v>
      </c>
      <c r="Q380" s="56">
        <v>1.6999999999999999E-3</v>
      </c>
    </row>
    <row r="381" spans="1:17">
      <c r="A381" t="s">
        <v>3919</v>
      </c>
      <c r="B381" t="s">
        <v>2542</v>
      </c>
      <c r="C381" t="s">
        <v>2950</v>
      </c>
      <c r="D381" s="105" t="s">
        <v>3941</v>
      </c>
      <c r="E381" t="s">
        <v>3220</v>
      </c>
      <c r="F381" t="s">
        <v>330</v>
      </c>
      <c r="G381" s="105" t="s">
        <v>3941</v>
      </c>
      <c r="H381" s="55">
        <v>0.94</v>
      </c>
      <c r="I381" t="s">
        <v>886</v>
      </c>
      <c r="J381" t="s">
        <v>100</v>
      </c>
      <c r="K381" s="56">
        <v>8.0299999999999996E-2</v>
      </c>
      <c r="L381" s="56">
        <v>8.2500000000000004E-2</v>
      </c>
      <c r="M381" s="55">
        <v>54548.49</v>
      </c>
      <c r="N381" s="55">
        <v>100.86</v>
      </c>
      <c r="O381" s="55">
        <v>199.54886063977801</v>
      </c>
      <c r="P381" s="56">
        <v>1.9699999999999999E-2</v>
      </c>
      <c r="Q381" s="56">
        <v>2E-3</v>
      </c>
    </row>
    <row r="382" spans="1:17">
      <c r="A382" t="s">
        <v>3920</v>
      </c>
      <c r="B382" t="s">
        <v>2542</v>
      </c>
      <c r="C382" t="s">
        <v>3001</v>
      </c>
      <c r="D382" s="105" t="s">
        <v>3941</v>
      </c>
      <c r="E382" t="s">
        <v>3220</v>
      </c>
      <c r="F382" t="s">
        <v>3002</v>
      </c>
      <c r="G382" s="105" t="s">
        <v>3941</v>
      </c>
      <c r="H382" s="55">
        <v>0.25</v>
      </c>
      <c r="I382" t="s">
        <v>886</v>
      </c>
      <c r="J382" t="s">
        <v>100</v>
      </c>
      <c r="K382" s="56">
        <v>7.0099999999999996E-2</v>
      </c>
      <c r="L382" s="56">
        <v>1E-4</v>
      </c>
      <c r="M382" s="55">
        <v>38660.49</v>
      </c>
      <c r="N382" s="55">
        <v>88.007137999999799</v>
      </c>
      <c r="O382" s="55">
        <v>123.40501458001</v>
      </c>
      <c r="P382" s="56">
        <v>1.2200000000000001E-2</v>
      </c>
      <c r="Q382" s="56">
        <v>1.1999999999999999E-3</v>
      </c>
    </row>
    <row r="383" spans="1:17">
      <c r="A383" t="s">
        <v>3921</v>
      </c>
      <c r="B383" t="s">
        <v>2542</v>
      </c>
      <c r="C383" t="s">
        <v>2965</v>
      </c>
      <c r="D383" s="105" t="s">
        <v>3941</v>
      </c>
      <c r="E383" t="s">
        <v>3220</v>
      </c>
      <c r="F383" t="s">
        <v>2966</v>
      </c>
      <c r="G383" s="105" t="s">
        <v>3941</v>
      </c>
      <c r="H383" s="55">
        <v>2.92</v>
      </c>
      <c r="I383" t="s">
        <v>845</v>
      </c>
      <c r="J383" t="s">
        <v>100</v>
      </c>
      <c r="K383" s="56">
        <v>8.8599999999999998E-2</v>
      </c>
      <c r="L383" s="56">
        <v>9.3600000000000003E-2</v>
      </c>
      <c r="M383" s="55">
        <v>26813.59</v>
      </c>
      <c r="N383" s="55">
        <v>99.83</v>
      </c>
      <c r="O383" s="55">
        <v>97.087561015418999</v>
      </c>
      <c r="P383" s="56">
        <v>9.5999999999999992E-3</v>
      </c>
      <c r="Q383" s="56">
        <v>1E-3</v>
      </c>
    </row>
    <row r="384" spans="1:17">
      <c r="A384" t="s">
        <v>3922</v>
      </c>
      <c r="B384" t="s">
        <v>2542</v>
      </c>
      <c r="C384" t="s">
        <v>3016</v>
      </c>
      <c r="D384" s="105" t="s">
        <v>3941</v>
      </c>
      <c r="E384" t="s">
        <v>3220</v>
      </c>
      <c r="F384" t="s">
        <v>3017</v>
      </c>
      <c r="G384" s="105" t="s">
        <v>3941</v>
      </c>
      <c r="H384" s="55">
        <v>2.2799999999999998</v>
      </c>
      <c r="I384" t="s">
        <v>845</v>
      </c>
      <c r="J384" t="s">
        <v>100</v>
      </c>
      <c r="K384" s="56">
        <v>8.0600000000000005E-2</v>
      </c>
      <c r="L384" s="56">
        <v>9.2200000000000004E-2</v>
      </c>
      <c r="M384" s="55">
        <v>12698.98</v>
      </c>
      <c r="N384" s="55">
        <v>98.56</v>
      </c>
      <c r="O384" s="55">
        <v>45.395947973376003</v>
      </c>
      <c r="P384" s="56">
        <v>4.4999999999999997E-3</v>
      </c>
      <c r="Q384" s="56">
        <v>4.0000000000000002E-4</v>
      </c>
    </row>
    <row r="385" spans="1:17">
      <c r="A385" t="s">
        <v>3923</v>
      </c>
      <c r="B385" t="s">
        <v>2542</v>
      </c>
      <c r="C385" t="s">
        <v>2987</v>
      </c>
      <c r="D385" s="105" t="s">
        <v>3941</v>
      </c>
      <c r="E385" t="s">
        <v>3220</v>
      </c>
      <c r="F385" t="s">
        <v>2988</v>
      </c>
      <c r="G385" s="105" t="s">
        <v>3941</v>
      </c>
      <c r="H385" s="55">
        <v>0.82</v>
      </c>
      <c r="I385" t="s">
        <v>886</v>
      </c>
      <c r="J385" t="s">
        <v>100</v>
      </c>
      <c r="K385" s="56">
        <v>7.6999999999999999E-2</v>
      </c>
      <c r="L385" s="56">
        <v>8.5099999999999995E-2</v>
      </c>
      <c r="M385" s="55">
        <v>56650.46</v>
      </c>
      <c r="N385" s="55">
        <v>100.16</v>
      </c>
      <c r="O385" s="55">
        <v>205.79997236947199</v>
      </c>
      <c r="P385" s="56">
        <v>2.0299999999999999E-2</v>
      </c>
      <c r="Q385" s="56">
        <v>2E-3</v>
      </c>
    </row>
    <row r="386" spans="1:17">
      <c r="A386" t="s">
        <v>3923</v>
      </c>
      <c r="B386" t="s">
        <v>2542</v>
      </c>
      <c r="C386" t="s">
        <v>2989</v>
      </c>
      <c r="D386" s="105" t="s">
        <v>3941</v>
      </c>
      <c r="E386" t="s">
        <v>3220</v>
      </c>
      <c r="F386" t="s">
        <v>231</v>
      </c>
      <c r="G386" s="105" t="s">
        <v>3941</v>
      </c>
      <c r="H386" s="55">
        <v>0.82</v>
      </c>
      <c r="I386" t="s">
        <v>886</v>
      </c>
      <c r="J386" t="s">
        <v>100</v>
      </c>
      <c r="K386" s="56">
        <v>7.6999999999999999E-2</v>
      </c>
      <c r="L386" s="56">
        <v>7.7299999999999994E-2</v>
      </c>
      <c r="M386" s="55">
        <v>162.69999999999999</v>
      </c>
      <c r="N386" s="55">
        <v>100.76</v>
      </c>
      <c r="O386" s="55">
        <v>0.59459775804000004</v>
      </c>
      <c r="P386" s="56">
        <v>1E-4</v>
      </c>
      <c r="Q386" s="56">
        <v>0</v>
      </c>
    </row>
    <row r="387" spans="1:17">
      <c r="A387" t="s">
        <v>3923</v>
      </c>
      <c r="B387" t="s">
        <v>2542</v>
      </c>
      <c r="C387" t="s">
        <v>2990</v>
      </c>
      <c r="D387" s="105" t="s">
        <v>3941</v>
      </c>
      <c r="E387" t="s">
        <v>3220</v>
      </c>
      <c r="F387" t="s">
        <v>2443</v>
      </c>
      <c r="G387" s="105" t="s">
        <v>3941</v>
      </c>
      <c r="H387" s="55">
        <v>0.82</v>
      </c>
      <c r="I387" t="s">
        <v>886</v>
      </c>
      <c r="J387" t="s">
        <v>100</v>
      </c>
      <c r="K387" s="56">
        <v>7.6999999999999999E-2</v>
      </c>
      <c r="L387" s="56">
        <v>7.7299999999999994E-2</v>
      </c>
      <c r="M387" s="55">
        <v>91.46</v>
      </c>
      <c r="N387" s="55">
        <v>100.76</v>
      </c>
      <c r="O387" s="55">
        <v>0.33424653319199998</v>
      </c>
      <c r="P387" s="56">
        <v>0</v>
      </c>
      <c r="Q387" s="56">
        <v>0</v>
      </c>
    </row>
    <row r="388" spans="1:17">
      <c r="A388" t="s">
        <v>3923</v>
      </c>
      <c r="B388" t="s">
        <v>2542</v>
      </c>
      <c r="C388" t="s">
        <v>2991</v>
      </c>
      <c r="D388" s="105" t="s">
        <v>3941</v>
      </c>
      <c r="E388" t="s">
        <v>3220</v>
      </c>
      <c r="F388" t="s">
        <v>2992</v>
      </c>
      <c r="G388" s="105" t="s">
        <v>3941</v>
      </c>
      <c r="H388" s="55">
        <v>0.82</v>
      </c>
      <c r="I388" t="s">
        <v>886</v>
      </c>
      <c r="J388" t="s">
        <v>100</v>
      </c>
      <c r="K388" s="56">
        <v>7.6999999999999999E-2</v>
      </c>
      <c r="L388" s="56">
        <v>7.8100000000000003E-2</v>
      </c>
      <c r="M388" s="55">
        <v>137.03</v>
      </c>
      <c r="N388" s="55">
        <v>100.7</v>
      </c>
      <c r="O388" s="55">
        <v>0.50048686467000003</v>
      </c>
      <c r="P388" s="56">
        <v>0</v>
      </c>
      <c r="Q388" s="56">
        <v>0</v>
      </c>
    </row>
    <row r="389" spans="1:17">
      <c r="A389" t="s">
        <v>3923</v>
      </c>
      <c r="B389" t="s">
        <v>2542</v>
      </c>
      <c r="C389" t="s">
        <v>2993</v>
      </c>
      <c r="D389" s="105" t="s">
        <v>3941</v>
      </c>
      <c r="E389" t="s">
        <v>3220</v>
      </c>
      <c r="F389" t="s">
        <v>2994</v>
      </c>
      <c r="G389" s="105" t="s">
        <v>3941</v>
      </c>
      <c r="H389" s="55">
        <v>0.82</v>
      </c>
      <c r="I389" t="s">
        <v>886</v>
      </c>
      <c r="J389" t="s">
        <v>100</v>
      </c>
      <c r="K389" s="56">
        <v>7.6999999999999999E-2</v>
      </c>
      <c r="L389" s="56">
        <v>7.8100000000000003E-2</v>
      </c>
      <c r="M389" s="55">
        <v>533.05999999999995</v>
      </c>
      <c r="N389" s="55">
        <v>100.7</v>
      </c>
      <c r="O389" s="55">
        <v>1.9469424803399999</v>
      </c>
      <c r="P389" s="56">
        <v>2.0000000000000001E-4</v>
      </c>
      <c r="Q389" s="56">
        <v>0</v>
      </c>
    </row>
    <row r="390" spans="1:17">
      <c r="A390" t="s">
        <v>3923</v>
      </c>
      <c r="B390" t="s">
        <v>2542</v>
      </c>
      <c r="C390" t="s">
        <v>2995</v>
      </c>
      <c r="D390" s="105" t="s">
        <v>3941</v>
      </c>
      <c r="E390" t="s">
        <v>3220</v>
      </c>
      <c r="F390" t="s">
        <v>2996</v>
      </c>
      <c r="G390" s="105" t="s">
        <v>3941</v>
      </c>
      <c r="H390" s="55">
        <v>0.82</v>
      </c>
      <c r="I390" t="s">
        <v>886</v>
      </c>
      <c r="J390" t="s">
        <v>100</v>
      </c>
      <c r="K390" s="56">
        <v>7.6999999999999999E-2</v>
      </c>
      <c r="L390" s="56">
        <v>7.8100000000000003E-2</v>
      </c>
      <c r="M390" s="55">
        <v>104.05</v>
      </c>
      <c r="N390" s="55">
        <v>100.7</v>
      </c>
      <c r="O390" s="55">
        <v>0.38003107544999998</v>
      </c>
      <c r="P390" s="56">
        <v>0</v>
      </c>
      <c r="Q390" s="56">
        <v>0</v>
      </c>
    </row>
    <row r="391" spans="1:17">
      <c r="A391" t="s">
        <v>3923</v>
      </c>
      <c r="B391" t="s">
        <v>2542</v>
      </c>
      <c r="C391" t="s">
        <v>2997</v>
      </c>
      <c r="D391" s="105" t="s">
        <v>3941</v>
      </c>
      <c r="E391" t="s">
        <v>3220</v>
      </c>
      <c r="F391" t="s">
        <v>2998</v>
      </c>
      <c r="G391" s="105" t="s">
        <v>3941</v>
      </c>
      <c r="H391" s="55">
        <v>0.82</v>
      </c>
      <c r="I391" t="s">
        <v>886</v>
      </c>
      <c r="J391" t="s">
        <v>100</v>
      </c>
      <c r="K391" s="56">
        <v>7.6999999999999999E-2</v>
      </c>
      <c r="L391" s="56">
        <v>7.8100000000000003E-2</v>
      </c>
      <c r="M391" s="55">
        <v>562.54999999999995</v>
      </c>
      <c r="N391" s="55">
        <v>100.7</v>
      </c>
      <c r="O391" s="55">
        <v>2.05465143195</v>
      </c>
      <c r="P391" s="56">
        <v>2.0000000000000001E-4</v>
      </c>
      <c r="Q391" s="56">
        <v>0</v>
      </c>
    </row>
    <row r="392" spans="1:17">
      <c r="A392" t="s">
        <v>3924</v>
      </c>
      <c r="B392" t="s">
        <v>2542</v>
      </c>
      <c r="C392" t="s">
        <v>3015</v>
      </c>
      <c r="D392" s="105" t="s">
        <v>3941</v>
      </c>
      <c r="E392" t="s">
        <v>3220</v>
      </c>
      <c r="F392" t="s">
        <v>426</v>
      </c>
      <c r="G392" s="105" t="s">
        <v>3941</v>
      </c>
      <c r="H392" s="55">
        <v>2.4900000000000002</v>
      </c>
      <c r="I392" t="s">
        <v>845</v>
      </c>
      <c r="J392" t="s">
        <v>100</v>
      </c>
      <c r="K392" s="56">
        <v>8.2000000000000003E-2</v>
      </c>
      <c r="L392" s="56">
        <v>8.5599999999999996E-2</v>
      </c>
      <c r="M392" s="55">
        <v>28817.21</v>
      </c>
      <c r="N392" s="55">
        <v>100.34</v>
      </c>
      <c r="O392" s="55">
        <v>104.875388740278</v>
      </c>
      <c r="P392" s="56">
        <v>1.03E-2</v>
      </c>
      <c r="Q392" s="56">
        <v>1E-3</v>
      </c>
    </row>
    <row r="393" spans="1:17">
      <c r="A393" t="s">
        <v>3925</v>
      </c>
      <c r="B393" t="s">
        <v>2542</v>
      </c>
      <c r="C393" t="s">
        <v>2843</v>
      </c>
      <c r="D393" s="105" t="s">
        <v>3941</v>
      </c>
      <c r="E393" t="s">
        <v>3220</v>
      </c>
      <c r="F393" t="s">
        <v>2840</v>
      </c>
      <c r="G393" s="105" t="s">
        <v>3941</v>
      </c>
      <c r="H393" s="55">
        <v>2.16</v>
      </c>
      <c r="I393" t="s">
        <v>958</v>
      </c>
      <c r="J393" t="s">
        <v>102</v>
      </c>
      <c r="K393" s="56">
        <v>6.6100000000000006E-2</v>
      </c>
      <c r="L393" s="56">
        <v>7.1400000000000005E-2</v>
      </c>
      <c r="M393" s="55">
        <v>17884.38</v>
      </c>
      <c r="N393" s="55">
        <v>99.99</v>
      </c>
      <c r="O393" s="55">
        <v>71.737804310119202</v>
      </c>
      <c r="P393" s="56">
        <v>7.1000000000000004E-3</v>
      </c>
      <c r="Q393" s="56">
        <v>6.9999999999999999E-4</v>
      </c>
    </row>
    <row r="394" spans="1:17">
      <c r="A394" t="s">
        <v>3925</v>
      </c>
      <c r="B394" t="s">
        <v>2542</v>
      </c>
      <c r="C394" t="s">
        <v>2838</v>
      </c>
      <c r="D394" s="105" t="s">
        <v>3941</v>
      </c>
      <c r="E394" t="s">
        <v>3220</v>
      </c>
      <c r="F394" t="s">
        <v>590</v>
      </c>
      <c r="G394" s="105" t="s">
        <v>3941</v>
      </c>
      <c r="H394" s="55">
        <v>2.17</v>
      </c>
      <c r="I394" t="s">
        <v>958</v>
      </c>
      <c r="J394" t="s">
        <v>102</v>
      </c>
      <c r="K394" s="56">
        <v>6.6000000000000003E-2</v>
      </c>
      <c r="L394" s="56">
        <v>7.1300000000000002E-2</v>
      </c>
      <c r="M394" s="55">
        <v>1872.19</v>
      </c>
      <c r="N394" s="55">
        <v>100.13</v>
      </c>
      <c r="O394" s="55">
        <v>7.5202410246252001</v>
      </c>
      <c r="P394" s="56">
        <v>6.9999999999999999E-4</v>
      </c>
      <c r="Q394" s="56">
        <v>1E-4</v>
      </c>
    </row>
    <row r="395" spans="1:17">
      <c r="A395" t="s">
        <v>3925</v>
      </c>
      <c r="B395" t="s">
        <v>2542</v>
      </c>
      <c r="C395" t="s">
        <v>2839</v>
      </c>
      <c r="D395" s="105" t="s">
        <v>3941</v>
      </c>
      <c r="E395" t="s">
        <v>3220</v>
      </c>
      <c r="F395" t="s">
        <v>2840</v>
      </c>
      <c r="G395" s="105" t="s">
        <v>3941</v>
      </c>
      <c r="H395" s="55">
        <v>2.17</v>
      </c>
      <c r="I395" t="s">
        <v>958</v>
      </c>
      <c r="J395" t="s">
        <v>102</v>
      </c>
      <c r="K395" s="56">
        <v>6.6000000000000003E-2</v>
      </c>
      <c r="L395" s="56">
        <v>7.1499999999999994E-2</v>
      </c>
      <c r="M395" s="55">
        <v>236.49</v>
      </c>
      <c r="N395" s="55">
        <v>100.09</v>
      </c>
      <c r="O395" s="55">
        <v>0.94955711695559997</v>
      </c>
      <c r="P395" s="56">
        <v>1E-4</v>
      </c>
      <c r="Q395" s="56">
        <v>0</v>
      </c>
    </row>
    <row r="396" spans="1:17">
      <c r="A396" t="s">
        <v>3925</v>
      </c>
      <c r="B396" t="s">
        <v>2542</v>
      </c>
      <c r="C396" t="s">
        <v>3006</v>
      </c>
      <c r="D396" s="105" t="s">
        <v>3941</v>
      </c>
      <c r="E396" t="s">
        <v>3220</v>
      </c>
      <c r="F396" t="s">
        <v>2840</v>
      </c>
      <c r="G396" s="105" t="s">
        <v>3941</v>
      </c>
      <c r="H396" s="55">
        <v>2.16</v>
      </c>
      <c r="I396" t="s">
        <v>958</v>
      </c>
      <c r="J396" t="s">
        <v>102</v>
      </c>
      <c r="K396" s="56">
        <v>6.6000000000000003E-2</v>
      </c>
      <c r="L396" s="56">
        <v>7.1499999999999994E-2</v>
      </c>
      <c r="M396" s="55">
        <v>275.89999999999998</v>
      </c>
      <c r="N396" s="55">
        <v>100.1</v>
      </c>
      <c r="O396" s="55">
        <v>1.1079072404400001</v>
      </c>
      <c r="P396" s="56">
        <v>1E-4</v>
      </c>
      <c r="Q396" s="56">
        <v>0</v>
      </c>
    </row>
    <row r="397" spans="1:17">
      <c r="A397" t="s">
        <v>3925</v>
      </c>
      <c r="B397" t="s">
        <v>2542</v>
      </c>
      <c r="C397" t="s">
        <v>3007</v>
      </c>
      <c r="D397" s="105" t="s">
        <v>3941</v>
      </c>
      <c r="E397" t="s">
        <v>3220</v>
      </c>
      <c r="F397" t="s">
        <v>2840</v>
      </c>
      <c r="G397" s="105" t="s">
        <v>3941</v>
      </c>
      <c r="H397" s="55">
        <v>2.16</v>
      </c>
      <c r="I397" t="s">
        <v>958</v>
      </c>
      <c r="J397" t="s">
        <v>102</v>
      </c>
      <c r="K397" s="56">
        <v>6.6000000000000003E-2</v>
      </c>
      <c r="L397" s="56">
        <v>7.2599999999999998E-2</v>
      </c>
      <c r="M397" s="55">
        <v>354.73</v>
      </c>
      <c r="N397" s="55">
        <v>99.88</v>
      </c>
      <c r="O397" s="55">
        <v>1.4213272261584</v>
      </c>
      <c r="P397" s="56">
        <v>1E-4</v>
      </c>
      <c r="Q397" s="56">
        <v>0</v>
      </c>
    </row>
    <row r="398" spans="1:17">
      <c r="A398" t="s">
        <v>3925</v>
      </c>
      <c r="B398" t="s">
        <v>2542</v>
      </c>
      <c r="C398" t="s">
        <v>3008</v>
      </c>
      <c r="D398" s="105" t="s">
        <v>3941</v>
      </c>
      <c r="E398" t="s">
        <v>3220</v>
      </c>
      <c r="F398" t="s">
        <v>2840</v>
      </c>
      <c r="G398" s="105" t="s">
        <v>3941</v>
      </c>
      <c r="H398" s="55">
        <v>2.16</v>
      </c>
      <c r="I398" t="s">
        <v>958</v>
      </c>
      <c r="J398" t="s">
        <v>102</v>
      </c>
      <c r="K398" s="56">
        <v>6.6000000000000003E-2</v>
      </c>
      <c r="L398" s="56">
        <v>7.1400000000000005E-2</v>
      </c>
      <c r="M398" s="55">
        <v>1655.41</v>
      </c>
      <c r="N398" s="55">
        <v>100.11</v>
      </c>
      <c r="O398" s="55">
        <v>6.6481476830316</v>
      </c>
      <c r="P398" s="56">
        <v>6.9999999999999999E-4</v>
      </c>
      <c r="Q398" s="56">
        <v>1E-4</v>
      </c>
    </row>
    <row r="399" spans="1:17">
      <c r="A399" t="s">
        <v>3925</v>
      </c>
      <c r="B399" t="s">
        <v>2542</v>
      </c>
      <c r="C399" t="s">
        <v>2841</v>
      </c>
      <c r="D399" s="105" t="s">
        <v>3941</v>
      </c>
      <c r="E399" t="s">
        <v>3220</v>
      </c>
      <c r="F399" t="s">
        <v>666</v>
      </c>
      <c r="G399" s="105" t="s">
        <v>3941</v>
      </c>
      <c r="H399" s="55">
        <v>2.17</v>
      </c>
      <c r="I399" t="s">
        <v>958</v>
      </c>
      <c r="J399" t="s">
        <v>102</v>
      </c>
      <c r="K399" s="56">
        <v>6.6000000000000003E-2</v>
      </c>
      <c r="L399" s="56">
        <v>7.1300000000000002E-2</v>
      </c>
      <c r="M399" s="55">
        <v>147.80000000000001</v>
      </c>
      <c r="N399" s="55">
        <v>100.13</v>
      </c>
      <c r="O399" s="55">
        <v>0.59368526882399997</v>
      </c>
      <c r="P399" s="56">
        <v>1E-4</v>
      </c>
      <c r="Q399" s="56">
        <v>0</v>
      </c>
    </row>
    <row r="400" spans="1:17">
      <c r="A400" t="s">
        <v>3925</v>
      </c>
      <c r="B400" t="s">
        <v>2542</v>
      </c>
      <c r="C400" t="s">
        <v>2842</v>
      </c>
      <c r="D400" s="105" t="s">
        <v>3941</v>
      </c>
      <c r="E400" t="s">
        <v>3220</v>
      </c>
      <c r="F400" t="s">
        <v>601</v>
      </c>
      <c r="G400" s="105" t="s">
        <v>3941</v>
      </c>
      <c r="H400" s="55">
        <v>2.16</v>
      </c>
      <c r="I400" t="s">
        <v>958</v>
      </c>
      <c r="J400" t="s">
        <v>102</v>
      </c>
      <c r="K400" s="56">
        <v>6.6000000000000003E-2</v>
      </c>
      <c r="L400" s="56">
        <v>7.1300000000000002E-2</v>
      </c>
      <c r="M400" s="55">
        <v>886.83</v>
      </c>
      <c r="N400" s="55">
        <v>100.13</v>
      </c>
      <c r="O400" s="55">
        <v>3.5622321173964</v>
      </c>
      <c r="P400" s="56">
        <v>4.0000000000000002E-4</v>
      </c>
      <c r="Q400" s="56">
        <v>0</v>
      </c>
    </row>
    <row r="401" spans="1:17">
      <c r="A401" t="s">
        <v>3925</v>
      </c>
      <c r="B401" t="s">
        <v>2542</v>
      </c>
      <c r="C401" t="s">
        <v>3009</v>
      </c>
      <c r="D401" s="105" t="s">
        <v>3941</v>
      </c>
      <c r="E401" t="s">
        <v>3220</v>
      </c>
      <c r="F401" t="s">
        <v>289</v>
      </c>
      <c r="G401" s="105" t="s">
        <v>3941</v>
      </c>
      <c r="H401" s="55">
        <v>2.16</v>
      </c>
      <c r="I401" t="s">
        <v>958</v>
      </c>
      <c r="J401" t="s">
        <v>102</v>
      </c>
      <c r="K401" s="56">
        <v>6.6000000000000003E-2</v>
      </c>
      <c r="L401" s="56">
        <v>7.1300000000000002E-2</v>
      </c>
      <c r="M401" s="55">
        <v>404</v>
      </c>
      <c r="N401" s="55">
        <v>100.13</v>
      </c>
      <c r="O401" s="55">
        <v>1.6227932923199999</v>
      </c>
      <c r="P401" s="56">
        <v>2.0000000000000001E-4</v>
      </c>
      <c r="Q401" s="56">
        <v>0</v>
      </c>
    </row>
    <row r="402" spans="1:17">
      <c r="A402" t="s">
        <v>3925</v>
      </c>
      <c r="B402" t="s">
        <v>2542</v>
      </c>
      <c r="C402" t="s">
        <v>3010</v>
      </c>
      <c r="D402" s="105" t="s">
        <v>3941</v>
      </c>
      <c r="E402" t="s">
        <v>3220</v>
      </c>
      <c r="F402" t="s">
        <v>237</v>
      </c>
      <c r="G402" s="105" t="s">
        <v>3941</v>
      </c>
      <c r="H402" s="55">
        <v>2.16</v>
      </c>
      <c r="I402" t="s">
        <v>958</v>
      </c>
      <c r="J402" t="s">
        <v>102</v>
      </c>
      <c r="K402" s="56">
        <v>6.6000000000000003E-2</v>
      </c>
      <c r="L402" s="56">
        <v>7.1300000000000002E-2</v>
      </c>
      <c r="M402" s="55">
        <v>630.63</v>
      </c>
      <c r="N402" s="55">
        <v>100.13</v>
      </c>
      <c r="O402" s="55">
        <v>2.5331240939003998</v>
      </c>
      <c r="P402" s="56">
        <v>2.0000000000000001E-4</v>
      </c>
      <c r="Q402" s="56">
        <v>0</v>
      </c>
    </row>
    <row r="403" spans="1:17">
      <c r="A403" t="s">
        <v>3925</v>
      </c>
      <c r="B403" t="s">
        <v>2542</v>
      </c>
      <c r="C403" t="s">
        <v>3011</v>
      </c>
      <c r="D403" s="105" t="s">
        <v>3941</v>
      </c>
      <c r="E403" t="s">
        <v>3220</v>
      </c>
      <c r="F403" t="s">
        <v>2908</v>
      </c>
      <c r="G403" s="105" t="s">
        <v>3941</v>
      </c>
      <c r="H403" s="55">
        <v>2.16</v>
      </c>
      <c r="I403" t="s">
        <v>958</v>
      </c>
      <c r="J403" t="s">
        <v>102</v>
      </c>
      <c r="K403" s="56">
        <v>6.6000000000000003E-2</v>
      </c>
      <c r="L403" s="56">
        <v>7.1300000000000002E-2</v>
      </c>
      <c r="M403" s="55">
        <v>147.80000000000001</v>
      </c>
      <c r="N403" s="55">
        <v>100.13</v>
      </c>
      <c r="O403" s="55">
        <v>0.59368526882399997</v>
      </c>
      <c r="P403" s="56">
        <v>1E-4</v>
      </c>
      <c r="Q403" s="56">
        <v>0</v>
      </c>
    </row>
    <row r="404" spans="1:17">
      <c r="A404" t="s">
        <v>3925</v>
      </c>
      <c r="B404" t="s">
        <v>2542</v>
      </c>
      <c r="C404" t="s">
        <v>3012</v>
      </c>
      <c r="D404" s="105" t="s">
        <v>3941</v>
      </c>
      <c r="E404" t="s">
        <v>3220</v>
      </c>
      <c r="F404" t="s">
        <v>767</v>
      </c>
      <c r="G404" s="105" t="s">
        <v>3941</v>
      </c>
      <c r="H404" s="55">
        <v>2.14</v>
      </c>
      <c r="I404" t="s">
        <v>958</v>
      </c>
      <c r="J404" t="s">
        <v>102</v>
      </c>
      <c r="K404" s="56">
        <v>6.4299999999999996E-2</v>
      </c>
      <c r="L404" s="56">
        <v>7.5999999999999998E-2</v>
      </c>
      <c r="M404" s="55">
        <v>1364.53</v>
      </c>
      <c r="N404" s="55">
        <v>100.16</v>
      </c>
      <c r="O404" s="55">
        <v>5.4827068656767999</v>
      </c>
      <c r="P404" s="56">
        <v>5.0000000000000001E-4</v>
      </c>
      <c r="Q404" s="56">
        <v>1E-4</v>
      </c>
    </row>
    <row r="405" spans="1:17">
      <c r="A405" t="s">
        <v>3925</v>
      </c>
      <c r="B405" t="s">
        <v>2542</v>
      </c>
      <c r="C405" t="s">
        <v>3013</v>
      </c>
      <c r="D405" s="105" t="s">
        <v>3941</v>
      </c>
      <c r="E405" t="s">
        <v>3220</v>
      </c>
      <c r="F405" t="s">
        <v>3014</v>
      </c>
      <c r="G405" s="105" t="s">
        <v>3941</v>
      </c>
      <c r="H405" s="55">
        <v>2.15</v>
      </c>
      <c r="I405" t="s">
        <v>958</v>
      </c>
      <c r="J405" t="s">
        <v>102</v>
      </c>
      <c r="K405" s="56">
        <v>6.6100000000000006E-2</v>
      </c>
      <c r="L405" s="56">
        <v>6.9699999999999998E-2</v>
      </c>
      <c r="M405" s="55">
        <v>152.93</v>
      </c>
      <c r="N405" s="55">
        <v>100.72</v>
      </c>
      <c r="O405" s="55">
        <v>0.61791114471359998</v>
      </c>
      <c r="P405" s="56">
        <v>1E-4</v>
      </c>
      <c r="Q405" s="56">
        <v>0</v>
      </c>
    </row>
    <row r="406" spans="1:17">
      <c r="A406" t="s">
        <v>3926</v>
      </c>
      <c r="B406" t="s">
        <v>2542</v>
      </c>
      <c r="C406" t="s">
        <v>2960</v>
      </c>
      <c r="D406" s="105" t="s">
        <v>3941</v>
      </c>
      <c r="E406" t="s">
        <v>3220</v>
      </c>
      <c r="F406" t="s">
        <v>2961</v>
      </c>
      <c r="G406" s="105" t="s">
        <v>3941</v>
      </c>
      <c r="H406" s="55">
        <v>3.25</v>
      </c>
      <c r="I406" t="s">
        <v>904</v>
      </c>
      <c r="J406" t="s">
        <v>102</v>
      </c>
      <c r="K406" s="56">
        <v>7.5700000000000003E-2</v>
      </c>
      <c r="L406" s="56">
        <v>7.3899999999999993E-2</v>
      </c>
      <c r="M406" s="55">
        <v>19474</v>
      </c>
      <c r="N406" s="55">
        <v>101.55</v>
      </c>
      <c r="O406" s="55">
        <v>79.3327878252</v>
      </c>
      <c r="P406" s="56">
        <v>7.7999999999999996E-3</v>
      </c>
      <c r="Q406" s="56">
        <v>8.0000000000000004E-4</v>
      </c>
    </row>
    <row r="407" spans="1:17">
      <c r="A407" t="s">
        <v>3926</v>
      </c>
      <c r="B407" t="s">
        <v>2542</v>
      </c>
      <c r="C407" t="s">
        <v>2962</v>
      </c>
      <c r="D407" s="105" t="s">
        <v>3941</v>
      </c>
      <c r="E407" t="s">
        <v>3220</v>
      </c>
      <c r="F407" t="s">
        <v>2961</v>
      </c>
      <c r="G407" s="105" t="s">
        <v>3941</v>
      </c>
      <c r="H407" s="55">
        <v>3.17</v>
      </c>
      <c r="I407" t="s">
        <v>904</v>
      </c>
      <c r="J407" t="s">
        <v>100</v>
      </c>
      <c r="K407" s="56">
        <v>9.0800000000000006E-2</v>
      </c>
      <c r="L407" s="56">
        <v>9.5100000000000004E-2</v>
      </c>
      <c r="M407" s="55">
        <v>53625.15</v>
      </c>
      <c r="N407" s="55">
        <v>100.78</v>
      </c>
      <c r="O407" s="55">
        <v>196.01550671858999</v>
      </c>
      <c r="P407" s="56">
        <v>1.9300000000000001E-2</v>
      </c>
      <c r="Q407" s="56">
        <v>1.9E-3</v>
      </c>
    </row>
    <row r="408" spans="1:17">
      <c r="A408" t="s">
        <v>3927</v>
      </c>
      <c r="B408" t="s">
        <v>2542</v>
      </c>
      <c r="C408" t="s">
        <v>2955</v>
      </c>
      <c r="D408" s="105" t="s">
        <v>3941</v>
      </c>
      <c r="E408" t="s">
        <v>3220</v>
      </c>
      <c r="F408" t="s">
        <v>364</v>
      </c>
      <c r="G408" s="105" t="s">
        <v>3941</v>
      </c>
      <c r="H408" s="55">
        <v>1.4</v>
      </c>
      <c r="I408" t="s">
        <v>845</v>
      </c>
      <c r="J408" t="s">
        <v>100</v>
      </c>
      <c r="K408" s="56">
        <v>5.7799999999999997E-2</v>
      </c>
      <c r="L408" s="56">
        <v>7.8399999999999997E-2</v>
      </c>
      <c r="M408" s="55">
        <v>4798.68</v>
      </c>
      <c r="N408" s="55">
        <v>97.63</v>
      </c>
      <c r="O408" s="55">
        <v>16.992318307068</v>
      </c>
      <c r="P408" s="56">
        <v>1.6999999999999999E-3</v>
      </c>
      <c r="Q408" s="56">
        <v>2.0000000000000001E-4</v>
      </c>
    </row>
    <row r="409" spans="1:17">
      <c r="A409" t="s">
        <v>3927</v>
      </c>
      <c r="B409" t="s">
        <v>2542</v>
      </c>
      <c r="C409" t="s">
        <v>2951</v>
      </c>
      <c r="D409" s="105" t="s">
        <v>3941</v>
      </c>
      <c r="E409" t="s">
        <v>3220</v>
      </c>
      <c r="F409" t="s">
        <v>2952</v>
      </c>
      <c r="G409" s="105" t="s">
        <v>3941</v>
      </c>
      <c r="H409" s="55">
        <v>1.38</v>
      </c>
      <c r="I409" t="s">
        <v>845</v>
      </c>
      <c r="J409" t="s">
        <v>100</v>
      </c>
      <c r="K409" s="56">
        <v>8.2000000000000003E-2</v>
      </c>
      <c r="L409" s="56">
        <v>6.8000000000000005E-2</v>
      </c>
      <c r="M409" s="55">
        <v>11816.59</v>
      </c>
      <c r="N409" s="55">
        <v>101.82</v>
      </c>
      <c r="O409" s="55">
        <v>43.638801579126003</v>
      </c>
      <c r="P409" s="56">
        <v>4.3E-3</v>
      </c>
      <c r="Q409" s="56">
        <v>4.0000000000000002E-4</v>
      </c>
    </row>
    <row r="410" spans="1:17">
      <c r="A410" t="s">
        <v>3927</v>
      </c>
      <c r="B410" t="s">
        <v>2542</v>
      </c>
      <c r="C410" t="s">
        <v>2956</v>
      </c>
      <c r="D410" s="105" t="s">
        <v>3941</v>
      </c>
      <c r="E410" t="s">
        <v>3220</v>
      </c>
      <c r="F410" t="s">
        <v>364</v>
      </c>
      <c r="G410" s="105" t="s">
        <v>3941</v>
      </c>
      <c r="H410" s="55">
        <v>1.38</v>
      </c>
      <c r="I410" t="s">
        <v>845</v>
      </c>
      <c r="J410" t="s">
        <v>100</v>
      </c>
      <c r="K410" s="56">
        <v>8.2000000000000003E-2</v>
      </c>
      <c r="L410" s="56">
        <v>7.9100000000000004E-2</v>
      </c>
      <c r="M410" s="55">
        <v>695.09</v>
      </c>
      <c r="N410" s="55">
        <v>100.97</v>
      </c>
      <c r="O410" s="55">
        <v>2.545546016871</v>
      </c>
      <c r="P410" s="56">
        <v>2.9999999999999997E-4</v>
      </c>
      <c r="Q410" s="56">
        <v>0</v>
      </c>
    </row>
    <row r="411" spans="1:17">
      <c r="A411" t="s">
        <v>3927</v>
      </c>
      <c r="B411" t="s">
        <v>2542</v>
      </c>
      <c r="C411" t="s">
        <v>2953</v>
      </c>
      <c r="D411" s="105" t="s">
        <v>3941</v>
      </c>
      <c r="E411" t="s">
        <v>3220</v>
      </c>
      <c r="F411" t="s">
        <v>2954</v>
      </c>
      <c r="G411" s="105" t="s">
        <v>3941</v>
      </c>
      <c r="H411" s="55">
        <v>3.37</v>
      </c>
      <c r="I411" t="s">
        <v>845</v>
      </c>
      <c r="J411" t="s">
        <v>100</v>
      </c>
      <c r="K411" s="56">
        <v>9.1999999999999998E-2</v>
      </c>
      <c r="L411" s="56">
        <v>0.1094</v>
      </c>
      <c r="M411" s="55">
        <v>46051.3</v>
      </c>
      <c r="N411" s="55">
        <v>96.08</v>
      </c>
      <c r="O411" s="55">
        <v>160.48056494808</v>
      </c>
      <c r="P411" s="56">
        <v>1.5800000000000002E-2</v>
      </c>
      <c r="Q411" s="56">
        <v>1.6000000000000001E-3</v>
      </c>
    </row>
    <row r="412" spans="1:17">
      <c r="A412" s="74" t="s">
        <v>2879</v>
      </c>
      <c r="B412" s="106" t="s">
        <v>3941</v>
      </c>
      <c r="C412" s="106" t="s">
        <v>3941</v>
      </c>
      <c r="D412" s="107" t="s">
        <v>3941</v>
      </c>
      <c r="E412" s="107" t="s">
        <v>3941</v>
      </c>
      <c r="F412" s="107" t="s">
        <v>3941</v>
      </c>
      <c r="G412" s="107" t="s">
        <v>3941</v>
      </c>
      <c r="H412" s="75">
        <v>0</v>
      </c>
      <c r="I412" s="107" t="s">
        <v>3941</v>
      </c>
      <c r="J412" s="107" t="s">
        <v>3941</v>
      </c>
      <c r="K412" s="107" t="s">
        <v>3941</v>
      </c>
      <c r="L412" s="76">
        <v>0</v>
      </c>
      <c r="M412" s="75">
        <v>0</v>
      </c>
      <c r="N412" s="107" t="s">
        <v>3941</v>
      </c>
      <c r="O412" s="75">
        <v>0</v>
      </c>
      <c r="P412" s="76">
        <v>0</v>
      </c>
      <c r="Q412" s="76">
        <v>0</v>
      </c>
    </row>
    <row r="413" spans="1:17">
      <c r="A413" t="s">
        <v>178</v>
      </c>
      <c r="B413" s="106" t="s">
        <v>3941</v>
      </c>
      <c r="C413" t="s">
        <v>178</v>
      </c>
      <c r="D413" s="107" t="s">
        <v>3941</v>
      </c>
      <c r="E413" t="s">
        <v>178</v>
      </c>
      <c r="F413" s="107" t="s">
        <v>3941</v>
      </c>
      <c r="G413" s="107" t="s">
        <v>3941</v>
      </c>
      <c r="H413" s="55">
        <v>0</v>
      </c>
      <c r="I413" t="s">
        <v>178</v>
      </c>
      <c r="J413" t="s">
        <v>178</v>
      </c>
      <c r="K413" s="56">
        <v>0</v>
      </c>
      <c r="L413" s="56">
        <v>0</v>
      </c>
      <c r="M413" s="55">
        <v>0</v>
      </c>
      <c r="N413" s="55">
        <v>0</v>
      </c>
      <c r="O413" s="55">
        <v>0</v>
      </c>
      <c r="P413" s="56">
        <v>0</v>
      </c>
      <c r="Q413" s="56">
        <v>0</v>
      </c>
    </row>
    <row r="414" spans="1:17">
      <c r="A414" t="s">
        <v>190</v>
      </c>
      <c r="B414" s="106" t="s">
        <v>3941</v>
      </c>
      <c r="C414" s="106" t="s">
        <v>3941</v>
      </c>
      <c r="D414" s="107" t="s">
        <v>3941</v>
      </c>
      <c r="E414" s="107" t="s">
        <v>3941</v>
      </c>
      <c r="F414" s="107" t="s">
        <v>3941</v>
      </c>
      <c r="G414" s="107" t="s">
        <v>3941</v>
      </c>
      <c r="H414" s="107" t="s">
        <v>3941</v>
      </c>
      <c r="I414" s="107" t="s">
        <v>3941</v>
      </c>
      <c r="J414" s="107" t="s">
        <v>3941</v>
      </c>
      <c r="K414" s="107" t="s">
        <v>3941</v>
      </c>
      <c r="L414" s="107" t="s">
        <v>3941</v>
      </c>
      <c r="M414" s="107" t="s">
        <v>3941</v>
      </c>
      <c r="N414" s="107" t="s">
        <v>3941</v>
      </c>
      <c r="O414" s="107" t="s">
        <v>3941</v>
      </c>
      <c r="P414" s="107" t="s">
        <v>3941</v>
      </c>
      <c r="Q414" s="107" t="s">
        <v>3941</v>
      </c>
    </row>
    <row r="415" spans="1:17">
      <c r="A415" t="s">
        <v>302</v>
      </c>
      <c r="B415" s="106" t="s">
        <v>3941</v>
      </c>
      <c r="C415" s="106" t="s">
        <v>3941</v>
      </c>
      <c r="D415" s="107" t="s">
        <v>3941</v>
      </c>
      <c r="E415" s="107" t="s">
        <v>3941</v>
      </c>
      <c r="F415" s="107" t="s">
        <v>3941</v>
      </c>
      <c r="G415" s="107" t="s">
        <v>3941</v>
      </c>
      <c r="H415" s="107" t="s">
        <v>3941</v>
      </c>
      <c r="I415" s="107" t="s">
        <v>3941</v>
      </c>
      <c r="J415" s="107" t="s">
        <v>3941</v>
      </c>
      <c r="K415" s="107" t="s">
        <v>3941</v>
      </c>
      <c r="L415" s="107" t="s">
        <v>3941</v>
      </c>
      <c r="M415" s="107" t="s">
        <v>3941</v>
      </c>
      <c r="N415" s="107" t="s">
        <v>3941</v>
      </c>
      <c r="O415" s="107" t="s">
        <v>3941</v>
      </c>
      <c r="P415" s="107" t="s">
        <v>3941</v>
      </c>
      <c r="Q415" s="107" t="s">
        <v>3941</v>
      </c>
    </row>
    <row r="416" spans="1:17">
      <c r="A416" t="s">
        <v>303</v>
      </c>
      <c r="B416" s="106" t="s">
        <v>3941</v>
      </c>
      <c r="C416" s="106" t="s">
        <v>3941</v>
      </c>
      <c r="D416" s="107" t="s">
        <v>3941</v>
      </c>
      <c r="E416" s="107" t="s">
        <v>3941</v>
      </c>
      <c r="F416" s="107" t="s">
        <v>3941</v>
      </c>
      <c r="G416" s="107" t="s">
        <v>3941</v>
      </c>
      <c r="H416" s="107" t="s">
        <v>3941</v>
      </c>
      <c r="I416" s="107" t="s">
        <v>3941</v>
      </c>
      <c r="J416" s="107" t="s">
        <v>3941</v>
      </c>
      <c r="K416" s="107" t="s">
        <v>3941</v>
      </c>
      <c r="L416" s="107" t="s">
        <v>3941</v>
      </c>
      <c r="M416" s="107" t="s">
        <v>3941</v>
      </c>
      <c r="N416" s="107" t="s">
        <v>3941</v>
      </c>
      <c r="O416" s="107" t="s">
        <v>3941</v>
      </c>
      <c r="P416" s="107" t="s">
        <v>3941</v>
      </c>
      <c r="Q416" s="107" t="s">
        <v>3941</v>
      </c>
    </row>
    <row r="417" spans="1:17">
      <c r="A417" t="s">
        <v>304</v>
      </c>
      <c r="B417" s="106" t="s">
        <v>3941</v>
      </c>
      <c r="C417" s="106" t="s">
        <v>3941</v>
      </c>
      <c r="D417" s="107" t="s">
        <v>3941</v>
      </c>
      <c r="E417" s="107" t="s">
        <v>3941</v>
      </c>
      <c r="F417" s="107" t="s">
        <v>3941</v>
      </c>
      <c r="G417" s="107" t="s">
        <v>3941</v>
      </c>
      <c r="H417" s="107" t="s">
        <v>3941</v>
      </c>
      <c r="I417" s="107" t="s">
        <v>3941</v>
      </c>
      <c r="J417" s="107" t="s">
        <v>3941</v>
      </c>
      <c r="K417" s="107" t="s">
        <v>3941</v>
      </c>
      <c r="L417" s="107" t="s">
        <v>3941</v>
      </c>
      <c r="M417" s="107" t="s">
        <v>3941</v>
      </c>
      <c r="N417" s="107" t="s">
        <v>3941</v>
      </c>
      <c r="O417" s="107" t="s">
        <v>3941</v>
      </c>
      <c r="P417" s="107" t="s">
        <v>3941</v>
      </c>
      <c r="Q417" s="107" t="s">
        <v>3941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1" t="s">
        <v>3940</v>
      </c>
    </row>
    <row r="2" spans="1:20" s="1" customFormat="1">
      <c r="A2" s="2" t="s">
        <v>1</v>
      </c>
      <c r="B2" s="9" t="s">
        <v>3069</v>
      </c>
    </row>
    <row r="3" spans="1:20" s="1" customFormat="1">
      <c r="A3" s="2" t="s">
        <v>2</v>
      </c>
      <c r="B3" s="20" t="s">
        <v>3070</v>
      </c>
    </row>
    <row r="4" spans="1:20" s="1" customFormat="1">
      <c r="A4" s="2" t="s">
        <v>3</v>
      </c>
      <c r="B4" s="62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99" t="s">
        <v>3941</v>
      </c>
      <c r="B6" s="100" t="s">
        <v>3941</v>
      </c>
      <c r="C6" s="100" t="s">
        <v>3941</v>
      </c>
      <c r="D6" s="100" t="s">
        <v>3941</v>
      </c>
      <c r="E6" s="100" t="s">
        <v>3941</v>
      </c>
      <c r="F6" s="21" t="s">
        <v>71</v>
      </c>
      <c r="G6" s="100" t="s">
        <v>3941</v>
      </c>
      <c r="H6" s="21" t="s">
        <v>7</v>
      </c>
      <c r="I6" s="21" t="s">
        <v>7</v>
      </c>
      <c r="J6" s="21" t="s">
        <v>152</v>
      </c>
      <c r="K6" s="100" t="s">
        <v>3941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2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102" t="s">
        <v>3941</v>
      </c>
      <c r="H8" s="102" t="s">
        <v>3941</v>
      </c>
      <c r="I8" s="102" t="s">
        <v>3941</v>
      </c>
      <c r="J8" s="53">
        <v>0</v>
      </c>
      <c r="K8" s="102" t="s">
        <v>3941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172</v>
      </c>
      <c r="B9" s="106" t="s">
        <v>3941</v>
      </c>
      <c r="C9" s="106" t="s">
        <v>3941</v>
      </c>
      <c r="D9" s="107" t="s">
        <v>3941</v>
      </c>
      <c r="E9" s="107" t="s">
        <v>3941</v>
      </c>
      <c r="F9" s="59">
        <v>0</v>
      </c>
      <c r="G9" s="107" t="s">
        <v>3941</v>
      </c>
      <c r="H9" s="107" t="s">
        <v>3941</v>
      </c>
      <c r="I9" s="58">
        <v>0</v>
      </c>
      <c r="J9" s="59">
        <v>0</v>
      </c>
      <c r="K9" s="107" t="s">
        <v>3941</v>
      </c>
      <c r="L9" s="59">
        <v>0</v>
      </c>
      <c r="M9" s="58">
        <v>0</v>
      </c>
      <c r="N9" s="58">
        <v>0</v>
      </c>
    </row>
    <row r="10" spans="1:20">
      <c r="A10" s="57" t="s">
        <v>1902</v>
      </c>
      <c r="B10" s="106" t="s">
        <v>3941</v>
      </c>
      <c r="C10" s="106" t="s">
        <v>3941</v>
      </c>
      <c r="D10" s="107" t="s">
        <v>3941</v>
      </c>
      <c r="E10" s="107" t="s">
        <v>3941</v>
      </c>
      <c r="F10" s="59">
        <v>0</v>
      </c>
      <c r="G10" s="107" t="s">
        <v>3941</v>
      </c>
      <c r="H10" s="107" t="s">
        <v>3941</v>
      </c>
      <c r="I10" s="58">
        <v>0</v>
      </c>
      <c r="J10" s="59">
        <v>0</v>
      </c>
      <c r="K10" s="107" t="s">
        <v>3941</v>
      </c>
      <c r="L10" s="59">
        <v>0</v>
      </c>
      <c r="M10" s="58">
        <v>0</v>
      </c>
      <c r="N10" s="58">
        <v>0</v>
      </c>
    </row>
    <row r="11" spans="1:20">
      <c r="A11" t="s">
        <v>178</v>
      </c>
      <c r="B11" t="s">
        <v>178</v>
      </c>
      <c r="C11" s="106" t="s">
        <v>3941</v>
      </c>
      <c r="D11" t="s">
        <v>178</v>
      </c>
      <c r="E11" s="107" t="s">
        <v>3941</v>
      </c>
      <c r="F11" s="55">
        <v>0</v>
      </c>
      <c r="G11" t="s">
        <v>178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1903</v>
      </c>
      <c r="B12" s="106" t="s">
        <v>3941</v>
      </c>
      <c r="C12" s="106" t="s">
        <v>3941</v>
      </c>
      <c r="D12" s="107" t="s">
        <v>3941</v>
      </c>
      <c r="E12" s="107" t="s">
        <v>3941</v>
      </c>
      <c r="F12" s="59">
        <v>0</v>
      </c>
      <c r="G12" s="107" t="s">
        <v>3941</v>
      </c>
      <c r="H12" s="107" t="s">
        <v>3941</v>
      </c>
      <c r="I12" s="58">
        <v>0</v>
      </c>
      <c r="J12" s="59">
        <v>0</v>
      </c>
      <c r="K12" s="107" t="s">
        <v>3941</v>
      </c>
      <c r="L12" s="59">
        <v>0</v>
      </c>
      <c r="M12" s="58">
        <v>0</v>
      </c>
      <c r="N12" s="58">
        <v>0</v>
      </c>
    </row>
    <row r="13" spans="1:20">
      <c r="A13" t="s">
        <v>178</v>
      </c>
      <c r="B13" t="s">
        <v>178</v>
      </c>
      <c r="C13" s="106" t="s">
        <v>3941</v>
      </c>
      <c r="D13" t="s">
        <v>178</v>
      </c>
      <c r="E13" s="107" t="s">
        <v>3941</v>
      </c>
      <c r="F13" s="55">
        <v>0</v>
      </c>
      <c r="G13" t="s">
        <v>178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3018</v>
      </c>
      <c r="B14" s="106" t="s">
        <v>3941</v>
      </c>
      <c r="C14" s="106" t="s">
        <v>3941</v>
      </c>
      <c r="D14" s="107" t="s">
        <v>3941</v>
      </c>
      <c r="E14" s="107" t="s">
        <v>3941</v>
      </c>
      <c r="F14" s="59">
        <v>0</v>
      </c>
      <c r="G14" s="107" t="s">
        <v>3941</v>
      </c>
      <c r="H14" s="107" t="s">
        <v>3941</v>
      </c>
      <c r="I14" s="58">
        <v>0</v>
      </c>
      <c r="J14" s="59">
        <v>0</v>
      </c>
      <c r="K14" s="107" t="s">
        <v>3941</v>
      </c>
      <c r="L14" s="59">
        <v>0</v>
      </c>
      <c r="M14" s="58">
        <v>0</v>
      </c>
      <c r="N14" s="58">
        <v>0</v>
      </c>
    </row>
    <row r="15" spans="1:20">
      <c r="A15" t="s">
        <v>178</v>
      </c>
      <c r="B15" t="s">
        <v>178</v>
      </c>
      <c r="C15" s="106" t="s">
        <v>3941</v>
      </c>
      <c r="D15" t="s">
        <v>178</v>
      </c>
      <c r="E15" s="107" t="s">
        <v>3941</v>
      </c>
      <c r="F15" s="55">
        <v>0</v>
      </c>
      <c r="G15" t="s">
        <v>178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3019</v>
      </c>
      <c r="B16" s="106" t="s">
        <v>3941</v>
      </c>
      <c r="C16" s="106" t="s">
        <v>3941</v>
      </c>
      <c r="D16" s="107" t="s">
        <v>3941</v>
      </c>
      <c r="E16" s="107" t="s">
        <v>3941</v>
      </c>
      <c r="F16" s="59">
        <v>0</v>
      </c>
      <c r="G16" s="107" t="s">
        <v>3941</v>
      </c>
      <c r="H16" s="107" t="s">
        <v>3941</v>
      </c>
      <c r="I16" s="58">
        <v>0</v>
      </c>
      <c r="J16" s="59">
        <v>0</v>
      </c>
      <c r="K16" s="107" t="s">
        <v>3941</v>
      </c>
      <c r="L16" s="59">
        <v>0</v>
      </c>
      <c r="M16" s="58">
        <v>0</v>
      </c>
      <c r="N16" s="58">
        <v>0</v>
      </c>
    </row>
    <row r="17" spans="1:14">
      <c r="A17" t="s">
        <v>178</v>
      </c>
      <c r="B17" t="s">
        <v>178</v>
      </c>
      <c r="C17" s="106" t="s">
        <v>3941</v>
      </c>
      <c r="D17" t="s">
        <v>178</v>
      </c>
      <c r="E17" s="107" t="s">
        <v>3941</v>
      </c>
      <c r="F17" s="55">
        <v>0</v>
      </c>
      <c r="G17" t="s">
        <v>178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822</v>
      </c>
      <c r="B18" s="106" t="s">
        <v>3941</v>
      </c>
      <c r="C18" s="106" t="s">
        <v>3941</v>
      </c>
      <c r="D18" s="107" t="s">
        <v>3941</v>
      </c>
      <c r="E18" s="107" t="s">
        <v>3941</v>
      </c>
      <c r="F18" s="59">
        <v>0</v>
      </c>
      <c r="G18" s="107" t="s">
        <v>3941</v>
      </c>
      <c r="H18" s="107" t="s">
        <v>3941</v>
      </c>
      <c r="I18" s="58">
        <v>0</v>
      </c>
      <c r="J18" s="59">
        <v>0</v>
      </c>
      <c r="K18" s="107" t="s">
        <v>3941</v>
      </c>
      <c r="L18" s="59">
        <v>0</v>
      </c>
      <c r="M18" s="58">
        <v>0</v>
      </c>
      <c r="N18" s="58">
        <v>0</v>
      </c>
    </row>
    <row r="19" spans="1:14">
      <c r="A19" t="s">
        <v>178</v>
      </c>
      <c r="B19" t="s">
        <v>178</v>
      </c>
      <c r="C19" s="106" t="s">
        <v>3941</v>
      </c>
      <c r="D19" t="s">
        <v>178</v>
      </c>
      <c r="E19" s="107" t="s">
        <v>3941</v>
      </c>
      <c r="F19" s="55">
        <v>0</v>
      </c>
      <c r="G19" t="s">
        <v>178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188</v>
      </c>
      <c r="B20" s="106" t="s">
        <v>3941</v>
      </c>
      <c r="C20" s="106" t="s">
        <v>3941</v>
      </c>
      <c r="D20" s="107" t="s">
        <v>3941</v>
      </c>
      <c r="E20" s="107" t="s">
        <v>3941</v>
      </c>
      <c r="F20" s="59">
        <v>0</v>
      </c>
      <c r="G20" s="107" t="s">
        <v>3941</v>
      </c>
      <c r="H20" s="107" t="s">
        <v>3941</v>
      </c>
      <c r="I20" s="58">
        <v>0</v>
      </c>
      <c r="J20" s="59">
        <v>0</v>
      </c>
      <c r="K20" s="107" t="s">
        <v>3941</v>
      </c>
      <c r="L20" s="59">
        <v>0</v>
      </c>
      <c r="M20" s="58">
        <v>0</v>
      </c>
      <c r="N20" s="58">
        <v>0</v>
      </c>
    </row>
    <row r="21" spans="1:14">
      <c r="A21" t="s">
        <v>178</v>
      </c>
      <c r="B21" t="s">
        <v>178</v>
      </c>
      <c r="C21" s="106" t="s">
        <v>3941</v>
      </c>
      <c r="D21" t="s">
        <v>178</v>
      </c>
      <c r="E21" s="107" t="s">
        <v>3941</v>
      </c>
      <c r="F21" s="55">
        <v>0</v>
      </c>
      <c r="G21" t="s">
        <v>178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190</v>
      </c>
      <c r="B22" s="106" t="s">
        <v>3941</v>
      </c>
      <c r="C22" s="106" t="s">
        <v>3941</v>
      </c>
      <c r="D22" s="107" t="s">
        <v>3941</v>
      </c>
      <c r="E22" s="107" t="s">
        <v>3941</v>
      </c>
      <c r="F22" s="107" t="s">
        <v>3941</v>
      </c>
      <c r="G22" s="107" t="s">
        <v>3941</v>
      </c>
      <c r="H22" s="107" t="s">
        <v>3941</v>
      </c>
      <c r="I22" s="107" t="s">
        <v>3941</v>
      </c>
      <c r="J22" s="107" t="s">
        <v>3941</v>
      </c>
      <c r="K22" s="107" t="s">
        <v>3941</v>
      </c>
      <c r="L22" s="107" t="s">
        <v>3941</v>
      </c>
      <c r="M22" s="107" t="s">
        <v>3941</v>
      </c>
      <c r="N22" s="107" t="s">
        <v>3941</v>
      </c>
    </row>
    <row r="23" spans="1:14">
      <c r="A23" t="s">
        <v>302</v>
      </c>
      <c r="B23" s="106" t="s">
        <v>3941</v>
      </c>
      <c r="C23" s="106" t="s">
        <v>3941</v>
      </c>
      <c r="D23" s="107" t="s">
        <v>3941</v>
      </c>
      <c r="E23" s="107" t="s">
        <v>3941</v>
      </c>
      <c r="F23" s="107" t="s">
        <v>3941</v>
      </c>
      <c r="G23" s="107" t="s">
        <v>3941</v>
      </c>
      <c r="H23" s="107" t="s">
        <v>3941</v>
      </c>
      <c r="I23" s="107" t="s">
        <v>3941</v>
      </c>
      <c r="J23" s="107" t="s">
        <v>3941</v>
      </c>
      <c r="K23" s="107" t="s">
        <v>3941</v>
      </c>
      <c r="L23" s="107" t="s">
        <v>3941</v>
      </c>
      <c r="M23" s="107" t="s">
        <v>3941</v>
      </c>
      <c r="N23" s="107" t="s">
        <v>3941</v>
      </c>
    </row>
    <row r="24" spans="1:14">
      <c r="A24" t="s">
        <v>303</v>
      </c>
      <c r="B24" s="106" t="s">
        <v>3941</v>
      </c>
      <c r="C24" s="106" t="s">
        <v>3941</v>
      </c>
      <c r="D24" s="107" t="s">
        <v>3941</v>
      </c>
      <c r="E24" s="107" t="s">
        <v>3941</v>
      </c>
      <c r="F24" s="107" t="s">
        <v>3941</v>
      </c>
      <c r="G24" s="107" t="s">
        <v>3941</v>
      </c>
      <c r="H24" s="107" t="s">
        <v>3941</v>
      </c>
      <c r="I24" s="107" t="s">
        <v>3941</v>
      </c>
      <c r="J24" s="107" t="s">
        <v>3941</v>
      </c>
      <c r="K24" s="107" t="s">
        <v>3941</v>
      </c>
      <c r="L24" s="107" t="s">
        <v>3941</v>
      </c>
      <c r="M24" s="107" t="s">
        <v>3941</v>
      </c>
      <c r="N24" s="107" t="s">
        <v>3941</v>
      </c>
    </row>
    <row r="25" spans="1:14">
      <c r="A25" t="s">
        <v>304</v>
      </c>
      <c r="B25" s="106" t="s">
        <v>3941</v>
      </c>
      <c r="C25" s="106" t="s">
        <v>3941</v>
      </c>
      <c r="D25" s="107" t="s">
        <v>3941</v>
      </c>
      <c r="E25" s="107" t="s">
        <v>3941</v>
      </c>
      <c r="F25" s="107" t="s">
        <v>3941</v>
      </c>
      <c r="G25" s="107" t="s">
        <v>3941</v>
      </c>
      <c r="H25" s="107" t="s">
        <v>3941</v>
      </c>
      <c r="I25" s="107" t="s">
        <v>3941</v>
      </c>
      <c r="J25" s="107" t="s">
        <v>3941</v>
      </c>
      <c r="K25" s="107" t="s">
        <v>3941</v>
      </c>
      <c r="L25" s="107" t="s">
        <v>3941</v>
      </c>
      <c r="M25" s="107" t="s">
        <v>3941</v>
      </c>
      <c r="N25" s="107" t="s">
        <v>3941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1" t="s">
        <v>3940</v>
      </c>
    </row>
    <row r="2" spans="1:34" s="1" customFormat="1">
      <c r="A2" s="2" t="s">
        <v>1</v>
      </c>
      <c r="B2" s="9" t="s">
        <v>3069</v>
      </c>
    </row>
    <row r="3" spans="1:34" s="1" customFormat="1">
      <c r="A3" s="2" t="s">
        <v>2</v>
      </c>
      <c r="B3" s="20" t="s">
        <v>3070</v>
      </c>
    </row>
    <row r="4" spans="1:34" s="1" customFormat="1">
      <c r="A4" s="2" t="s">
        <v>3</v>
      </c>
      <c r="B4" s="62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99" t="s">
        <v>3941</v>
      </c>
      <c r="B6" s="16" t="s">
        <v>70</v>
      </c>
      <c r="C6" s="100" t="s">
        <v>3941</v>
      </c>
      <c r="D6" s="16" t="s">
        <v>7</v>
      </c>
      <c r="E6" s="100" t="s">
        <v>3941</v>
      </c>
      <c r="F6" s="16" t="s">
        <v>150</v>
      </c>
      <c r="G6" s="21" t="s">
        <v>7</v>
      </c>
      <c r="H6" s="29" t="s">
        <v>7</v>
      </c>
      <c r="I6" s="124" t="s">
        <v>3941</v>
      </c>
    </row>
    <row r="7" spans="1:34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2" t="s">
        <v>3941</v>
      </c>
      <c r="C8" s="102" t="s">
        <v>3941</v>
      </c>
      <c r="D8" s="54">
        <f>D9</f>
        <v>9.3923237000512264E-3</v>
      </c>
      <c r="E8" s="102" t="s">
        <v>3941</v>
      </c>
      <c r="F8" s="53">
        <v>576.45302000000004</v>
      </c>
      <c r="G8" s="54">
        <f>F8/$F$8</f>
        <v>1</v>
      </c>
      <c r="H8" s="54">
        <f>F8/'סכום נכסי הקרן'!$C$41</f>
        <v>5.6616496786131773E-3</v>
      </c>
      <c r="I8" s="125" t="s">
        <v>3941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172</v>
      </c>
      <c r="B9" s="106" t="s">
        <v>3941</v>
      </c>
      <c r="C9" s="107" t="s">
        <v>3941</v>
      </c>
      <c r="D9" s="58">
        <f>D10*F10/F9</f>
        <v>9.3923237000512264E-3</v>
      </c>
      <c r="E9" s="118" t="s">
        <v>3941</v>
      </c>
      <c r="F9" s="59">
        <v>576.45302000000004</v>
      </c>
      <c r="G9" s="58">
        <f t="shared" ref="G9:G23" si="0">F9/$F$8</f>
        <v>1</v>
      </c>
      <c r="H9" s="58">
        <f>F9/'סכום נכסי הקרן'!$C$41</f>
        <v>5.6616496786131773E-3</v>
      </c>
      <c r="I9" s="118" t="s">
        <v>3941</v>
      </c>
    </row>
    <row r="10" spans="1:34">
      <c r="A10" s="57" t="s">
        <v>3020</v>
      </c>
      <c r="B10" s="106" t="s">
        <v>3941</v>
      </c>
      <c r="C10" s="107" t="s">
        <v>3941</v>
      </c>
      <c r="D10" s="58">
        <f>(D11*F11+D12*F12+D13*F13)/F10</f>
        <v>1.4331671952035979E-2</v>
      </c>
      <c r="E10" s="118" t="s">
        <v>3941</v>
      </c>
      <c r="F10" s="59">
        <v>377.78100000000001</v>
      </c>
      <c r="G10" s="58">
        <f t="shared" si="0"/>
        <v>0.65535436001358793</v>
      </c>
      <c r="H10" s="58">
        <f>F10/'סכום נכסי הקרן'!$C$41</f>
        <v>3.7103868017486744E-3</v>
      </c>
      <c r="I10" s="118" t="s">
        <v>3941</v>
      </c>
    </row>
    <row r="11" spans="1:34">
      <c r="A11" t="s">
        <v>3222</v>
      </c>
      <c r="B11" s="65">
        <v>45291</v>
      </c>
      <c r="C11" t="s">
        <v>3221</v>
      </c>
      <c r="D11" s="56">
        <v>8.8999999999999999E-3</v>
      </c>
      <c r="E11" t="s">
        <v>98</v>
      </c>
      <c r="F11" s="55">
        <v>86.477999999999994</v>
      </c>
      <c r="G11" s="56">
        <f t="shared" si="0"/>
        <v>0.15001742900054543</v>
      </c>
      <c r="H11" s="56">
        <f>F11/'סכום נכסי הקרן'!$C$41</f>
        <v>8.4934612868731304E-4</v>
      </c>
      <c r="I11" t="s">
        <v>3223</v>
      </c>
    </row>
    <row r="12" spans="1:34">
      <c r="A12" t="s">
        <v>3224</v>
      </c>
      <c r="B12" s="65">
        <v>45291</v>
      </c>
      <c r="C12" t="s">
        <v>3221</v>
      </c>
      <c r="D12" s="56">
        <v>1.29E-2</v>
      </c>
      <c r="E12" t="s">
        <v>98</v>
      </c>
      <c r="F12" s="55">
        <v>172.75299999999999</v>
      </c>
      <c r="G12" s="56">
        <f t="shared" si="0"/>
        <v>0.29968270441188766</v>
      </c>
      <c r="H12" s="56">
        <f>F12/'סכום נכסי הקרן'!$C$41</f>
        <v>1.6966984871194916E-3</v>
      </c>
      <c r="I12" t="s">
        <v>3225</v>
      </c>
    </row>
    <row r="13" spans="1:34">
      <c r="A13" t="s">
        <v>3226</v>
      </c>
      <c r="B13" s="65">
        <v>45077</v>
      </c>
      <c r="C13" t="s">
        <v>3221</v>
      </c>
      <c r="D13" s="56">
        <v>2.0380138858811511E-2</v>
      </c>
      <c r="E13" t="s">
        <v>98</v>
      </c>
      <c r="F13" s="55">
        <v>118.55</v>
      </c>
      <c r="G13" s="56">
        <f t="shared" si="0"/>
        <v>0.20565422660115476</v>
      </c>
      <c r="H13" s="56">
        <f>F13/'סכום נכסי הקרן'!$C$41</f>
        <v>1.1643421859418692E-3</v>
      </c>
      <c r="I13" t="s">
        <v>3227</v>
      </c>
    </row>
    <row r="14" spans="1:34">
      <c r="A14" s="57" t="s">
        <v>3021</v>
      </c>
      <c r="B14" s="106" t="s">
        <v>3941</v>
      </c>
      <c r="C14" s="107" t="s">
        <v>3941</v>
      </c>
      <c r="D14" s="58">
        <v>0</v>
      </c>
      <c r="E14" s="118" t="s">
        <v>3941</v>
      </c>
      <c r="F14" s="59">
        <v>198.67202</v>
      </c>
      <c r="G14" s="58">
        <f t="shared" si="0"/>
        <v>0.34464563998641207</v>
      </c>
      <c r="H14" s="58">
        <f>F14/'סכום נכסי הקרן'!$C$41</f>
        <v>1.9512628768645025E-3</v>
      </c>
      <c r="I14" s="118" t="s">
        <v>3941</v>
      </c>
    </row>
    <row r="15" spans="1:34">
      <c r="A15" t="s">
        <v>3228</v>
      </c>
      <c r="B15" s="65">
        <v>44377</v>
      </c>
      <c r="C15" t="s">
        <v>108</v>
      </c>
      <c r="D15" s="56">
        <v>0</v>
      </c>
      <c r="E15" t="s">
        <v>98</v>
      </c>
      <c r="F15" s="55">
        <v>12.854190000000001</v>
      </c>
      <c r="G15" s="56">
        <f t="shared" si="0"/>
        <v>2.2298764260095298E-2</v>
      </c>
      <c r="H15" s="56">
        <f>F15/'סכום נכסי הקרן'!$C$41</f>
        <v>1.2624779150663954E-4</v>
      </c>
      <c r="I15" t="s">
        <v>3229</v>
      </c>
    </row>
    <row r="16" spans="1:34">
      <c r="A16" t="s">
        <v>3230</v>
      </c>
      <c r="B16" s="65">
        <v>44377</v>
      </c>
      <c r="C16" t="s">
        <v>108</v>
      </c>
      <c r="D16" s="56">
        <v>0</v>
      </c>
      <c r="E16" t="s">
        <v>98</v>
      </c>
      <c r="F16" s="55">
        <v>17.542840000000002</v>
      </c>
      <c r="G16" s="56">
        <f t="shared" si="0"/>
        <v>3.0432384585304107E-2</v>
      </c>
      <c r="H16" s="56">
        <f>F16/'סכום נכסי הקרן'!$C$41</f>
        <v>1.722975004068196E-4</v>
      </c>
      <c r="I16" t="s">
        <v>3229</v>
      </c>
    </row>
    <row r="17" spans="1:9">
      <c r="A17" t="s">
        <v>3231</v>
      </c>
      <c r="B17" s="65">
        <v>44834</v>
      </c>
      <c r="C17" t="s">
        <v>108</v>
      </c>
      <c r="D17" s="56">
        <v>0</v>
      </c>
      <c r="E17" t="s">
        <v>98</v>
      </c>
      <c r="F17" s="55">
        <v>29.721</v>
      </c>
      <c r="G17" s="56">
        <f t="shared" si="0"/>
        <v>5.1558408003483089E-2</v>
      </c>
      <c r="H17" s="56">
        <f>F17/'סכום נכסי הקרן'!$C$41</f>
        <v>2.9190564410272712E-4</v>
      </c>
      <c r="I17" t="s">
        <v>3232</v>
      </c>
    </row>
    <row r="18" spans="1:9">
      <c r="A18" t="s">
        <v>3233</v>
      </c>
      <c r="B18" s="65">
        <v>45230</v>
      </c>
      <c r="C18" t="s">
        <v>108</v>
      </c>
      <c r="D18" s="56">
        <v>0</v>
      </c>
      <c r="E18" t="s">
        <v>98</v>
      </c>
      <c r="F18" s="55">
        <v>138.554</v>
      </c>
      <c r="G18" s="56">
        <f t="shared" si="0"/>
        <v>0.240356100484997</v>
      </c>
      <c r="H18" s="56">
        <f>F18/'סכום נכסי הקרן'!$C$41</f>
        <v>1.3608120390635999E-3</v>
      </c>
      <c r="I18" t="s">
        <v>3234</v>
      </c>
    </row>
    <row r="19" spans="1:9">
      <c r="A19" s="57" t="s">
        <v>188</v>
      </c>
      <c r="B19" s="106" t="s">
        <v>3941</v>
      </c>
      <c r="C19" s="107" t="s">
        <v>3941</v>
      </c>
      <c r="D19" s="58">
        <v>0</v>
      </c>
      <c r="E19" s="118" t="s">
        <v>3941</v>
      </c>
      <c r="F19" s="59">
        <v>0</v>
      </c>
      <c r="G19" s="58">
        <f t="shared" si="0"/>
        <v>0</v>
      </c>
      <c r="H19" s="58">
        <f>F19/'סכום נכסי הקרן'!$C$41</f>
        <v>0</v>
      </c>
      <c r="I19" s="118" t="s">
        <v>3941</v>
      </c>
    </row>
    <row r="20" spans="1:9">
      <c r="A20" s="57" t="s">
        <v>3020</v>
      </c>
      <c r="B20" s="106" t="s">
        <v>3941</v>
      </c>
      <c r="C20" s="107" t="s">
        <v>3941</v>
      </c>
      <c r="D20" s="58">
        <v>0</v>
      </c>
      <c r="E20" s="118" t="s">
        <v>3941</v>
      </c>
      <c r="F20" s="59">
        <v>0</v>
      </c>
      <c r="G20" s="58">
        <f t="shared" si="0"/>
        <v>0</v>
      </c>
      <c r="H20" s="58">
        <f>F20/'סכום נכסי הקרן'!$C$41</f>
        <v>0</v>
      </c>
      <c r="I20" s="118" t="s">
        <v>3941</v>
      </c>
    </row>
    <row r="21" spans="1:9">
      <c r="A21" t="s">
        <v>178</v>
      </c>
      <c r="B21" s="106" t="s">
        <v>3941</v>
      </c>
      <c r="C21" s="107" t="s">
        <v>3941</v>
      </c>
      <c r="D21" s="56">
        <v>0</v>
      </c>
      <c r="E21" t="s">
        <v>178</v>
      </c>
      <c r="F21" s="55">
        <v>0</v>
      </c>
      <c r="G21" s="56">
        <f t="shared" si="0"/>
        <v>0</v>
      </c>
      <c r="H21" s="56">
        <f>F21/'סכום נכסי הקרן'!$C$41</f>
        <v>0</v>
      </c>
      <c r="I21" s="118" t="s">
        <v>3941</v>
      </c>
    </row>
    <row r="22" spans="1:9">
      <c r="A22" s="57" t="s">
        <v>3021</v>
      </c>
      <c r="B22" s="106" t="s">
        <v>3941</v>
      </c>
      <c r="C22" s="107" t="s">
        <v>3941</v>
      </c>
      <c r="D22" s="58">
        <v>0</v>
      </c>
      <c r="E22" s="118" t="s">
        <v>3941</v>
      </c>
      <c r="F22" s="59">
        <v>0</v>
      </c>
      <c r="G22" s="58">
        <f t="shared" si="0"/>
        <v>0</v>
      </c>
      <c r="H22" s="58">
        <f>F22/'סכום נכסי הקרן'!$C$41</f>
        <v>0</v>
      </c>
      <c r="I22" s="118" t="s">
        <v>3941</v>
      </c>
    </row>
    <row r="23" spans="1:9">
      <c r="A23" t="s">
        <v>178</v>
      </c>
      <c r="B23" s="106" t="s">
        <v>3941</v>
      </c>
      <c r="C23" s="107" t="s">
        <v>3941</v>
      </c>
      <c r="D23" s="56">
        <v>0</v>
      </c>
      <c r="E23" t="s">
        <v>178</v>
      </c>
      <c r="F23" s="55">
        <v>0</v>
      </c>
      <c r="G23" s="56">
        <f t="shared" si="0"/>
        <v>0</v>
      </c>
      <c r="H23" s="56">
        <f>F23/'סכום נכסי הקרן'!$C$41</f>
        <v>0</v>
      </c>
      <c r="I23" s="118" t="s">
        <v>3941</v>
      </c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>
      <c r="E846" s="15"/>
      <c r="F846" s="15"/>
      <c r="G846" s="15"/>
    </row>
    <row r="847" spans="5:7" hidden="1">
      <c r="E847" s="15"/>
      <c r="F847" s="15"/>
      <c r="G847" s="15"/>
    </row>
    <row r="848" spans="5:7" hidden="1">
      <c r="E848" s="15"/>
      <c r="F848" s="15"/>
      <c r="G848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3940</v>
      </c>
    </row>
    <row r="2" spans="1:25" s="1" customFormat="1">
      <c r="A2" s="2" t="s">
        <v>1</v>
      </c>
      <c r="B2" s="9" t="s">
        <v>3069</v>
      </c>
    </row>
    <row r="3" spans="1:25" s="1" customFormat="1">
      <c r="A3" s="2" t="s">
        <v>2</v>
      </c>
      <c r="B3" s="20" t="s">
        <v>3070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99" t="s">
        <v>3941</v>
      </c>
      <c r="B6" s="123" t="s">
        <v>3941</v>
      </c>
      <c r="C6" s="100" t="s">
        <v>3941</v>
      </c>
      <c r="D6" s="100" t="s">
        <v>3941</v>
      </c>
      <c r="E6" s="16" t="s">
        <v>7</v>
      </c>
      <c r="F6" s="100" t="s">
        <v>3941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2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102" t="s">
        <v>3941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6" t="s">
        <v>3941</v>
      </c>
      <c r="C9" s="118" t="s">
        <v>3941</v>
      </c>
      <c r="D9" s="118" t="s">
        <v>3941</v>
      </c>
      <c r="E9" s="118" t="s">
        <v>3941</v>
      </c>
      <c r="F9" s="118" t="s">
        <v>3941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178</v>
      </c>
      <c r="B10" s="106" t="s">
        <v>3941</v>
      </c>
      <c r="C10" t="s">
        <v>178</v>
      </c>
      <c r="D10" s="118" t="s">
        <v>3941</v>
      </c>
      <c r="E10" s="56">
        <v>0</v>
      </c>
      <c r="F10" t="s">
        <v>178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188</v>
      </c>
      <c r="B11" s="106" t="s">
        <v>3941</v>
      </c>
      <c r="C11" s="118" t="s">
        <v>3941</v>
      </c>
      <c r="D11" s="118" t="s">
        <v>3941</v>
      </c>
      <c r="E11" s="118" t="s">
        <v>3941</v>
      </c>
      <c r="F11" s="118" t="s">
        <v>3941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178</v>
      </c>
      <c r="B12" s="106" t="s">
        <v>3941</v>
      </c>
      <c r="C12" t="s">
        <v>178</v>
      </c>
      <c r="D12" s="118" t="s">
        <v>3941</v>
      </c>
      <c r="E12" s="56">
        <v>0</v>
      </c>
      <c r="F12" t="s">
        <v>178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1" t="s">
        <v>3940</v>
      </c>
    </row>
    <row r="2" spans="1:25" s="1" customFormat="1">
      <c r="A2" s="2" t="s">
        <v>1</v>
      </c>
      <c r="B2" s="9" t="s">
        <v>3069</v>
      </c>
    </row>
    <row r="3" spans="1:25" s="1" customFormat="1">
      <c r="A3" s="2" t="s">
        <v>2</v>
      </c>
      <c r="B3" s="20" t="s">
        <v>3070</v>
      </c>
    </row>
    <row r="4" spans="1:25" s="1" customFormat="1">
      <c r="A4" s="2" t="s">
        <v>3</v>
      </c>
      <c r="B4" s="62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99" t="s">
        <v>3941</v>
      </c>
      <c r="B6" s="100" t="s">
        <v>3941</v>
      </c>
      <c r="C6" s="100" t="s">
        <v>3941</v>
      </c>
      <c r="D6" s="100" t="s">
        <v>3941</v>
      </c>
      <c r="E6" s="16" t="s">
        <v>7</v>
      </c>
      <c r="F6" s="100" t="s">
        <v>3941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3941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6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54">
        <v>4.0000000000000002E-4</v>
      </c>
      <c r="H8" s="53">
        <v>-738.37201245569997</v>
      </c>
      <c r="I8" s="54">
        <v>1</v>
      </c>
      <c r="J8" s="54">
        <v>-7.3000000000000001E-3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6" t="s">
        <v>3941</v>
      </c>
      <c r="C9" s="106" t="s">
        <v>3941</v>
      </c>
      <c r="D9" s="106" t="s">
        <v>3941</v>
      </c>
      <c r="E9" s="106" t="s">
        <v>3941</v>
      </c>
      <c r="F9" s="106" t="s">
        <v>3941</v>
      </c>
      <c r="G9" s="58">
        <v>5.0000000000000001E-4</v>
      </c>
      <c r="H9" s="59">
        <v>-637.69392723999999</v>
      </c>
      <c r="I9" s="58">
        <v>0.86360000000000003</v>
      </c>
      <c r="J9" s="58">
        <v>-6.3E-3</v>
      </c>
    </row>
    <row r="10" spans="1:25">
      <c r="A10" t="s">
        <v>3022</v>
      </c>
      <c r="B10" t="s">
        <v>3023</v>
      </c>
      <c r="C10" s="63" t="s">
        <v>3220</v>
      </c>
      <c r="D10" s="105" t="s">
        <v>3941</v>
      </c>
      <c r="E10" s="56">
        <v>0</v>
      </c>
      <c r="F10" t="s">
        <v>100</v>
      </c>
      <c r="G10" s="56">
        <v>0</v>
      </c>
      <c r="H10" s="55">
        <v>2.49853149</v>
      </c>
      <c r="I10" s="56">
        <v>-3.3999999999999998E-3</v>
      </c>
      <c r="J10" s="56">
        <v>0</v>
      </c>
    </row>
    <row r="11" spans="1:25">
      <c r="A11" t="s">
        <v>3024</v>
      </c>
      <c r="B11" t="s">
        <v>3025</v>
      </c>
      <c r="C11" s="63" t="s">
        <v>3220</v>
      </c>
      <c r="D11" s="105" t="s">
        <v>3941</v>
      </c>
      <c r="E11" s="56">
        <v>0</v>
      </c>
      <c r="F11" t="s">
        <v>98</v>
      </c>
      <c r="G11" s="56">
        <v>0</v>
      </c>
      <c r="H11" s="55">
        <v>4.3894700000000002</v>
      </c>
      <c r="I11" s="56">
        <v>-5.8999999999999999E-3</v>
      </c>
      <c r="J11" s="56">
        <v>0</v>
      </c>
    </row>
    <row r="12" spans="1:25">
      <c r="A12" t="s">
        <v>3026</v>
      </c>
      <c r="B12" t="s">
        <v>3027</v>
      </c>
      <c r="C12" s="63" t="s">
        <v>3220</v>
      </c>
      <c r="D12" s="105" t="s">
        <v>3941</v>
      </c>
      <c r="E12" s="56">
        <v>0</v>
      </c>
      <c r="F12" t="s">
        <v>98</v>
      </c>
      <c r="G12" s="56">
        <v>0</v>
      </c>
      <c r="H12" s="55">
        <v>-0.73690999999999995</v>
      </c>
      <c r="I12" s="56">
        <v>1E-3</v>
      </c>
      <c r="J12" s="56">
        <v>0</v>
      </c>
    </row>
    <row r="13" spans="1:25">
      <c r="A13" t="s">
        <v>3028</v>
      </c>
      <c r="B13" t="s">
        <v>3029</v>
      </c>
      <c r="C13" s="63" t="s">
        <v>3220</v>
      </c>
      <c r="D13" s="105" t="s">
        <v>3941</v>
      </c>
      <c r="E13" s="56">
        <v>0</v>
      </c>
      <c r="F13" t="s">
        <v>98</v>
      </c>
      <c r="G13" s="56">
        <v>0</v>
      </c>
      <c r="H13" s="55">
        <v>-4.89154</v>
      </c>
      <c r="I13" s="56">
        <v>6.6E-3</v>
      </c>
      <c r="J13" s="56">
        <v>0</v>
      </c>
    </row>
    <row r="14" spans="1:25">
      <c r="A14" t="s">
        <v>3030</v>
      </c>
      <c r="B14" t="s">
        <v>3031</v>
      </c>
      <c r="C14" s="63" t="s">
        <v>3220</v>
      </c>
      <c r="D14" s="105" t="s">
        <v>3941</v>
      </c>
      <c r="E14" s="56">
        <v>0</v>
      </c>
      <c r="F14" t="s">
        <v>98</v>
      </c>
      <c r="G14" s="56">
        <v>0</v>
      </c>
      <c r="H14" s="55">
        <v>-5.7598099999999999</v>
      </c>
      <c r="I14" s="56">
        <v>7.7999999999999996E-3</v>
      </c>
      <c r="J14" s="56">
        <v>-1E-4</v>
      </c>
    </row>
    <row r="15" spans="1:25">
      <c r="A15" t="s">
        <v>3032</v>
      </c>
      <c r="B15" t="s">
        <v>3033</v>
      </c>
      <c r="C15" s="63" t="s">
        <v>3220</v>
      </c>
      <c r="D15" s="105" t="s">
        <v>3941</v>
      </c>
      <c r="E15" s="56">
        <v>0</v>
      </c>
      <c r="F15" t="s">
        <v>98</v>
      </c>
      <c r="G15" s="56">
        <v>0</v>
      </c>
      <c r="H15" s="55">
        <v>-2.6975699999999998</v>
      </c>
      <c r="I15" s="56">
        <v>3.7000000000000002E-3</v>
      </c>
      <c r="J15" s="56">
        <v>0</v>
      </c>
    </row>
    <row r="16" spans="1:25">
      <c r="A16" t="s">
        <v>3034</v>
      </c>
      <c r="B16" t="s">
        <v>3035</v>
      </c>
      <c r="C16" s="63" t="s">
        <v>3220</v>
      </c>
      <c r="D16" s="105" t="s">
        <v>3941</v>
      </c>
      <c r="E16" s="56">
        <v>0</v>
      </c>
      <c r="F16" t="s">
        <v>98</v>
      </c>
      <c r="G16" s="56">
        <v>0</v>
      </c>
      <c r="H16" s="55">
        <v>-4.1739699999999997</v>
      </c>
      <c r="I16" s="56">
        <v>5.7000000000000002E-3</v>
      </c>
      <c r="J16" s="56">
        <v>0</v>
      </c>
    </row>
    <row r="17" spans="1:10">
      <c r="A17" t="s">
        <v>3036</v>
      </c>
      <c r="B17" t="s">
        <v>3037</v>
      </c>
      <c r="C17" s="63" t="s">
        <v>3220</v>
      </c>
      <c r="D17" s="105" t="s">
        <v>3941</v>
      </c>
      <c r="E17" s="56">
        <v>0</v>
      </c>
      <c r="F17" t="s">
        <v>98</v>
      </c>
      <c r="G17" s="56">
        <v>0</v>
      </c>
      <c r="H17" s="55">
        <v>-3.66743</v>
      </c>
      <c r="I17" s="56">
        <v>5.0000000000000001E-3</v>
      </c>
      <c r="J17" s="56">
        <v>0</v>
      </c>
    </row>
    <row r="18" spans="1:10">
      <c r="A18" t="s">
        <v>3038</v>
      </c>
      <c r="B18" t="s">
        <v>3039</v>
      </c>
      <c r="C18" s="63" t="s">
        <v>3220</v>
      </c>
      <c r="D18" s="105" t="s">
        <v>3941</v>
      </c>
      <c r="E18" s="56">
        <v>0</v>
      </c>
      <c r="F18" t="s">
        <v>100</v>
      </c>
      <c r="G18" s="56">
        <v>0</v>
      </c>
      <c r="H18" s="55">
        <v>0.71836361999999998</v>
      </c>
      <c r="I18" s="56">
        <v>-1E-3</v>
      </c>
      <c r="J18" s="56">
        <v>0</v>
      </c>
    </row>
    <row r="19" spans="1:10">
      <c r="A19" t="s">
        <v>3040</v>
      </c>
      <c r="B19" t="s">
        <v>3041</v>
      </c>
      <c r="C19" s="63" t="s">
        <v>3220</v>
      </c>
      <c r="D19" s="105" t="s">
        <v>3941</v>
      </c>
      <c r="E19" s="56">
        <v>0</v>
      </c>
      <c r="F19" t="s">
        <v>107</v>
      </c>
      <c r="G19" s="56">
        <v>0</v>
      </c>
      <c r="H19" s="55">
        <v>-1.4505258E-2</v>
      </c>
      <c r="I19" s="56">
        <v>0</v>
      </c>
      <c r="J19" s="56">
        <v>0</v>
      </c>
    </row>
    <row r="20" spans="1:10">
      <c r="A20" t="s">
        <v>3042</v>
      </c>
      <c r="B20" t="s">
        <v>3043</v>
      </c>
      <c r="C20" s="63" t="s">
        <v>3220</v>
      </c>
      <c r="D20" s="105" t="s">
        <v>3941</v>
      </c>
      <c r="E20" s="56">
        <v>0</v>
      </c>
      <c r="F20" t="s">
        <v>102</v>
      </c>
      <c r="G20" s="56">
        <v>0</v>
      </c>
      <c r="H20" s="55">
        <v>8.9980188000000003E-2</v>
      </c>
      <c r="I20" s="56">
        <v>-1E-4</v>
      </c>
      <c r="J20" s="56">
        <v>0</v>
      </c>
    </row>
    <row r="21" spans="1:10">
      <c r="A21" t="s">
        <v>3044</v>
      </c>
      <c r="B21" t="s">
        <v>3045</v>
      </c>
      <c r="C21" s="63" t="s">
        <v>3220</v>
      </c>
      <c r="D21" s="105" t="s">
        <v>3941</v>
      </c>
      <c r="E21" s="56">
        <v>0</v>
      </c>
      <c r="F21" t="s">
        <v>171</v>
      </c>
      <c r="G21" s="56">
        <v>0</v>
      </c>
      <c r="H21" s="55">
        <v>-0.26036576299999997</v>
      </c>
      <c r="I21" s="56">
        <v>4.0000000000000002E-4</v>
      </c>
      <c r="J21" s="56">
        <v>0</v>
      </c>
    </row>
    <row r="22" spans="1:10">
      <c r="A22" t="s">
        <v>3046</v>
      </c>
      <c r="B22" t="s">
        <v>3047</v>
      </c>
      <c r="C22" s="63" t="s">
        <v>3220</v>
      </c>
      <c r="D22" s="105" t="s">
        <v>3941</v>
      </c>
      <c r="E22" s="56">
        <v>0</v>
      </c>
      <c r="F22" t="s">
        <v>104</v>
      </c>
      <c r="G22" s="56">
        <v>0</v>
      </c>
      <c r="H22" s="55">
        <v>-0.18405044700000001</v>
      </c>
      <c r="I22" s="56">
        <v>2.0000000000000001E-4</v>
      </c>
      <c r="J22" s="56">
        <v>0</v>
      </c>
    </row>
    <row r="23" spans="1:10">
      <c r="A23" t="s">
        <v>3048</v>
      </c>
      <c r="B23" t="s">
        <v>3049</v>
      </c>
      <c r="C23" s="63" t="s">
        <v>3220</v>
      </c>
      <c r="D23" s="105" t="s">
        <v>3941</v>
      </c>
      <c r="E23" s="56">
        <v>0</v>
      </c>
      <c r="F23" t="s">
        <v>100</v>
      </c>
      <c r="G23" s="56">
        <v>0</v>
      </c>
      <c r="H23" s="55">
        <v>-135.27059714999999</v>
      </c>
      <c r="I23" s="56">
        <v>0.1832</v>
      </c>
      <c r="J23" s="56">
        <v>-1.2999999999999999E-3</v>
      </c>
    </row>
    <row r="24" spans="1:10">
      <c r="A24" t="s">
        <v>3050</v>
      </c>
      <c r="B24" t="s">
        <v>3051</v>
      </c>
      <c r="C24" s="63" t="s">
        <v>3220</v>
      </c>
      <c r="D24" s="105" t="s">
        <v>3941</v>
      </c>
      <c r="E24" s="56">
        <v>0</v>
      </c>
      <c r="F24" t="s">
        <v>100</v>
      </c>
      <c r="G24" s="56">
        <v>0</v>
      </c>
      <c r="H24" s="55">
        <v>-92.432245230000007</v>
      </c>
      <c r="I24" s="56">
        <v>0.12520000000000001</v>
      </c>
      <c r="J24" s="56">
        <v>-8.9999999999999998E-4</v>
      </c>
    </row>
    <row r="25" spans="1:10">
      <c r="A25" t="s">
        <v>3052</v>
      </c>
      <c r="B25" t="s">
        <v>3053</v>
      </c>
      <c r="C25" s="63" t="s">
        <v>3220</v>
      </c>
      <c r="D25" s="105" t="s">
        <v>3941</v>
      </c>
      <c r="E25" s="56">
        <v>0</v>
      </c>
      <c r="F25" t="s">
        <v>100</v>
      </c>
      <c r="G25" s="56">
        <v>0</v>
      </c>
      <c r="H25" s="55">
        <v>-212.97207204</v>
      </c>
      <c r="I25" s="56">
        <v>0.28839999999999999</v>
      </c>
      <c r="J25" s="56">
        <v>-2.0999999999999999E-3</v>
      </c>
    </row>
    <row r="26" spans="1:10">
      <c r="A26" t="s">
        <v>3054</v>
      </c>
      <c r="B26" t="s">
        <v>3055</v>
      </c>
      <c r="C26" s="63" t="s">
        <v>3220</v>
      </c>
      <c r="D26" s="105" t="s">
        <v>3941</v>
      </c>
      <c r="E26" s="56">
        <v>5.1499999999999997E-2</v>
      </c>
      <c r="F26" t="s">
        <v>98</v>
      </c>
      <c r="G26" s="56">
        <v>3.6299999999999999E-2</v>
      </c>
      <c r="H26" s="55">
        <v>-8.8697800000000004</v>
      </c>
      <c r="I26" s="56">
        <v>1.2E-2</v>
      </c>
      <c r="J26" s="56">
        <v>-1E-4</v>
      </c>
    </row>
    <row r="27" spans="1:10">
      <c r="A27" t="s">
        <v>3056</v>
      </c>
      <c r="B27" t="s">
        <v>3057</v>
      </c>
      <c r="C27" s="63" t="s">
        <v>3220</v>
      </c>
      <c r="D27" s="105" t="s">
        <v>3941</v>
      </c>
      <c r="E27" s="56">
        <v>0</v>
      </c>
      <c r="F27" t="s">
        <v>100</v>
      </c>
      <c r="G27" s="56">
        <v>0</v>
      </c>
      <c r="H27" s="55">
        <v>-156.15667665000001</v>
      </c>
      <c r="I27" s="56">
        <v>0.21149999999999999</v>
      </c>
      <c r="J27" s="56">
        <v>-1.5E-3</v>
      </c>
    </row>
    <row r="28" spans="1:10">
      <c r="A28" t="s">
        <v>3058</v>
      </c>
      <c r="B28" t="s">
        <v>3059</v>
      </c>
      <c r="C28" t="s">
        <v>175</v>
      </c>
      <c r="D28" t="s">
        <v>176</v>
      </c>
      <c r="E28" s="56">
        <v>0</v>
      </c>
      <c r="F28" t="s">
        <v>98</v>
      </c>
      <c r="G28" s="56">
        <v>0</v>
      </c>
      <c r="H28" s="55">
        <v>-17.30275</v>
      </c>
      <c r="I28" s="56">
        <v>2.3400000000000001E-2</v>
      </c>
      <c r="J28" s="56">
        <v>-2.0000000000000001E-4</v>
      </c>
    </row>
    <row r="29" spans="1:10">
      <c r="A29" s="57" t="s">
        <v>188</v>
      </c>
      <c r="B29" s="107" t="s">
        <v>3941</v>
      </c>
      <c r="C29" s="118" t="s">
        <v>3941</v>
      </c>
      <c r="D29" s="118" t="s">
        <v>3941</v>
      </c>
      <c r="E29" s="118" t="s">
        <v>3941</v>
      </c>
      <c r="F29" s="118" t="s">
        <v>3941</v>
      </c>
      <c r="G29" s="58">
        <v>0</v>
      </c>
      <c r="H29" s="59">
        <v>-100.67808521569999</v>
      </c>
      <c r="I29" s="58">
        <v>0.13639999999999999</v>
      </c>
      <c r="J29" s="58">
        <v>-1E-3</v>
      </c>
    </row>
    <row r="30" spans="1:10">
      <c r="A30" t="s">
        <v>3060</v>
      </c>
      <c r="B30" t="s">
        <v>3061</v>
      </c>
      <c r="C30" s="63" t="s">
        <v>3220</v>
      </c>
      <c r="D30" s="105" t="s">
        <v>3941</v>
      </c>
      <c r="E30" s="56">
        <v>0</v>
      </c>
      <c r="F30" t="s">
        <v>100</v>
      </c>
      <c r="G30" s="56">
        <v>0</v>
      </c>
      <c r="H30" s="55">
        <v>-71.235077939999996</v>
      </c>
      <c r="I30" s="56">
        <v>9.6500000000000002E-2</v>
      </c>
      <c r="J30" s="56">
        <v>-6.9999999999999999E-4</v>
      </c>
    </row>
    <row r="31" spans="1:10">
      <c r="A31" t="s">
        <v>3062</v>
      </c>
      <c r="B31" t="s">
        <v>3063</v>
      </c>
      <c r="C31" s="63" t="s">
        <v>3220</v>
      </c>
      <c r="D31" s="105" t="s">
        <v>3941</v>
      </c>
      <c r="E31" s="56">
        <v>0</v>
      </c>
      <c r="F31" t="s">
        <v>102</v>
      </c>
      <c r="G31" s="56">
        <v>0</v>
      </c>
      <c r="H31" s="55">
        <v>31.200860855999998</v>
      </c>
      <c r="I31" s="56">
        <v>-4.2299999999999997E-2</v>
      </c>
      <c r="J31" s="56">
        <v>2.9999999999999997E-4</v>
      </c>
    </row>
    <row r="32" spans="1:10">
      <c r="A32" t="s">
        <v>3064</v>
      </c>
      <c r="B32" t="s">
        <v>3065</v>
      </c>
      <c r="C32" s="63" t="s">
        <v>3220</v>
      </c>
      <c r="D32" s="105" t="s">
        <v>3941</v>
      </c>
      <c r="E32" s="56">
        <v>0</v>
      </c>
      <c r="F32" t="s">
        <v>100</v>
      </c>
      <c r="G32" s="56">
        <v>0</v>
      </c>
      <c r="H32" s="55">
        <v>34.036166969999996</v>
      </c>
      <c r="I32" s="56">
        <v>-4.6100000000000002E-2</v>
      </c>
      <c r="J32" s="56">
        <v>2.9999999999999997E-4</v>
      </c>
    </row>
    <row r="33" spans="1:10">
      <c r="A33" t="s">
        <v>3064</v>
      </c>
      <c r="B33" t="s">
        <v>3066</v>
      </c>
      <c r="C33" s="63" t="s">
        <v>3220</v>
      </c>
      <c r="D33" s="105" t="s">
        <v>3941</v>
      </c>
      <c r="E33" s="56">
        <v>0</v>
      </c>
      <c r="F33" t="s">
        <v>100</v>
      </c>
      <c r="G33" s="56">
        <v>0</v>
      </c>
      <c r="H33" s="55">
        <v>-101.73292506</v>
      </c>
      <c r="I33" s="56">
        <v>0.13780000000000001</v>
      </c>
      <c r="J33" s="56">
        <v>-1E-3</v>
      </c>
    </row>
    <row r="34" spans="1:10">
      <c r="A34" t="s">
        <v>3067</v>
      </c>
      <c r="B34" t="s">
        <v>3068</v>
      </c>
      <c r="C34" s="63" t="s">
        <v>3220</v>
      </c>
      <c r="D34" s="105" t="s">
        <v>3941</v>
      </c>
      <c r="E34" s="56">
        <v>0</v>
      </c>
      <c r="F34" t="s">
        <v>168</v>
      </c>
      <c r="G34" s="56">
        <v>0</v>
      </c>
      <c r="H34" s="55">
        <v>7.0528899582999998</v>
      </c>
      <c r="I34" s="56">
        <v>-9.5999999999999992E-3</v>
      </c>
      <c r="J34" s="56">
        <v>1E-4</v>
      </c>
    </row>
    <row r="35" spans="1:10" hidden="1">
      <c r="C35" s="15"/>
      <c r="D35" s="15"/>
      <c r="E35" s="15"/>
      <c r="F35" s="15"/>
      <c r="G35" s="15"/>
    </row>
    <row r="36" spans="1:10" hidden="1">
      <c r="C36" s="15"/>
      <c r="D36" s="15"/>
      <c r="E36" s="15"/>
      <c r="F36" s="15"/>
      <c r="G36" s="15"/>
    </row>
    <row r="37" spans="1:10" hidden="1">
      <c r="C37" s="15"/>
      <c r="D37" s="15"/>
      <c r="E37" s="15"/>
      <c r="F37" s="15"/>
      <c r="G37" s="15"/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1" t="s">
        <v>3940</v>
      </c>
    </row>
    <row r="2" spans="1:16" s="1" customFormat="1">
      <c r="A2" s="2" t="s">
        <v>1</v>
      </c>
      <c r="B2" s="9" t="s">
        <v>3069</v>
      </c>
    </row>
    <row r="3" spans="1:16" s="1" customFormat="1">
      <c r="A3" s="2" t="s">
        <v>2</v>
      </c>
      <c r="B3" s="20" t="s">
        <v>3070</v>
      </c>
    </row>
    <row r="4" spans="1:16" s="1" customFormat="1">
      <c r="A4" s="2" t="s">
        <v>3</v>
      </c>
      <c r="B4" s="62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99" t="s">
        <v>3941</v>
      </c>
      <c r="B6" s="21" t="s">
        <v>153</v>
      </c>
      <c r="C6" s="29" t="s">
        <v>70</v>
      </c>
    </row>
    <row r="7" spans="1:16" s="17" customFormat="1" ht="20.25">
      <c r="A7" s="101" t="s">
        <v>3941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B9+B56</f>
        <v>8801.2393737365837</v>
      </c>
      <c r="C8" s="125" t="s">
        <v>3941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172</v>
      </c>
      <c r="B9" s="59">
        <f>SUM(B10:B55)</f>
        <v>2521.1772145390878</v>
      </c>
      <c r="C9" s="107" t="s">
        <v>3941</v>
      </c>
    </row>
    <row r="10" spans="1:16">
      <c r="A10" t="s">
        <v>3873</v>
      </c>
      <c r="B10" s="64">
        <v>5.18522327976188</v>
      </c>
      <c r="C10" s="65">
        <v>45340</v>
      </c>
    </row>
    <row r="11" spans="1:16">
      <c r="A11" t="s">
        <v>3897</v>
      </c>
      <c r="B11" s="64">
        <v>27.750299999999999</v>
      </c>
      <c r="C11" s="65">
        <v>45363</v>
      </c>
    </row>
    <row r="12" spans="1:16">
      <c r="A12" t="s">
        <v>3900</v>
      </c>
      <c r="B12" s="64">
        <v>8.0410862850227609</v>
      </c>
      <c r="C12" s="65">
        <v>45383</v>
      </c>
    </row>
    <row r="13" spans="1:16">
      <c r="A13" t="s">
        <v>3874</v>
      </c>
      <c r="B13" s="64">
        <v>63.391095689333923</v>
      </c>
      <c r="C13" s="65">
        <v>45473</v>
      </c>
    </row>
    <row r="14" spans="1:16">
      <c r="A14" t="s">
        <v>3104</v>
      </c>
      <c r="B14" s="64">
        <v>3.080575035261266</v>
      </c>
      <c r="C14" s="65">
        <v>45640</v>
      </c>
    </row>
    <row r="15" spans="1:16">
      <c r="A15" t="s">
        <v>3898</v>
      </c>
      <c r="B15" s="64">
        <v>92.056698895912007</v>
      </c>
      <c r="C15" s="65">
        <v>45838</v>
      </c>
    </row>
    <row r="16" spans="1:16">
      <c r="A16" t="s">
        <v>3864</v>
      </c>
      <c r="B16" s="64">
        <v>219.91469609993558</v>
      </c>
      <c r="C16" s="65">
        <v>45935</v>
      </c>
    </row>
    <row r="17" spans="1:3">
      <c r="A17" t="s">
        <v>3893</v>
      </c>
      <c r="B17" s="64">
        <v>174.81837693054487</v>
      </c>
      <c r="C17" s="65">
        <v>46022</v>
      </c>
    </row>
    <row r="18" spans="1:3">
      <c r="A18" t="s">
        <v>3880</v>
      </c>
      <c r="B18" s="64">
        <v>180.39019293852752</v>
      </c>
      <c r="C18" s="65">
        <v>46022</v>
      </c>
    </row>
    <row r="19" spans="1:3">
      <c r="A19" t="s">
        <v>3105</v>
      </c>
      <c r="B19" s="64">
        <v>4.0399672128912956</v>
      </c>
      <c r="C19" s="65">
        <v>46054</v>
      </c>
    </row>
    <row r="20" spans="1:3">
      <c r="A20" t="s">
        <v>3928</v>
      </c>
      <c r="B20" s="64">
        <v>85.509693988530472</v>
      </c>
      <c r="C20" s="65">
        <v>46338</v>
      </c>
    </row>
    <row r="21" spans="1:3">
      <c r="A21" t="s">
        <v>3106</v>
      </c>
      <c r="B21" s="64">
        <v>4.5987006305146236</v>
      </c>
      <c r="C21" s="65">
        <v>46752</v>
      </c>
    </row>
    <row r="22" spans="1:3">
      <c r="A22" t="s">
        <v>3108</v>
      </c>
      <c r="B22" s="64">
        <v>15.307584842670128</v>
      </c>
      <c r="C22" s="65">
        <v>46772</v>
      </c>
    </row>
    <row r="23" spans="1:3">
      <c r="A23" t="s">
        <v>3899</v>
      </c>
      <c r="B23" s="64">
        <v>206.41229390323454</v>
      </c>
      <c r="C23" s="65">
        <v>46871</v>
      </c>
    </row>
    <row r="24" spans="1:3">
      <c r="A24" t="s">
        <v>3110</v>
      </c>
      <c r="B24" s="64">
        <v>42.849069999999998</v>
      </c>
      <c r="C24" s="65">
        <v>47118</v>
      </c>
    </row>
    <row r="25" spans="1:3">
      <c r="A25" t="s">
        <v>3935</v>
      </c>
      <c r="B25" s="64">
        <v>167.28017186474</v>
      </c>
      <c r="C25" s="65">
        <v>47191</v>
      </c>
    </row>
    <row r="26" spans="1:3">
      <c r="A26" t="s">
        <v>3107</v>
      </c>
      <c r="B26" s="64">
        <v>7.6035243463204667</v>
      </c>
      <c r="C26" s="65">
        <v>47209</v>
      </c>
    </row>
    <row r="27" spans="1:3">
      <c r="A27" t="s">
        <v>3109</v>
      </c>
      <c r="B27" s="64">
        <v>2.0481168896445752</v>
      </c>
      <c r="C27" s="65">
        <v>47209</v>
      </c>
    </row>
    <row r="28" spans="1:3">
      <c r="A28" t="s">
        <v>3122</v>
      </c>
      <c r="B28" s="64">
        <v>43.917363826642763</v>
      </c>
      <c r="C28" s="65">
        <v>47308</v>
      </c>
    </row>
    <row r="29" spans="1:3">
      <c r="A29" t="s">
        <v>3936</v>
      </c>
      <c r="B29" s="64">
        <v>463.23774819172183</v>
      </c>
      <c r="C29" s="65">
        <v>47391</v>
      </c>
    </row>
    <row r="30" spans="1:3">
      <c r="A30" t="s">
        <v>3929</v>
      </c>
      <c r="B30" s="64">
        <v>129.50140032930355</v>
      </c>
      <c r="C30" s="65">
        <v>47525</v>
      </c>
    </row>
    <row r="31" spans="1:3">
      <c r="A31" t="s">
        <v>3114</v>
      </c>
      <c r="B31" s="64">
        <v>0.46465497000000006</v>
      </c>
      <c r="C31" s="65">
        <v>47566</v>
      </c>
    </row>
    <row r="32" spans="1:3">
      <c r="A32" t="s">
        <v>3111</v>
      </c>
      <c r="B32" s="64">
        <v>10.431251999999999</v>
      </c>
      <c r="C32" s="65">
        <v>47848</v>
      </c>
    </row>
    <row r="33" spans="1:3">
      <c r="A33" t="s">
        <v>3116</v>
      </c>
      <c r="B33" s="64">
        <v>0.46211606999999999</v>
      </c>
      <c r="C33" s="65">
        <v>47848</v>
      </c>
    </row>
    <row r="34" spans="1:3">
      <c r="A34" t="s">
        <v>3112</v>
      </c>
      <c r="B34" s="64">
        <v>0.51557805000000001</v>
      </c>
      <c r="C34" s="65">
        <v>47907</v>
      </c>
    </row>
    <row r="35" spans="1:3">
      <c r="A35" t="s">
        <v>3125</v>
      </c>
      <c r="B35" s="64">
        <v>234.44901000000002</v>
      </c>
      <c r="C35" s="65">
        <v>47938</v>
      </c>
    </row>
    <row r="36" spans="1:3">
      <c r="A36" t="s">
        <v>3115</v>
      </c>
      <c r="B36" s="64">
        <v>65.287559610000002</v>
      </c>
      <c r="C36" s="65">
        <v>47969</v>
      </c>
    </row>
    <row r="37" spans="1:3">
      <c r="A37" t="s">
        <v>3126</v>
      </c>
      <c r="B37" s="64">
        <v>71.149199999999993</v>
      </c>
      <c r="C37" s="65">
        <v>47969</v>
      </c>
    </row>
    <row r="38" spans="1:3">
      <c r="A38" t="s">
        <v>3118</v>
      </c>
      <c r="B38" s="64">
        <v>6.4206566925415194</v>
      </c>
      <c r="C38" s="65">
        <v>48212</v>
      </c>
    </row>
    <row r="39" spans="1:3">
      <c r="A39" t="s">
        <v>3119</v>
      </c>
      <c r="B39" s="64">
        <v>8.6663757027276009</v>
      </c>
      <c r="C39" s="65">
        <v>48212</v>
      </c>
    </row>
    <row r="40" spans="1:3">
      <c r="A40" t="s">
        <v>3120</v>
      </c>
      <c r="B40" s="64">
        <v>25.859167161128216</v>
      </c>
      <c r="C40" s="65">
        <v>48233</v>
      </c>
    </row>
    <row r="41" spans="1:3">
      <c r="A41" t="s">
        <v>3117</v>
      </c>
      <c r="B41" s="64">
        <v>11.136797562110221</v>
      </c>
      <c r="C41" s="65">
        <v>48274</v>
      </c>
    </row>
    <row r="42" spans="1:3">
      <c r="A42" t="s">
        <v>2433</v>
      </c>
      <c r="B42" s="64">
        <v>5.8629786756949978</v>
      </c>
      <c r="C42" s="65">
        <v>48274</v>
      </c>
    </row>
    <row r="43" spans="1:3">
      <c r="A43" t="s">
        <v>3121</v>
      </c>
      <c r="B43" s="64">
        <v>0.32356467</v>
      </c>
      <c r="C43" s="65">
        <v>48297</v>
      </c>
    </row>
    <row r="44" spans="1:3">
      <c r="A44" t="s">
        <v>2129</v>
      </c>
      <c r="B44" s="64">
        <v>35.028158861535843</v>
      </c>
      <c r="C44" s="65">
        <v>48297</v>
      </c>
    </row>
    <row r="45" spans="1:3">
      <c r="A45" t="s">
        <v>3856</v>
      </c>
      <c r="B45" s="64">
        <v>7.2988075445744807</v>
      </c>
      <c r="C45" s="65">
        <v>48482</v>
      </c>
    </row>
    <row r="46" spans="1:3">
      <c r="A46" t="s">
        <v>3113</v>
      </c>
      <c r="B46" s="64">
        <v>42.56861</v>
      </c>
      <c r="C46" s="65">
        <v>48700</v>
      </c>
    </row>
    <row r="47" spans="1:3">
      <c r="A47" t="s">
        <v>3930</v>
      </c>
      <c r="B47" s="64">
        <v>0.55938743936640001</v>
      </c>
      <c r="C47" s="65">
        <v>48844</v>
      </c>
    </row>
    <row r="48" spans="1:3">
      <c r="A48" t="s">
        <v>3931</v>
      </c>
      <c r="B48" s="64">
        <v>0.54176163281919998</v>
      </c>
      <c r="C48" s="65">
        <v>48844</v>
      </c>
    </row>
    <row r="49" spans="1:3">
      <c r="A49" t="s">
        <v>3932</v>
      </c>
      <c r="B49" s="64">
        <v>0.67708608177040008</v>
      </c>
      <c r="C49" s="65">
        <v>48844</v>
      </c>
    </row>
    <row r="50" spans="1:3">
      <c r="A50" t="s">
        <v>3933</v>
      </c>
      <c r="B50" s="64">
        <v>0.4637210551464</v>
      </c>
      <c r="C50" s="65">
        <v>48844</v>
      </c>
    </row>
    <row r="51" spans="1:3">
      <c r="A51" t="s">
        <v>3934</v>
      </c>
      <c r="B51" s="64">
        <v>0.47670849154959999</v>
      </c>
      <c r="C51" s="65">
        <v>48844</v>
      </c>
    </row>
    <row r="52" spans="1:3">
      <c r="A52" t="s">
        <v>3123</v>
      </c>
      <c r="B52" s="64">
        <v>0.2130072056443188</v>
      </c>
      <c r="C52" s="65">
        <v>48944</v>
      </c>
    </row>
    <row r="53" spans="1:3">
      <c r="A53" t="s">
        <v>3124</v>
      </c>
      <c r="B53" s="64">
        <v>34.306671005639998</v>
      </c>
      <c r="C53" s="65">
        <v>50770</v>
      </c>
    </row>
    <row r="54" spans="1:3">
      <c r="A54" t="s">
        <v>3937</v>
      </c>
      <c r="B54" s="64">
        <v>11.08050287632528</v>
      </c>
      <c r="C54" s="65">
        <v>52047</v>
      </c>
    </row>
    <row r="55" spans="1:3">
      <c r="A55" s="105" t="s">
        <v>3941</v>
      </c>
      <c r="B55" s="105" t="s">
        <v>3941</v>
      </c>
      <c r="C55" s="107" t="s">
        <v>3941</v>
      </c>
    </row>
    <row r="56" spans="1:3">
      <c r="A56" s="57" t="s">
        <v>188</v>
      </c>
      <c r="B56" s="59">
        <f>SUM(B57:B174)</f>
        <v>6280.0621591974959</v>
      </c>
      <c r="C56" s="107" t="s">
        <v>3941</v>
      </c>
    </row>
    <row r="57" spans="1:3">
      <c r="A57" t="s">
        <v>3130</v>
      </c>
      <c r="B57" s="64">
        <v>42.611104093541535</v>
      </c>
      <c r="C57" s="65">
        <v>45343</v>
      </c>
    </row>
    <row r="58" spans="1:3">
      <c r="A58" t="s">
        <v>3132</v>
      </c>
      <c r="B58" s="64">
        <v>19.663262424260825</v>
      </c>
      <c r="C58" s="65">
        <v>45485</v>
      </c>
    </row>
    <row r="59" spans="1:3">
      <c r="A59" t="s">
        <v>3127</v>
      </c>
      <c r="B59" s="64">
        <v>17.642004556051464</v>
      </c>
      <c r="C59" s="65">
        <v>45494</v>
      </c>
    </row>
    <row r="60" spans="1:3">
      <c r="A60" t="s">
        <v>3938</v>
      </c>
      <c r="B60" s="64">
        <v>8.3750489632497498</v>
      </c>
      <c r="C60" s="65">
        <v>45515</v>
      </c>
    </row>
    <row r="61" spans="1:3">
      <c r="A61" t="s">
        <v>3911</v>
      </c>
      <c r="B61" s="64">
        <v>18.05918787312482</v>
      </c>
      <c r="C61" s="65">
        <v>45553</v>
      </c>
    </row>
    <row r="62" spans="1:3">
      <c r="A62" t="s">
        <v>3135</v>
      </c>
      <c r="B62" s="64">
        <v>71.551666506704251</v>
      </c>
      <c r="C62" s="65">
        <v>45557</v>
      </c>
    </row>
    <row r="63" spans="1:3">
      <c r="A63" t="s">
        <v>3923</v>
      </c>
      <c r="B63" s="64">
        <v>18.341403525666891</v>
      </c>
      <c r="C63" s="65">
        <v>45602</v>
      </c>
    </row>
    <row r="64" spans="1:3">
      <c r="A64" t="s">
        <v>3904</v>
      </c>
      <c r="B64" s="64">
        <v>57.74944</v>
      </c>
      <c r="C64" s="65">
        <v>45615</v>
      </c>
    </row>
    <row r="65" spans="1:3">
      <c r="A65" t="s">
        <v>3131</v>
      </c>
      <c r="B65" s="64">
        <v>5.7486881048371208</v>
      </c>
      <c r="C65" s="65">
        <v>45710</v>
      </c>
    </row>
    <row r="66" spans="1:3">
      <c r="A66" t="s">
        <v>3136</v>
      </c>
      <c r="B66" s="64">
        <v>19.944782904560064</v>
      </c>
      <c r="C66" s="65">
        <v>45778</v>
      </c>
    </row>
    <row r="67" spans="1:3">
      <c r="A67" t="s">
        <v>3137</v>
      </c>
      <c r="B67" s="64">
        <v>3.4579610210070775</v>
      </c>
      <c r="C67" s="65">
        <v>45869</v>
      </c>
    </row>
    <row r="68" spans="1:3">
      <c r="A68" t="s">
        <v>3138</v>
      </c>
      <c r="B68" s="64">
        <v>9.9886081762240195</v>
      </c>
      <c r="C68" s="65">
        <v>45869</v>
      </c>
    </row>
    <row r="69" spans="1:3">
      <c r="A69" t="s">
        <v>3164</v>
      </c>
      <c r="B69" s="64">
        <v>113.844558792</v>
      </c>
      <c r="C69" s="65">
        <v>45930</v>
      </c>
    </row>
    <row r="70" spans="1:3">
      <c r="A70" t="s">
        <v>3128</v>
      </c>
      <c r="B70" s="64">
        <v>27.856277982350271</v>
      </c>
      <c r="C70" s="65">
        <v>46012</v>
      </c>
    </row>
    <row r="71" spans="1:3">
      <c r="A71" t="s">
        <v>3158</v>
      </c>
      <c r="B71" s="64">
        <v>9.4384630563537589E-2</v>
      </c>
      <c r="C71" s="65">
        <v>46082</v>
      </c>
    </row>
    <row r="72" spans="1:3">
      <c r="A72" t="s">
        <v>3159</v>
      </c>
      <c r="B72" s="64">
        <v>69.185315160000002</v>
      </c>
      <c r="C72" s="65">
        <v>46112</v>
      </c>
    </row>
    <row r="73" spans="1:3">
      <c r="A73" t="s">
        <v>3173</v>
      </c>
      <c r="B73" s="64">
        <v>68.683680454076367</v>
      </c>
      <c r="C73" s="65">
        <v>46149</v>
      </c>
    </row>
    <row r="74" spans="1:3">
      <c r="A74" t="s">
        <v>3134</v>
      </c>
      <c r="B74" s="64">
        <v>14.903945651444078</v>
      </c>
      <c r="C74" s="65">
        <v>46201</v>
      </c>
    </row>
    <row r="75" spans="1:3">
      <c r="A75" t="s">
        <v>3155</v>
      </c>
      <c r="B75" s="64">
        <v>28.665871758446688</v>
      </c>
      <c r="C75" s="65">
        <v>46203</v>
      </c>
    </row>
    <row r="76" spans="1:3">
      <c r="A76" t="s">
        <v>2265</v>
      </c>
      <c r="B76" s="64">
        <v>2.9297260179795241</v>
      </c>
      <c r="C76" s="65">
        <v>46326</v>
      </c>
    </row>
    <row r="77" spans="1:3">
      <c r="A77" t="s">
        <v>3147</v>
      </c>
      <c r="B77" s="64">
        <v>42.33075874497333</v>
      </c>
      <c r="C77" s="65">
        <v>46417</v>
      </c>
    </row>
    <row r="78" spans="1:3">
      <c r="A78" t="s">
        <v>3905</v>
      </c>
      <c r="B78" s="64">
        <v>34.715304638013137</v>
      </c>
      <c r="C78" s="65">
        <v>46418</v>
      </c>
    </row>
    <row r="79" spans="1:3">
      <c r="A79" t="s">
        <v>3148</v>
      </c>
      <c r="B79" s="64">
        <v>55.515352467537838</v>
      </c>
      <c r="C79" s="65">
        <v>46465</v>
      </c>
    </row>
    <row r="80" spans="1:3">
      <c r="A80" t="s">
        <v>3140</v>
      </c>
      <c r="B80" s="64">
        <v>2.5778939709401643</v>
      </c>
      <c r="C80" s="65">
        <v>46524</v>
      </c>
    </row>
    <row r="81" spans="1:3">
      <c r="A81" t="s">
        <v>3144</v>
      </c>
      <c r="B81" s="64">
        <v>23.018628846426378</v>
      </c>
      <c r="C81" s="65">
        <v>46572</v>
      </c>
    </row>
    <row r="82" spans="1:3">
      <c r="A82" t="s">
        <v>3142</v>
      </c>
      <c r="B82" s="64">
        <v>54.029134532492961</v>
      </c>
      <c r="C82" s="65">
        <v>46573</v>
      </c>
    </row>
    <row r="83" spans="1:3">
      <c r="A83" t="s">
        <v>3139</v>
      </c>
      <c r="B83" s="64">
        <v>94.002158866392747</v>
      </c>
      <c r="C83" s="65">
        <v>46643</v>
      </c>
    </row>
    <row r="84" spans="1:3">
      <c r="A84" t="s">
        <v>3178</v>
      </c>
      <c r="B84" s="64">
        <v>38.6363023137</v>
      </c>
      <c r="C84" s="65">
        <v>46660</v>
      </c>
    </row>
    <row r="85" spans="1:3">
      <c r="A85" t="s">
        <v>3129</v>
      </c>
      <c r="B85" s="64">
        <v>10.320079133772337</v>
      </c>
      <c r="C85" s="65">
        <v>46722</v>
      </c>
    </row>
    <row r="86" spans="1:3">
      <c r="A86" t="s">
        <v>3193</v>
      </c>
      <c r="B86" s="64">
        <v>182.77786938059998</v>
      </c>
      <c r="C86" s="65">
        <v>46722</v>
      </c>
    </row>
    <row r="87" spans="1:3">
      <c r="A87" t="s">
        <v>3205</v>
      </c>
      <c r="B87" s="64">
        <v>14.75021106</v>
      </c>
      <c r="C87" s="65">
        <v>46722</v>
      </c>
    </row>
    <row r="88" spans="1:3">
      <c r="A88" t="s">
        <v>3172</v>
      </c>
      <c r="B88" s="64">
        <v>75.225318000300007</v>
      </c>
      <c r="C88" s="65">
        <v>46742</v>
      </c>
    </row>
    <row r="89" spans="1:3">
      <c r="A89" t="s">
        <v>3185</v>
      </c>
      <c r="B89" s="64">
        <v>122.78178214379999</v>
      </c>
      <c r="C89" s="65">
        <v>46752</v>
      </c>
    </row>
    <row r="90" spans="1:3">
      <c r="A90" t="s">
        <v>2157</v>
      </c>
      <c r="B90" s="64">
        <v>8.0916223644406795</v>
      </c>
      <c r="C90" s="65">
        <v>46752</v>
      </c>
    </row>
    <row r="91" spans="1:3">
      <c r="A91" t="s">
        <v>3187</v>
      </c>
      <c r="B91" s="64">
        <v>8.1934705352972372</v>
      </c>
      <c r="C91" s="65">
        <v>46753</v>
      </c>
    </row>
    <row r="92" spans="1:3">
      <c r="A92" t="s">
        <v>3143</v>
      </c>
      <c r="B92" s="64">
        <v>13.146594471305511</v>
      </c>
      <c r="C92" s="65">
        <v>46794</v>
      </c>
    </row>
    <row r="93" spans="1:3">
      <c r="A93" t="s">
        <v>3215</v>
      </c>
      <c r="B93" s="64">
        <v>51.121783808661874</v>
      </c>
      <c r="C93" s="65">
        <v>46933</v>
      </c>
    </row>
    <row r="94" spans="1:3">
      <c r="A94" t="s">
        <v>3219</v>
      </c>
      <c r="B94" s="64">
        <v>25.560894246261661</v>
      </c>
      <c r="C94" s="65">
        <v>46933</v>
      </c>
    </row>
    <row r="95" spans="1:3">
      <c r="A95" t="s">
        <v>3133</v>
      </c>
      <c r="B95" s="64">
        <v>8.4288871015986775</v>
      </c>
      <c r="C95" s="65">
        <v>46938</v>
      </c>
    </row>
    <row r="96" spans="1:3">
      <c r="A96" t="s">
        <v>3154</v>
      </c>
      <c r="B96" s="64">
        <v>43.885726359658861</v>
      </c>
      <c r="C96" s="65">
        <v>46997</v>
      </c>
    </row>
    <row r="97" spans="1:3">
      <c r="A97" t="s">
        <v>3183</v>
      </c>
      <c r="B97" s="64">
        <v>100.16454395135378</v>
      </c>
      <c r="C97" s="65">
        <v>46997</v>
      </c>
    </row>
    <row r="98" spans="1:3">
      <c r="A98" t="s">
        <v>3156</v>
      </c>
      <c r="B98" s="64">
        <v>43.764375154358561</v>
      </c>
      <c r="C98" s="65">
        <v>47082</v>
      </c>
    </row>
    <row r="99" spans="1:3">
      <c r="A99" t="s">
        <v>3150</v>
      </c>
      <c r="B99" s="64">
        <v>26.360050877747408</v>
      </c>
      <c r="C99" s="65">
        <v>47201</v>
      </c>
    </row>
    <row r="100" spans="1:3">
      <c r="A100" t="s">
        <v>3161</v>
      </c>
      <c r="B100" s="64">
        <v>13.024423009638097</v>
      </c>
      <c r="C100" s="65">
        <v>47236</v>
      </c>
    </row>
    <row r="101" spans="1:3">
      <c r="A101" t="s">
        <v>3141</v>
      </c>
      <c r="B101" s="64">
        <v>9.8266920988998141</v>
      </c>
      <c r="C101" s="65">
        <v>47255</v>
      </c>
    </row>
    <row r="102" spans="1:3">
      <c r="A102" t="s">
        <v>3167</v>
      </c>
      <c r="B102" s="64">
        <v>31.468033349999995</v>
      </c>
      <c r="C102" s="65">
        <v>47301</v>
      </c>
    </row>
    <row r="103" spans="1:3">
      <c r="A103" t="s">
        <v>3170</v>
      </c>
      <c r="B103" s="64">
        <v>69.720481970743208</v>
      </c>
      <c r="C103" s="65">
        <v>47301</v>
      </c>
    </row>
    <row r="104" spans="1:3">
      <c r="A104" t="s">
        <v>3179</v>
      </c>
      <c r="B104" s="64">
        <v>27.25748597871198</v>
      </c>
      <c r="C104" s="65">
        <v>47301</v>
      </c>
    </row>
    <row r="105" spans="1:3">
      <c r="A105" t="s">
        <v>2441</v>
      </c>
      <c r="B105" s="64">
        <v>134.70326013603309</v>
      </c>
      <c r="C105" s="65">
        <v>47312</v>
      </c>
    </row>
    <row r="106" spans="1:3">
      <c r="A106" t="s">
        <v>3184</v>
      </c>
      <c r="B106" s="64">
        <v>43.503838323255621</v>
      </c>
      <c r="C106" s="65">
        <v>47398</v>
      </c>
    </row>
    <row r="107" spans="1:3">
      <c r="A107" t="s">
        <v>3213</v>
      </c>
      <c r="B107" s="64">
        <v>161.69203646437302</v>
      </c>
      <c r="C107" s="65">
        <v>47409</v>
      </c>
    </row>
    <row r="108" spans="1:3">
      <c r="A108" t="s">
        <v>3149</v>
      </c>
      <c r="B108" s="64">
        <v>3.5960979600000003</v>
      </c>
      <c r="C108" s="65">
        <v>47447</v>
      </c>
    </row>
    <row r="109" spans="1:3">
      <c r="A109" t="s">
        <v>3162</v>
      </c>
      <c r="B109" s="64">
        <v>0.22411233</v>
      </c>
      <c r="C109" s="65">
        <v>47453</v>
      </c>
    </row>
    <row r="110" spans="1:3">
      <c r="A110" t="s">
        <v>3174</v>
      </c>
      <c r="B110" s="64">
        <v>31.096553108399995</v>
      </c>
      <c r="C110" s="65">
        <v>47463</v>
      </c>
    </row>
    <row r="111" spans="1:3">
      <c r="A111" t="s">
        <v>3182</v>
      </c>
      <c r="B111" s="64">
        <v>10.981617501410147</v>
      </c>
      <c r="C111" s="65">
        <v>47467</v>
      </c>
    </row>
    <row r="112" spans="1:3">
      <c r="A112" t="s">
        <v>2427</v>
      </c>
      <c r="B112" s="64">
        <v>6.2170936538643566</v>
      </c>
      <c r="C112" s="65">
        <v>47467</v>
      </c>
    </row>
    <row r="113" spans="1:3">
      <c r="A113" t="s">
        <v>2198</v>
      </c>
      <c r="B113" s="64">
        <v>77.813416804499994</v>
      </c>
      <c r="C113" s="65">
        <v>47528</v>
      </c>
    </row>
    <row r="114" spans="1:3">
      <c r="A114" t="s">
        <v>3202</v>
      </c>
      <c r="B114" s="64">
        <v>3.4104318299999994</v>
      </c>
      <c r="C114" s="65">
        <v>47599</v>
      </c>
    </row>
    <row r="115" spans="1:3">
      <c r="A115" t="s">
        <v>3195</v>
      </c>
      <c r="B115" s="64">
        <v>211.69933567388196</v>
      </c>
      <c r="C115" s="65">
        <v>47665</v>
      </c>
    </row>
    <row r="116" spans="1:3">
      <c r="A116" t="s">
        <v>3201</v>
      </c>
      <c r="B116" s="64">
        <v>98.815952756551454</v>
      </c>
      <c r="C116" s="65">
        <v>47665</v>
      </c>
    </row>
    <row r="117" spans="1:3">
      <c r="A117" t="s">
        <v>3217</v>
      </c>
      <c r="B117" s="64">
        <v>151.04148325675109</v>
      </c>
      <c r="C117" s="65">
        <v>47665</v>
      </c>
    </row>
    <row r="118" spans="1:3">
      <c r="A118" t="s">
        <v>3146</v>
      </c>
      <c r="B118" s="64">
        <v>45.802105840595296</v>
      </c>
      <c r="C118" s="65">
        <v>47715</v>
      </c>
    </row>
    <row r="119" spans="1:3">
      <c r="A119" t="s">
        <v>3151</v>
      </c>
      <c r="B119" s="64">
        <v>127.69308580674704</v>
      </c>
      <c r="C119" s="65">
        <v>47715</v>
      </c>
    </row>
    <row r="120" spans="1:3">
      <c r="A120" t="s">
        <v>3163</v>
      </c>
      <c r="B120" s="64">
        <v>159.55172999999999</v>
      </c>
      <c r="C120" s="65">
        <v>47735</v>
      </c>
    </row>
    <row r="121" spans="1:3">
      <c r="A121" t="s">
        <v>3203</v>
      </c>
      <c r="B121" s="64">
        <v>114.91302419935182</v>
      </c>
      <c r="C121" s="65">
        <v>47832</v>
      </c>
    </row>
    <row r="122" spans="1:3">
      <c r="A122" t="s">
        <v>3168</v>
      </c>
      <c r="B122" s="64">
        <v>13.73673887089854</v>
      </c>
      <c r="C122" s="65">
        <v>47848</v>
      </c>
    </row>
    <row r="123" spans="1:3">
      <c r="A123" t="s">
        <v>3181</v>
      </c>
      <c r="B123" s="64">
        <v>25.044084082817481</v>
      </c>
      <c r="C123" s="65">
        <v>47848</v>
      </c>
    </row>
    <row r="124" spans="1:3">
      <c r="A124" t="s">
        <v>2259</v>
      </c>
      <c r="B124" s="64">
        <v>11.106330069909811</v>
      </c>
      <c r="C124" s="65">
        <v>47848</v>
      </c>
    </row>
    <row r="125" spans="1:3">
      <c r="A125" t="s">
        <v>3152</v>
      </c>
      <c r="B125" s="64">
        <v>56.644971009239995</v>
      </c>
      <c r="C125" s="65">
        <v>47849</v>
      </c>
    </row>
    <row r="126" spans="1:3">
      <c r="A126" t="s">
        <v>2195</v>
      </c>
      <c r="B126" s="64">
        <v>170.95695082829997</v>
      </c>
      <c r="C126" s="65">
        <v>47927</v>
      </c>
    </row>
    <row r="127" spans="1:3">
      <c r="A127" t="s">
        <v>2221</v>
      </c>
      <c r="B127" s="64">
        <v>155.42621183438999</v>
      </c>
      <c r="C127" s="65">
        <v>47937</v>
      </c>
    </row>
    <row r="128" spans="1:3">
      <c r="A128" t="s">
        <v>3165</v>
      </c>
      <c r="B128" s="64">
        <v>53.457213759300004</v>
      </c>
      <c r="C128" s="65">
        <v>47987</v>
      </c>
    </row>
    <row r="129" spans="1:3">
      <c r="A129" t="s">
        <v>3171</v>
      </c>
      <c r="B129" s="64">
        <v>6.0599079383867798</v>
      </c>
      <c r="C129" s="65">
        <v>48029</v>
      </c>
    </row>
    <row r="130" spans="1:3">
      <c r="A130" t="s">
        <v>3169</v>
      </c>
      <c r="B130" s="64">
        <v>0.42564404609999995</v>
      </c>
      <c r="C130" s="65">
        <v>48030</v>
      </c>
    </row>
    <row r="131" spans="1:3">
      <c r="A131" t="s">
        <v>2262</v>
      </c>
      <c r="B131" s="64">
        <v>78.221787240000012</v>
      </c>
      <c r="C131" s="65">
        <v>48054</v>
      </c>
    </row>
    <row r="132" spans="1:3">
      <c r="A132" t="s">
        <v>3188</v>
      </c>
      <c r="B132" s="64">
        <v>72.281186544761297</v>
      </c>
      <c r="C132" s="65">
        <v>48121</v>
      </c>
    </row>
    <row r="133" spans="1:3">
      <c r="A133" t="s">
        <v>3189</v>
      </c>
      <c r="B133" s="64">
        <v>12.24764483853559</v>
      </c>
      <c r="C133" s="65">
        <v>48121</v>
      </c>
    </row>
    <row r="134" spans="1:3">
      <c r="A134" t="s">
        <v>3180</v>
      </c>
      <c r="B134" s="64">
        <v>0.10061061166890935</v>
      </c>
      <c r="C134" s="65">
        <v>48122</v>
      </c>
    </row>
    <row r="135" spans="1:3">
      <c r="A135" t="s">
        <v>3177</v>
      </c>
      <c r="B135" s="64">
        <v>5.2576603910999999</v>
      </c>
      <c r="C135" s="65">
        <v>48151</v>
      </c>
    </row>
    <row r="136" spans="1:3">
      <c r="A136" t="s">
        <v>3175</v>
      </c>
      <c r="B136" s="64">
        <v>63.881634667500002</v>
      </c>
      <c r="C136" s="65">
        <v>48176</v>
      </c>
    </row>
    <row r="137" spans="1:3">
      <c r="A137" t="s">
        <v>2438</v>
      </c>
      <c r="B137" s="64">
        <v>27.263470259248393</v>
      </c>
      <c r="C137" s="65">
        <v>48180</v>
      </c>
    </row>
    <row r="138" spans="1:3">
      <c r="A138" t="s">
        <v>3157</v>
      </c>
      <c r="B138" s="64">
        <v>19.069872669900001</v>
      </c>
      <c r="C138" s="65">
        <v>48213</v>
      </c>
    </row>
    <row r="139" spans="1:3">
      <c r="A139" t="s">
        <v>3194</v>
      </c>
      <c r="B139" s="64">
        <v>86.331517452</v>
      </c>
      <c r="C139" s="65">
        <v>48234</v>
      </c>
    </row>
    <row r="140" spans="1:3">
      <c r="A140" t="s">
        <v>3153</v>
      </c>
      <c r="B140" s="64">
        <v>25.072870680000001</v>
      </c>
      <c r="C140" s="65">
        <v>48268</v>
      </c>
    </row>
    <row r="141" spans="1:3">
      <c r="A141" t="s">
        <v>3186</v>
      </c>
      <c r="B141" s="64">
        <v>17.293536</v>
      </c>
      <c r="C141" s="65">
        <v>48294</v>
      </c>
    </row>
    <row r="142" spans="1:3">
      <c r="A142" t="s">
        <v>2126</v>
      </c>
      <c r="B142" s="64">
        <v>151.60479864129135</v>
      </c>
      <c r="C142" s="65">
        <v>48304</v>
      </c>
    </row>
    <row r="143" spans="1:3">
      <c r="A143" t="s">
        <v>3190</v>
      </c>
      <c r="B143" s="64">
        <v>3.8252884588799994</v>
      </c>
      <c r="C143" s="65">
        <v>48319</v>
      </c>
    </row>
    <row r="144" spans="1:3">
      <c r="A144" t="s">
        <v>3192</v>
      </c>
      <c r="B144" s="64">
        <v>46.919606249723856</v>
      </c>
      <c r="C144" s="65">
        <v>48332</v>
      </c>
    </row>
    <row r="145" spans="1:3">
      <c r="A145" t="s">
        <v>3197</v>
      </c>
      <c r="B145" s="64">
        <v>134.09218485</v>
      </c>
      <c r="C145" s="65">
        <v>48365</v>
      </c>
    </row>
    <row r="146" spans="1:3">
      <c r="A146" t="s">
        <v>2256</v>
      </c>
      <c r="B146" s="64">
        <v>70.399568399999993</v>
      </c>
      <c r="C146" s="65">
        <v>48366</v>
      </c>
    </row>
    <row r="147" spans="1:3">
      <c r="A147" t="s">
        <v>3198</v>
      </c>
      <c r="B147" s="64">
        <v>32.433491118059457</v>
      </c>
      <c r="C147" s="65">
        <v>48395</v>
      </c>
    </row>
    <row r="148" spans="1:3">
      <c r="A148" t="s">
        <v>2216</v>
      </c>
      <c r="B148" s="64">
        <v>10.498196176184832</v>
      </c>
      <c r="C148" s="65">
        <v>48395</v>
      </c>
    </row>
    <row r="149" spans="1:3">
      <c r="A149" t="s">
        <v>3145</v>
      </c>
      <c r="B149" s="64">
        <v>47.80330810126906</v>
      </c>
      <c r="C149" s="65">
        <v>48446</v>
      </c>
    </row>
    <row r="150" spans="1:3">
      <c r="A150" t="s">
        <v>2271</v>
      </c>
      <c r="B150" s="64">
        <v>6.9413163299999994</v>
      </c>
      <c r="C150" s="65">
        <v>48466</v>
      </c>
    </row>
    <row r="151" spans="1:3">
      <c r="A151" t="s">
        <v>3199</v>
      </c>
      <c r="B151" s="64">
        <v>5.9800520039999991</v>
      </c>
      <c r="C151" s="65">
        <v>48466</v>
      </c>
    </row>
    <row r="152" spans="1:3">
      <c r="A152" t="s">
        <v>3206</v>
      </c>
      <c r="B152" s="64">
        <v>66.852708213758973</v>
      </c>
      <c r="C152" s="65">
        <v>48669</v>
      </c>
    </row>
    <row r="153" spans="1:3">
      <c r="A153" t="s">
        <v>3208</v>
      </c>
      <c r="B153" s="64">
        <v>106.00078288550429</v>
      </c>
      <c r="C153" s="65">
        <v>48693</v>
      </c>
    </row>
    <row r="154" spans="1:3">
      <c r="A154" t="s">
        <v>3204</v>
      </c>
      <c r="B154" s="64">
        <v>37.237512853260533</v>
      </c>
      <c r="C154" s="65">
        <v>48757</v>
      </c>
    </row>
    <row r="155" spans="1:3">
      <c r="A155" t="s">
        <v>2160</v>
      </c>
      <c r="B155" s="64">
        <v>44.296079094281247</v>
      </c>
      <c r="C155" s="65">
        <v>48760</v>
      </c>
    </row>
    <row r="156" spans="1:3">
      <c r="A156" t="s">
        <v>3212</v>
      </c>
      <c r="B156" s="64">
        <v>102.32680966799998</v>
      </c>
      <c r="C156" s="65">
        <v>48781</v>
      </c>
    </row>
    <row r="157" spans="1:3">
      <c r="A157" t="s">
        <v>3200</v>
      </c>
      <c r="B157" s="64">
        <v>108.69234012</v>
      </c>
      <c r="C157" s="65">
        <v>48914</v>
      </c>
    </row>
    <row r="158" spans="1:3">
      <c r="A158" t="s">
        <v>3166</v>
      </c>
      <c r="B158" s="64">
        <v>44.014061016900001</v>
      </c>
      <c r="C158" s="65">
        <v>48942</v>
      </c>
    </row>
    <row r="159" spans="1:3">
      <c r="A159" t="s">
        <v>3176</v>
      </c>
      <c r="B159" s="64">
        <v>30.316132606500002</v>
      </c>
      <c r="C159" s="65">
        <v>48942</v>
      </c>
    </row>
    <row r="160" spans="1:3">
      <c r="A160" t="s">
        <v>3211</v>
      </c>
      <c r="B160" s="64">
        <v>0.28671424099638348</v>
      </c>
      <c r="C160" s="65">
        <v>48944</v>
      </c>
    </row>
    <row r="161" spans="1:3">
      <c r="A161" t="s">
        <v>3214</v>
      </c>
      <c r="B161" s="64">
        <v>59.441574756690464</v>
      </c>
      <c r="C161" s="65">
        <v>48944</v>
      </c>
    </row>
    <row r="162" spans="1:3">
      <c r="A162" t="s">
        <v>3216</v>
      </c>
      <c r="B162" s="64">
        <v>137.31155201625791</v>
      </c>
      <c r="C162" s="65">
        <v>49124</v>
      </c>
    </row>
    <row r="163" spans="1:3">
      <c r="A163" t="s">
        <v>2475</v>
      </c>
      <c r="B163" s="64">
        <v>0.99581946132060206</v>
      </c>
      <c r="C163" s="65">
        <v>49126</v>
      </c>
    </row>
    <row r="164" spans="1:3">
      <c r="A164" t="s">
        <v>2473</v>
      </c>
      <c r="B164" s="64">
        <v>113.01968489972333</v>
      </c>
      <c r="C164" s="65">
        <v>49126</v>
      </c>
    </row>
    <row r="165" spans="1:3">
      <c r="A165" t="s">
        <v>3209</v>
      </c>
      <c r="B165" s="64">
        <v>3.6629102015549992E-8</v>
      </c>
      <c r="C165" s="65">
        <v>49337</v>
      </c>
    </row>
    <row r="166" spans="1:3">
      <c r="A166" t="s">
        <v>3218</v>
      </c>
      <c r="B166" s="64">
        <v>249.79832039999997</v>
      </c>
      <c r="C166" s="65">
        <v>49396</v>
      </c>
    </row>
    <row r="167" spans="1:3">
      <c r="A167" t="s">
        <v>2281</v>
      </c>
      <c r="B167" s="64">
        <v>122.75472689999998</v>
      </c>
      <c r="C167" s="65">
        <v>49405</v>
      </c>
    </row>
    <row r="168" spans="1:3">
      <c r="A168" t="s">
        <v>3191</v>
      </c>
      <c r="B168" s="64">
        <v>120.06702753599998</v>
      </c>
      <c r="C168" s="65">
        <v>49427</v>
      </c>
    </row>
    <row r="169" spans="1:3">
      <c r="A169" t="s">
        <v>3160</v>
      </c>
      <c r="B169" s="64">
        <v>206.76620812799999</v>
      </c>
      <c r="C169" s="65">
        <v>50770</v>
      </c>
    </row>
    <row r="170" spans="1:3">
      <c r="A170" t="s">
        <v>2444</v>
      </c>
      <c r="B170" s="64">
        <v>1.37838576E-3</v>
      </c>
      <c r="C170" s="65">
        <v>50770</v>
      </c>
    </row>
    <row r="171" spans="1:3">
      <c r="A171" t="s">
        <v>3196</v>
      </c>
      <c r="B171" s="64">
        <v>24.957866957779739</v>
      </c>
      <c r="C171" s="65">
        <v>50770</v>
      </c>
    </row>
    <row r="172" spans="1:3">
      <c r="A172" t="s">
        <v>3207</v>
      </c>
      <c r="B172" s="64">
        <v>61.799219819999998</v>
      </c>
      <c r="C172" s="65">
        <v>50770</v>
      </c>
    </row>
    <row r="173" spans="1:3">
      <c r="A173" t="s">
        <v>3210</v>
      </c>
      <c r="B173" s="64">
        <v>3.145723884125549E-5</v>
      </c>
      <c r="C173" s="65">
        <v>50770</v>
      </c>
    </row>
    <row r="174" spans="1:3" hidden="1">
      <c r="A174"/>
      <c r="B174" s="55"/>
    </row>
    <row r="175" spans="1:3" hidden="1">
      <c r="A175"/>
      <c r="B175" s="64"/>
      <c r="C175" s="65"/>
    </row>
    <row r="176" spans="1:3" hidden="1">
      <c r="A176"/>
      <c r="B176" s="64"/>
      <c r="C176"/>
    </row>
    <row r="10000" spans="52:52" hidden="1">
      <c r="AZ10000"/>
    </row>
  </sheetData>
  <sortState xmlns:xlrd2="http://schemas.microsoft.com/office/spreadsheetml/2017/richdata2" ref="A57:C173">
    <sortCondition ref="C57:C173"/>
  </sortState>
  <dataValidations count="1">
    <dataValidation allowBlank="1" showInputMessage="1" showErrorMessage="1" sqref="B1:B4 A5:XFD57 A177:C1048576 D58:AY1048576 BA58:XFD1048576 AZ58:AZ9999 AZ10001:AZ1048576" xr:uid="{00000000-0002-0000-1A00-000000000000}"/>
  </dataValidations>
  <pageMargins left="0" right="0" top="0.5" bottom="0.5" header="0" footer="0.25"/>
  <pageSetup paperSize="9" scale="1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3940</v>
      </c>
    </row>
    <row r="2" spans="1:17" s="1" customFormat="1">
      <c r="A2" s="2" t="s">
        <v>1</v>
      </c>
      <c r="B2" s="9" t="s">
        <v>3069</v>
      </c>
    </row>
    <row r="3" spans="1:17" s="1" customFormat="1">
      <c r="A3" s="2" t="s">
        <v>2</v>
      </c>
      <c r="B3" s="20" t="s">
        <v>3070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3941</v>
      </c>
      <c r="B6" s="100" t="s">
        <v>3941</v>
      </c>
      <c r="C6" s="100" t="s">
        <v>3941</v>
      </c>
      <c r="D6" s="100" t="s">
        <v>3941</v>
      </c>
      <c r="E6" s="100" t="s">
        <v>3941</v>
      </c>
      <c r="F6" s="21" t="s">
        <v>70</v>
      </c>
      <c r="G6" s="21" t="s">
        <v>71</v>
      </c>
      <c r="H6" s="100" t="s">
        <v>3941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2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102" t="s">
        <v>3941</v>
      </c>
      <c r="H8" s="102" t="s">
        <v>3941</v>
      </c>
      <c r="I8" s="102" t="s">
        <v>3941</v>
      </c>
      <c r="J8" s="102" t="s">
        <v>3941</v>
      </c>
      <c r="K8" s="53">
        <v>0</v>
      </c>
      <c r="L8" s="53">
        <v>0</v>
      </c>
      <c r="M8" s="102" t="s">
        <v>3941</v>
      </c>
      <c r="N8" s="54">
        <v>0</v>
      </c>
      <c r="O8" s="54">
        <v>0</v>
      </c>
      <c r="P8" s="25"/>
    </row>
    <row r="9" spans="1:17">
      <c r="A9" s="57" t="s">
        <v>172</v>
      </c>
      <c r="B9" s="106" t="s">
        <v>3941</v>
      </c>
      <c r="C9" s="107" t="s">
        <v>3941</v>
      </c>
      <c r="D9" s="107" t="s">
        <v>3941</v>
      </c>
      <c r="E9" s="107" t="s">
        <v>3941</v>
      </c>
      <c r="F9" s="107" t="s">
        <v>3941</v>
      </c>
      <c r="G9" s="59">
        <v>0</v>
      </c>
      <c r="H9" s="107" t="s">
        <v>3941</v>
      </c>
      <c r="I9" s="107" t="s">
        <v>3941</v>
      </c>
      <c r="J9" s="107" t="s">
        <v>3941</v>
      </c>
      <c r="K9" s="59">
        <v>0</v>
      </c>
      <c r="L9" s="59">
        <v>0</v>
      </c>
      <c r="M9" s="107" t="s">
        <v>3941</v>
      </c>
      <c r="N9" s="58">
        <v>0</v>
      </c>
      <c r="O9" s="58">
        <v>0</v>
      </c>
    </row>
    <row r="10" spans="1:17">
      <c r="A10" s="57" t="s">
        <v>306</v>
      </c>
      <c r="B10" s="106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59">
        <v>0</v>
      </c>
      <c r="H10" s="107" t="s">
        <v>3941</v>
      </c>
      <c r="I10" s="107" t="s">
        <v>3941</v>
      </c>
      <c r="J10" s="107" t="s">
        <v>3941</v>
      </c>
      <c r="K10" s="59">
        <v>0</v>
      </c>
      <c r="L10" s="59">
        <v>0</v>
      </c>
      <c r="M10" s="107" t="s">
        <v>3941</v>
      </c>
      <c r="N10" s="58">
        <v>0</v>
      </c>
      <c r="O10" s="58">
        <v>0</v>
      </c>
    </row>
    <row r="11" spans="1:17">
      <c r="A11" t="s">
        <v>178</v>
      </c>
      <c r="B11" t="s">
        <v>178</v>
      </c>
      <c r="C11" t="s">
        <v>178</v>
      </c>
      <c r="D11" t="s">
        <v>178</v>
      </c>
      <c r="E11" s="107" t="s">
        <v>3941</v>
      </c>
      <c r="F11" s="107" t="s">
        <v>3941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221</v>
      </c>
      <c r="B12" s="106" t="s">
        <v>3941</v>
      </c>
      <c r="C12" s="107" t="s">
        <v>3941</v>
      </c>
      <c r="D12" s="107" t="s">
        <v>3941</v>
      </c>
      <c r="E12" s="107" t="s">
        <v>3941</v>
      </c>
      <c r="F12" s="107" t="s">
        <v>3941</v>
      </c>
      <c r="G12" s="59">
        <v>0</v>
      </c>
      <c r="H12" s="107" t="s">
        <v>3941</v>
      </c>
      <c r="I12" s="107" t="s">
        <v>3941</v>
      </c>
      <c r="J12" s="107" t="s">
        <v>3941</v>
      </c>
      <c r="K12" s="59">
        <v>0</v>
      </c>
      <c r="L12" s="59">
        <v>0</v>
      </c>
      <c r="M12" s="107" t="s">
        <v>3941</v>
      </c>
      <c r="N12" s="58">
        <v>0</v>
      </c>
      <c r="O12" s="58">
        <v>0</v>
      </c>
    </row>
    <row r="13" spans="1:17">
      <c r="A13" t="s">
        <v>178</v>
      </c>
      <c r="B13" t="s">
        <v>178</v>
      </c>
      <c r="C13" t="s">
        <v>178</v>
      </c>
      <c r="D13" t="s">
        <v>178</v>
      </c>
      <c r="E13" s="107" t="s">
        <v>3941</v>
      </c>
      <c r="F13" s="107" t="s">
        <v>3941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307</v>
      </c>
      <c r="B14" s="106" t="s">
        <v>3941</v>
      </c>
      <c r="C14" s="107" t="s">
        <v>3941</v>
      </c>
      <c r="D14" s="107" t="s">
        <v>3941</v>
      </c>
      <c r="E14" s="107" t="s">
        <v>3941</v>
      </c>
      <c r="F14" s="107" t="s">
        <v>3941</v>
      </c>
      <c r="G14" s="59">
        <v>0</v>
      </c>
      <c r="H14" s="107" t="s">
        <v>3941</v>
      </c>
      <c r="I14" s="107" t="s">
        <v>3941</v>
      </c>
      <c r="J14" s="107" t="s">
        <v>3941</v>
      </c>
      <c r="K14" s="59">
        <v>0</v>
      </c>
      <c r="L14" s="59">
        <v>0</v>
      </c>
      <c r="M14" s="107" t="s">
        <v>3941</v>
      </c>
      <c r="N14" s="58">
        <v>0</v>
      </c>
      <c r="O14" s="58">
        <v>0</v>
      </c>
    </row>
    <row r="15" spans="1:17">
      <c r="A15" t="s">
        <v>178</v>
      </c>
      <c r="B15" t="s">
        <v>178</v>
      </c>
      <c r="C15" t="s">
        <v>178</v>
      </c>
      <c r="D15" t="s">
        <v>178</v>
      </c>
      <c r="E15" s="107" t="s">
        <v>3941</v>
      </c>
      <c r="F15" s="107" t="s">
        <v>3941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822</v>
      </c>
      <c r="B16" s="106" t="s">
        <v>3941</v>
      </c>
      <c r="C16" s="107" t="s">
        <v>3941</v>
      </c>
      <c r="D16" s="107" t="s">
        <v>3941</v>
      </c>
      <c r="E16" s="107" t="s">
        <v>3941</v>
      </c>
      <c r="F16" s="107" t="s">
        <v>3941</v>
      </c>
      <c r="G16" s="59">
        <v>0</v>
      </c>
      <c r="H16" s="107" t="s">
        <v>3941</v>
      </c>
      <c r="I16" s="107" t="s">
        <v>3941</v>
      </c>
      <c r="J16" s="107" t="s">
        <v>3941</v>
      </c>
      <c r="K16" s="59">
        <v>0</v>
      </c>
      <c r="L16" s="59">
        <v>0</v>
      </c>
      <c r="M16" s="107" t="s">
        <v>3941</v>
      </c>
      <c r="N16" s="58">
        <v>0</v>
      </c>
      <c r="O16" s="58">
        <v>0</v>
      </c>
    </row>
    <row r="17" spans="1:15">
      <c r="A17" t="s">
        <v>178</v>
      </c>
      <c r="B17" t="s">
        <v>178</v>
      </c>
      <c r="C17" t="s">
        <v>178</v>
      </c>
      <c r="D17" t="s">
        <v>178</v>
      </c>
      <c r="E17" s="107" t="s">
        <v>3941</v>
      </c>
      <c r="F17" s="107" t="s">
        <v>3941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188</v>
      </c>
      <c r="B18" s="106" t="s">
        <v>3941</v>
      </c>
      <c r="C18" s="107" t="s">
        <v>3941</v>
      </c>
      <c r="D18" s="107" t="s">
        <v>3941</v>
      </c>
      <c r="E18" s="107" t="s">
        <v>3941</v>
      </c>
      <c r="F18" s="107" t="s">
        <v>3941</v>
      </c>
      <c r="G18" s="59">
        <v>0</v>
      </c>
      <c r="H18" s="107" t="s">
        <v>3941</v>
      </c>
      <c r="I18" s="107" t="s">
        <v>3941</v>
      </c>
      <c r="J18" s="107" t="s">
        <v>3941</v>
      </c>
      <c r="K18" s="59">
        <v>0</v>
      </c>
      <c r="L18" s="59">
        <v>0</v>
      </c>
      <c r="M18" s="107" t="s">
        <v>3941</v>
      </c>
      <c r="N18" s="58">
        <v>0</v>
      </c>
      <c r="O18" s="58">
        <v>0</v>
      </c>
    </row>
    <row r="19" spans="1:15">
      <c r="A19" s="57" t="s">
        <v>308</v>
      </c>
      <c r="B19" s="106" t="s">
        <v>3941</v>
      </c>
      <c r="C19" s="107" t="s">
        <v>3941</v>
      </c>
      <c r="D19" s="107" t="s">
        <v>3941</v>
      </c>
      <c r="E19" s="107" t="s">
        <v>3941</v>
      </c>
      <c r="F19" s="107" t="s">
        <v>3941</v>
      </c>
      <c r="G19" s="59">
        <v>0</v>
      </c>
      <c r="H19" s="107" t="s">
        <v>3941</v>
      </c>
      <c r="I19" s="107" t="s">
        <v>3941</v>
      </c>
      <c r="J19" s="107" t="s">
        <v>3941</v>
      </c>
      <c r="K19" s="59">
        <v>0</v>
      </c>
      <c r="L19" s="59">
        <v>0</v>
      </c>
      <c r="M19" s="107" t="s">
        <v>3941</v>
      </c>
      <c r="N19" s="58">
        <v>0</v>
      </c>
      <c r="O19" s="58">
        <v>0</v>
      </c>
    </row>
    <row r="20" spans="1:15">
      <c r="A20" t="s">
        <v>178</v>
      </c>
      <c r="B20" t="s">
        <v>178</v>
      </c>
      <c r="C20" t="s">
        <v>178</v>
      </c>
      <c r="D20" t="s">
        <v>178</v>
      </c>
      <c r="E20" s="107" t="s">
        <v>3941</v>
      </c>
      <c r="F20" s="107" t="s">
        <v>3941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309</v>
      </c>
      <c r="B21" s="106" t="s">
        <v>3941</v>
      </c>
      <c r="C21" s="107" t="s">
        <v>3941</v>
      </c>
      <c r="D21" s="107" t="s">
        <v>3941</v>
      </c>
      <c r="E21" s="107" t="s">
        <v>3941</v>
      </c>
      <c r="F21" s="107" t="s">
        <v>3941</v>
      </c>
      <c r="G21" s="59">
        <v>0</v>
      </c>
      <c r="H21" s="107" t="s">
        <v>3941</v>
      </c>
      <c r="I21" s="107" t="s">
        <v>3941</v>
      </c>
      <c r="J21" s="107" t="s">
        <v>3941</v>
      </c>
      <c r="K21" s="59">
        <v>0</v>
      </c>
      <c r="L21" s="59">
        <v>0</v>
      </c>
      <c r="M21" s="107" t="s">
        <v>3941</v>
      </c>
      <c r="N21" s="58">
        <v>0</v>
      </c>
      <c r="O21" s="58">
        <v>0</v>
      </c>
    </row>
    <row r="22" spans="1:15">
      <c r="A22" t="s">
        <v>178</v>
      </c>
      <c r="B22" t="s">
        <v>178</v>
      </c>
      <c r="C22" t="s">
        <v>178</v>
      </c>
      <c r="D22" t="s">
        <v>178</v>
      </c>
      <c r="E22" s="107" t="s">
        <v>3941</v>
      </c>
      <c r="F22" s="107" t="s">
        <v>3941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190</v>
      </c>
      <c r="B23" s="106" t="s">
        <v>3941</v>
      </c>
      <c r="C23" s="107" t="s">
        <v>3941</v>
      </c>
      <c r="D23" s="107" t="s">
        <v>3941</v>
      </c>
      <c r="E23" s="107" t="s">
        <v>3941</v>
      </c>
      <c r="F23" s="107" t="s">
        <v>3941</v>
      </c>
      <c r="G23" s="107" t="s">
        <v>3941</v>
      </c>
      <c r="H23" s="107" t="s">
        <v>3941</v>
      </c>
      <c r="I23" s="107" t="s">
        <v>3941</v>
      </c>
      <c r="J23" s="107" t="s">
        <v>3941</v>
      </c>
      <c r="K23" s="107" t="s">
        <v>3941</v>
      </c>
      <c r="L23" s="107" t="s">
        <v>3941</v>
      </c>
      <c r="M23" s="107" t="s">
        <v>3941</v>
      </c>
      <c r="N23" s="107" t="s">
        <v>3941</v>
      </c>
      <c r="O23" s="107" t="s">
        <v>3941</v>
      </c>
    </row>
    <row r="24" spans="1:15">
      <c r="A24" t="s">
        <v>302</v>
      </c>
      <c r="B24" s="106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107" t="s">
        <v>3941</v>
      </c>
      <c r="H24" s="107" t="s">
        <v>3941</v>
      </c>
      <c r="I24" s="107" t="s">
        <v>3941</v>
      </c>
      <c r="J24" s="107" t="s">
        <v>3941</v>
      </c>
      <c r="K24" s="107" t="s">
        <v>3941</v>
      </c>
      <c r="L24" s="107" t="s">
        <v>3941</v>
      </c>
      <c r="M24" s="107" t="s">
        <v>3941</v>
      </c>
      <c r="N24" s="107" t="s">
        <v>3941</v>
      </c>
      <c r="O24" s="107" t="s">
        <v>3941</v>
      </c>
    </row>
    <row r="25" spans="1:15">
      <c r="A25" t="s">
        <v>304</v>
      </c>
      <c r="B25" s="106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107" t="s">
        <v>3941</v>
      </c>
      <c r="H25" s="107" t="s">
        <v>3941</v>
      </c>
      <c r="I25" s="107" t="s">
        <v>3941</v>
      </c>
      <c r="J25" s="107" t="s">
        <v>3941</v>
      </c>
      <c r="K25" s="107" t="s">
        <v>3941</v>
      </c>
      <c r="L25" s="107" t="s">
        <v>3941</v>
      </c>
      <c r="M25" s="107" t="s">
        <v>3941</v>
      </c>
      <c r="N25" s="107" t="s">
        <v>3941</v>
      </c>
      <c r="O25" s="107" t="s">
        <v>3941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1" t="s">
        <v>3940</v>
      </c>
    </row>
    <row r="2" spans="1:17" s="1" customFormat="1">
      <c r="A2" s="2" t="s">
        <v>1</v>
      </c>
      <c r="B2" s="9" t="s">
        <v>3069</v>
      </c>
    </row>
    <row r="3" spans="1:17" s="1" customFormat="1">
      <c r="A3" s="2" t="s">
        <v>2</v>
      </c>
      <c r="B3" s="20" t="s">
        <v>3070</v>
      </c>
    </row>
    <row r="4" spans="1:17" s="1" customFormat="1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3941</v>
      </c>
      <c r="B6" s="100" t="s">
        <v>3941</v>
      </c>
      <c r="C6" s="100" t="s">
        <v>3941</v>
      </c>
      <c r="D6" s="100" t="s">
        <v>3941</v>
      </c>
      <c r="E6" s="100" t="s">
        <v>3941</v>
      </c>
      <c r="F6" s="21" t="s">
        <v>70</v>
      </c>
      <c r="G6" s="21" t="s">
        <v>71</v>
      </c>
      <c r="H6" s="100" t="s">
        <v>3941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2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102" t="s">
        <v>3941</v>
      </c>
      <c r="H8" s="125" t="s">
        <v>3941</v>
      </c>
      <c r="I8" s="125" t="s">
        <v>3941</v>
      </c>
      <c r="J8" s="102" t="s">
        <v>3941</v>
      </c>
      <c r="K8" s="53">
        <v>0</v>
      </c>
      <c r="L8" s="53">
        <v>0</v>
      </c>
      <c r="M8" s="102" t="s">
        <v>3941</v>
      </c>
      <c r="N8" s="54">
        <v>0</v>
      </c>
      <c r="O8" s="54">
        <v>0</v>
      </c>
      <c r="P8" s="25"/>
    </row>
    <row r="9" spans="1:17">
      <c r="A9" s="57" t="s">
        <v>172</v>
      </c>
      <c r="B9" s="107" t="s">
        <v>3941</v>
      </c>
      <c r="C9" s="107" t="s">
        <v>3941</v>
      </c>
      <c r="D9" s="107" t="s">
        <v>3941</v>
      </c>
      <c r="E9" s="107" t="s">
        <v>3941</v>
      </c>
      <c r="F9" s="107" t="s">
        <v>3941</v>
      </c>
      <c r="G9" s="59">
        <v>0</v>
      </c>
      <c r="H9" s="107" t="s">
        <v>3941</v>
      </c>
      <c r="I9" s="107" t="s">
        <v>3941</v>
      </c>
      <c r="J9" s="107" t="s">
        <v>3941</v>
      </c>
      <c r="K9" s="59">
        <v>0</v>
      </c>
      <c r="L9" s="59">
        <v>0</v>
      </c>
      <c r="M9" s="107" t="s">
        <v>3941</v>
      </c>
      <c r="N9" s="58">
        <v>0</v>
      </c>
      <c r="O9" s="58">
        <v>0</v>
      </c>
    </row>
    <row r="10" spans="1:17">
      <c r="A10" s="57" t="s">
        <v>1902</v>
      </c>
      <c r="B10" s="107" t="s">
        <v>3941</v>
      </c>
      <c r="C10" s="107" t="s">
        <v>3941</v>
      </c>
      <c r="D10" s="107" t="s">
        <v>3941</v>
      </c>
      <c r="E10" s="107" t="s">
        <v>3941</v>
      </c>
      <c r="F10" s="107" t="s">
        <v>3941</v>
      </c>
      <c r="G10" s="59">
        <v>0</v>
      </c>
      <c r="H10" s="107" t="s">
        <v>3941</v>
      </c>
      <c r="I10" s="107" t="s">
        <v>3941</v>
      </c>
      <c r="J10" s="107" t="s">
        <v>3941</v>
      </c>
      <c r="K10" s="59">
        <v>0</v>
      </c>
      <c r="L10" s="59">
        <v>0</v>
      </c>
      <c r="M10" s="107" t="s">
        <v>3941</v>
      </c>
      <c r="N10" s="58">
        <v>0</v>
      </c>
      <c r="O10" s="58">
        <v>0</v>
      </c>
    </row>
    <row r="11" spans="1:17">
      <c r="A11" t="s">
        <v>178</v>
      </c>
      <c r="B11" t="s">
        <v>178</v>
      </c>
      <c r="C11" t="s">
        <v>178</v>
      </c>
      <c r="D11" t="s">
        <v>178</v>
      </c>
      <c r="E11" s="107" t="s">
        <v>3941</v>
      </c>
      <c r="F11" s="107" t="s">
        <v>3941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1903</v>
      </c>
      <c r="B12" s="107" t="s">
        <v>3941</v>
      </c>
      <c r="C12" s="107" t="s">
        <v>3941</v>
      </c>
      <c r="D12" s="107" t="s">
        <v>3941</v>
      </c>
      <c r="E12" s="107" t="s">
        <v>3941</v>
      </c>
      <c r="F12" s="107" t="s">
        <v>3941</v>
      </c>
      <c r="G12" s="59">
        <v>0</v>
      </c>
      <c r="H12" s="107" t="s">
        <v>3941</v>
      </c>
      <c r="I12" s="107" t="s">
        <v>3941</v>
      </c>
      <c r="J12" s="107" t="s">
        <v>3941</v>
      </c>
      <c r="K12" s="59">
        <v>0</v>
      </c>
      <c r="L12" s="59">
        <v>0</v>
      </c>
      <c r="M12" s="107" t="s">
        <v>3941</v>
      </c>
      <c r="N12" s="58">
        <v>0</v>
      </c>
      <c r="O12" s="58">
        <v>0</v>
      </c>
    </row>
    <row r="13" spans="1:17">
      <c r="A13" t="s">
        <v>178</v>
      </c>
      <c r="B13" t="s">
        <v>178</v>
      </c>
      <c r="C13" t="s">
        <v>178</v>
      </c>
      <c r="D13" t="s">
        <v>178</v>
      </c>
      <c r="E13" s="107" t="s">
        <v>3941</v>
      </c>
      <c r="F13" s="107" t="s">
        <v>3941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307</v>
      </c>
      <c r="B14" s="106" t="s">
        <v>3941</v>
      </c>
      <c r="C14" s="107" t="s">
        <v>3941</v>
      </c>
      <c r="D14" s="107" t="s">
        <v>3941</v>
      </c>
      <c r="E14" s="107" t="s">
        <v>3941</v>
      </c>
      <c r="F14" s="107" t="s">
        <v>3941</v>
      </c>
      <c r="G14" s="59">
        <v>0</v>
      </c>
      <c r="H14" s="107" t="s">
        <v>3941</v>
      </c>
      <c r="I14" s="107" t="s">
        <v>3941</v>
      </c>
      <c r="J14" s="107" t="s">
        <v>3941</v>
      </c>
      <c r="K14" s="59">
        <v>0</v>
      </c>
      <c r="L14" s="59">
        <v>0</v>
      </c>
      <c r="M14" s="107" t="s">
        <v>3941</v>
      </c>
      <c r="N14" s="58">
        <v>0</v>
      </c>
      <c r="O14" s="58">
        <v>0</v>
      </c>
    </row>
    <row r="15" spans="1:17">
      <c r="A15" t="s">
        <v>178</v>
      </c>
      <c r="B15" t="s">
        <v>178</v>
      </c>
      <c r="C15" t="s">
        <v>178</v>
      </c>
      <c r="D15" t="s">
        <v>178</v>
      </c>
      <c r="E15" s="107" t="s">
        <v>3941</v>
      </c>
      <c r="F15" s="107" t="s">
        <v>3941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822</v>
      </c>
      <c r="B16" s="106" t="s">
        <v>3941</v>
      </c>
      <c r="C16" s="107" t="s">
        <v>3941</v>
      </c>
      <c r="D16" s="107" t="s">
        <v>3941</v>
      </c>
      <c r="E16" s="107" t="s">
        <v>3941</v>
      </c>
      <c r="F16" s="107" t="s">
        <v>3941</v>
      </c>
      <c r="G16" s="59">
        <v>0</v>
      </c>
      <c r="H16" s="107" t="s">
        <v>3941</v>
      </c>
      <c r="I16" s="107" t="s">
        <v>3941</v>
      </c>
      <c r="J16" s="107" t="s">
        <v>3941</v>
      </c>
      <c r="K16" s="59">
        <v>0</v>
      </c>
      <c r="L16" s="59">
        <v>0</v>
      </c>
      <c r="M16" s="107" t="s">
        <v>3941</v>
      </c>
      <c r="N16" s="58">
        <v>0</v>
      </c>
      <c r="O16" s="58">
        <v>0</v>
      </c>
    </row>
    <row r="17" spans="1:15">
      <c r="A17" t="s">
        <v>178</v>
      </c>
      <c r="B17" t="s">
        <v>178</v>
      </c>
      <c r="C17" t="s">
        <v>178</v>
      </c>
      <c r="D17" t="s">
        <v>178</v>
      </c>
      <c r="E17" s="107" t="s">
        <v>3941</v>
      </c>
      <c r="F17" s="107" t="s">
        <v>3941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188</v>
      </c>
      <c r="B18" s="106" t="s">
        <v>3941</v>
      </c>
      <c r="C18" s="107" t="s">
        <v>3941</v>
      </c>
      <c r="D18" s="107" t="s">
        <v>3941</v>
      </c>
      <c r="E18" s="107" t="s">
        <v>3941</v>
      </c>
      <c r="F18" s="107" t="s">
        <v>3941</v>
      </c>
      <c r="G18" s="59">
        <v>0</v>
      </c>
      <c r="H18" s="107" t="s">
        <v>3941</v>
      </c>
      <c r="I18" s="107" t="s">
        <v>3941</v>
      </c>
      <c r="J18" s="107" t="s">
        <v>3941</v>
      </c>
      <c r="K18" s="59">
        <v>0</v>
      </c>
      <c r="L18" s="59">
        <v>0</v>
      </c>
      <c r="M18" s="107" t="s">
        <v>3941</v>
      </c>
      <c r="N18" s="58">
        <v>0</v>
      </c>
      <c r="O18" s="58">
        <v>0</v>
      </c>
    </row>
    <row r="19" spans="1:15">
      <c r="A19" s="57" t="s">
        <v>308</v>
      </c>
      <c r="B19" s="106" t="s">
        <v>3941</v>
      </c>
      <c r="C19" s="107" t="s">
        <v>3941</v>
      </c>
      <c r="D19" s="107" t="s">
        <v>3941</v>
      </c>
      <c r="E19" s="107" t="s">
        <v>3941</v>
      </c>
      <c r="F19" s="107" t="s">
        <v>3941</v>
      </c>
      <c r="G19" s="59">
        <v>0</v>
      </c>
      <c r="H19" s="107" t="s">
        <v>3941</v>
      </c>
      <c r="I19" s="107" t="s">
        <v>3941</v>
      </c>
      <c r="J19" s="107" t="s">
        <v>3941</v>
      </c>
      <c r="K19" s="59">
        <v>0</v>
      </c>
      <c r="L19" s="59">
        <v>0</v>
      </c>
      <c r="M19" s="107" t="s">
        <v>3941</v>
      </c>
      <c r="N19" s="58">
        <v>0</v>
      </c>
      <c r="O19" s="58">
        <v>0</v>
      </c>
    </row>
    <row r="20" spans="1:15">
      <c r="A20" t="s">
        <v>178</v>
      </c>
      <c r="B20" t="s">
        <v>178</v>
      </c>
      <c r="C20" t="s">
        <v>178</v>
      </c>
      <c r="D20" t="s">
        <v>178</v>
      </c>
      <c r="E20" s="107" t="s">
        <v>3941</v>
      </c>
      <c r="F20" s="107" t="s">
        <v>3941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309</v>
      </c>
      <c r="B21" s="106" t="s">
        <v>3941</v>
      </c>
      <c r="C21" s="107" t="s">
        <v>3941</v>
      </c>
      <c r="D21" s="107" t="s">
        <v>3941</v>
      </c>
      <c r="E21" s="107" t="s">
        <v>3941</v>
      </c>
      <c r="F21" s="107" t="s">
        <v>3941</v>
      </c>
      <c r="G21" s="59">
        <v>0</v>
      </c>
      <c r="H21" s="107" t="s">
        <v>3941</v>
      </c>
      <c r="I21" s="107" t="s">
        <v>3941</v>
      </c>
      <c r="J21" s="107" t="s">
        <v>3941</v>
      </c>
      <c r="K21" s="59">
        <v>0</v>
      </c>
      <c r="L21" s="59">
        <v>0</v>
      </c>
      <c r="M21" s="107" t="s">
        <v>3941</v>
      </c>
      <c r="N21" s="58">
        <v>0</v>
      </c>
      <c r="O21" s="58">
        <v>0</v>
      </c>
    </row>
    <row r="22" spans="1:15">
      <c r="A22" t="s">
        <v>178</v>
      </c>
      <c r="B22" t="s">
        <v>178</v>
      </c>
      <c r="C22" t="s">
        <v>178</v>
      </c>
      <c r="D22" t="s">
        <v>178</v>
      </c>
      <c r="E22" s="107" t="s">
        <v>3941</v>
      </c>
      <c r="F22" s="107" t="s">
        <v>3941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190</v>
      </c>
      <c r="B23" s="106" t="s">
        <v>3941</v>
      </c>
      <c r="C23" s="107" t="s">
        <v>3941</v>
      </c>
      <c r="D23" s="107" t="s">
        <v>3941</v>
      </c>
      <c r="E23" s="107" t="s">
        <v>3941</v>
      </c>
      <c r="F23" s="107" t="s">
        <v>3941</v>
      </c>
      <c r="G23" s="107" t="s">
        <v>3941</v>
      </c>
      <c r="H23" s="107" t="s">
        <v>3941</v>
      </c>
      <c r="I23" s="107" t="s">
        <v>3941</v>
      </c>
      <c r="J23" s="107" t="s">
        <v>3941</v>
      </c>
      <c r="K23" s="107" t="s">
        <v>3941</v>
      </c>
      <c r="L23" s="107" t="s">
        <v>3941</v>
      </c>
      <c r="M23" s="107" t="s">
        <v>3941</v>
      </c>
      <c r="N23" s="107" t="s">
        <v>3941</v>
      </c>
      <c r="O23" s="107" t="s">
        <v>3941</v>
      </c>
    </row>
    <row r="24" spans="1:15">
      <c r="A24" t="s">
        <v>302</v>
      </c>
      <c r="B24" s="106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107" t="s">
        <v>3941</v>
      </c>
      <c r="H24" s="107" t="s">
        <v>3941</v>
      </c>
      <c r="I24" s="107" t="s">
        <v>3941</v>
      </c>
      <c r="J24" s="107" t="s">
        <v>3941</v>
      </c>
      <c r="K24" s="107" t="s">
        <v>3941</v>
      </c>
      <c r="L24" s="107" t="s">
        <v>3941</v>
      </c>
      <c r="M24" s="107" t="s">
        <v>3941</v>
      </c>
      <c r="N24" s="107" t="s">
        <v>3941</v>
      </c>
      <c r="O24" s="107" t="s">
        <v>3941</v>
      </c>
    </row>
    <row r="25" spans="1:15">
      <c r="A25" t="s">
        <v>304</v>
      </c>
      <c r="B25" s="106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107" t="s">
        <v>3941</v>
      </c>
      <c r="H25" s="107" t="s">
        <v>3941</v>
      </c>
      <c r="I25" s="107" t="s">
        <v>3941</v>
      </c>
      <c r="J25" s="107" t="s">
        <v>3941</v>
      </c>
      <c r="K25" s="107" t="s">
        <v>3941</v>
      </c>
      <c r="L25" s="107" t="s">
        <v>3941</v>
      </c>
      <c r="M25" s="107" t="s">
        <v>3941</v>
      </c>
      <c r="N25" s="107" t="s">
        <v>3941</v>
      </c>
      <c r="O25" s="107" t="s">
        <v>3941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1" t="s">
        <v>3940</v>
      </c>
    </row>
    <row r="2" spans="1:22" s="1" customFormat="1">
      <c r="A2" s="2" t="s">
        <v>1</v>
      </c>
      <c r="B2" s="9" t="s">
        <v>3069</v>
      </c>
    </row>
    <row r="3" spans="1:22" s="1" customFormat="1">
      <c r="A3" s="2" t="s">
        <v>2</v>
      </c>
      <c r="B3" s="20" t="s">
        <v>3070</v>
      </c>
    </row>
    <row r="4" spans="1:22" s="1" customFormat="1">
      <c r="A4" s="2" t="s">
        <v>3</v>
      </c>
      <c r="B4" s="62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99" t="s">
        <v>3941</v>
      </c>
      <c r="B6" s="100" t="s">
        <v>3941</v>
      </c>
      <c r="C6" s="100" t="s">
        <v>3941</v>
      </c>
      <c r="D6" s="100" t="s">
        <v>3941</v>
      </c>
      <c r="E6" s="100" t="s">
        <v>3941</v>
      </c>
      <c r="F6" s="21" t="s">
        <v>70</v>
      </c>
      <c r="G6" s="21" t="s">
        <v>71</v>
      </c>
      <c r="H6" s="100" t="s">
        <v>3941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1" t="s">
        <v>3941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2" t="s">
        <v>3941</v>
      </c>
      <c r="C8" s="102" t="s">
        <v>3941</v>
      </c>
      <c r="D8" s="102" t="s">
        <v>3941</v>
      </c>
      <c r="E8" s="102" t="s">
        <v>3941</v>
      </c>
      <c r="F8" s="102" t="s">
        <v>3941</v>
      </c>
      <c r="G8" s="102" t="s">
        <v>3941</v>
      </c>
      <c r="H8" s="102" t="s">
        <v>3941</v>
      </c>
      <c r="I8" s="102" t="s">
        <v>3941</v>
      </c>
      <c r="J8" s="102" t="s">
        <v>3941</v>
      </c>
      <c r="K8" s="53">
        <v>0</v>
      </c>
      <c r="L8" s="53">
        <v>0</v>
      </c>
      <c r="M8" s="102" t="s">
        <v>3941</v>
      </c>
      <c r="N8" s="54">
        <v>0</v>
      </c>
      <c r="O8" s="54">
        <v>0</v>
      </c>
      <c r="P8" s="25"/>
    </row>
    <row r="9" spans="1:22">
      <c r="A9" s="57" t="s">
        <v>172</v>
      </c>
      <c r="B9" s="106" t="s">
        <v>3941</v>
      </c>
      <c r="C9" s="106" t="s">
        <v>3941</v>
      </c>
      <c r="D9" s="106" t="s">
        <v>3941</v>
      </c>
      <c r="E9" s="106" t="s">
        <v>3941</v>
      </c>
      <c r="F9" s="106" t="s">
        <v>3941</v>
      </c>
      <c r="G9" s="59">
        <v>0</v>
      </c>
      <c r="H9" s="106" t="s">
        <v>3941</v>
      </c>
      <c r="I9" s="106" t="s">
        <v>3941</v>
      </c>
      <c r="J9" s="106" t="s">
        <v>3941</v>
      </c>
      <c r="K9" s="59">
        <v>0</v>
      </c>
      <c r="L9" s="59">
        <v>0</v>
      </c>
      <c r="M9" s="106" t="s">
        <v>3941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1902</v>
      </c>
      <c r="B10" s="106" t="s">
        <v>3941</v>
      </c>
      <c r="C10" s="106" t="s">
        <v>3941</v>
      </c>
      <c r="D10" s="106" t="s">
        <v>3941</v>
      </c>
      <c r="E10" s="106" t="s">
        <v>3941</v>
      </c>
      <c r="F10" s="106" t="s">
        <v>3941</v>
      </c>
      <c r="G10" s="59">
        <v>0</v>
      </c>
      <c r="H10" s="106" t="s">
        <v>3941</v>
      </c>
      <c r="I10" s="106" t="s">
        <v>3941</v>
      </c>
      <c r="J10" s="106" t="s">
        <v>3941</v>
      </c>
      <c r="K10" s="59">
        <v>0</v>
      </c>
      <c r="L10" s="59">
        <v>0</v>
      </c>
      <c r="M10" s="106" t="s">
        <v>3941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178</v>
      </c>
      <c r="B11" t="s">
        <v>178</v>
      </c>
      <c r="C11" t="s">
        <v>178</v>
      </c>
      <c r="D11" t="s">
        <v>178</v>
      </c>
      <c r="E11" s="106" t="s">
        <v>3941</v>
      </c>
      <c r="F11" s="106" t="s">
        <v>3941</v>
      </c>
      <c r="G11" s="55">
        <v>0</v>
      </c>
      <c r="H11" t="s">
        <v>178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1903</v>
      </c>
      <c r="B12" s="106" t="s">
        <v>3941</v>
      </c>
      <c r="C12" s="106" t="s">
        <v>3941</v>
      </c>
      <c r="D12" s="106" t="s">
        <v>3941</v>
      </c>
      <c r="E12" s="106" t="s">
        <v>3941</v>
      </c>
      <c r="F12" s="106" t="s">
        <v>3941</v>
      </c>
      <c r="G12" s="59">
        <v>0</v>
      </c>
      <c r="H12" s="106" t="s">
        <v>3941</v>
      </c>
      <c r="I12" s="106" t="s">
        <v>3941</v>
      </c>
      <c r="J12" s="106" t="s">
        <v>3941</v>
      </c>
      <c r="K12" s="59">
        <v>0</v>
      </c>
      <c r="L12" s="59">
        <v>0</v>
      </c>
      <c r="M12" s="106" t="s">
        <v>3941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178</v>
      </c>
      <c r="B13" t="s">
        <v>178</v>
      </c>
      <c r="C13" t="s">
        <v>178</v>
      </c>
      <c r="D13" t="s">
        <v>178</v>
      </c>
      <c r="E13" s="106" t="s">
        <v>3941</v>
      </c>
      <c r="F13" s="106" t="s">
        <v>3941</v>
      </c>
      <c r="G13" s="55">
        <v>0</v>
      </c>
      <c r="H13" t="s">
        <v>178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307</v>
      </c>
      <c r="B14" s="106" t="s">
        <v>3941</v>
      </c>
      <c r="C14" s="106" t="s">
        <v>3941</v>
      </c>
      <c r="D14" s="106" t="s">
        <v>3941</v>
      </c>
      <c r="E14" s="106" t="s">
        <v>3941</v>
      </c>
      <c r="F14" s="106" t="s">
        <v>3941</v>
      </c>
      <c r="G14" s="59">
        <v>0</v>
      </c>
      <c r="H14" s="106" t="s">
        <v>3941</v>
      </c>
      <c r="I14" s="106" t="s">
        <v>3941</v>
      </c>
      <c r="J14" s="106" t="s">
        <v>3941</v>
      </c>
      <c r="K14" s="59">
        <v>0</v>
      </c>
      <c r="L14" s="59">
        <v>0</v>
      </c>
      <c r="M14" s="106" t="s">
        <v>3941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178</v>
      </c>
      <c r="B15" t="s">
        <v>178</v>
      </c>
      <c r="C15" t="s">
        <v>178</v>
      </c>
      <c r="D15" t="s">
        <v>178</v>
      </c>
      <c r="E15" s="106" t="s">
        <v>3941</v>
      </c>
      <c r="F15" s="106" t="s">
        <v>3941</v>
      </c>
      <c r="G15" s="55">
        <v>0</v>
      </c>
      <c r="H15" t="s">
        <v>178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822</v>
      </c>
      <c r="B16" s="106" t="s">
        <v>3941</v>
      </c>
      <c r="C16" s="106" t="s">
        <v>3941</v>
      </c>
      <c r="D16" s="106" t="s">
        <v>3941</v>
      </c>
      <c r="E16" s="106" t="s">
        <v>3941</v>
      </c>
      <c r="F16" s="106" t="s">
        <v>3941</v>
      </c>
      <c r="G16" s="59">
        <v>0</v>
      </c>
      <c r="H16" s="106" t="s">
        <v>3941</v>
      </c>
      <c r="I16" s="106" t="s">
        <v>3941</v>
      </c>
      <c r="J16" s="106" t="s">
        <v>3941</v>
      </c>
      <c r="K16" s="59">
        <v>0</v>
      </c>
      <c r="L16" s="59">
        <v>0</v>
      </c>
      <c r="M16" s="106" t="s">
        <v>3941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178</v>
      </c>
      <c r="B17" t="s">
        <v>178</v>
      </c>
      <c r="C17" t="s">
        <v>178</v>
      </c>
      <c r="D17" t="s">
        <v>178</v>
      </c>
      <c r="E17" s="106" t="s">
        <v>3941</v>
      </c>
      <c r="F17" s="106" t="s">
        <v>3941</v>
      </c>
      <c r="G17" s="55">
        <v>0</v>
      </c>
      <c r="H17" t="s">
        <v>178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188</v>
      </c>
      <c r="B18" s="106" t="s">
        <v>3941</v>
      </c>
      <c r="C18" s="107" t="s">
        <v>3941</v>
      </c>
      <c r="D18" s="107" t="s">
        <v>3941</v>
      </c>
      <c r="E18" s="107" t="s">
        <v>3941</v>
      </c>
      <c r="F18" s="107" t="s">
        <v>3941</v>
      </c>
      <c r="G18" s="59">
        <v>0</v>
      </c>
      <c r="H18" s="107" t="s">
        <v>3941</v>
      </c>
      <c r="I18" s="107" t="s">
        <v>3941</v>
      </c>
      <c r="J18" s="107" t="s">
        <v>3941</v>
      </c>
      <c r="K18" s="59">
        <v>0</v>
      </c>
      <c r="L18" s="59">
        <v>0</v>
      </c>
      <c r="M18" s="107" t="s">
        <v>3941</v>
      </c>
      <c r="N18" s="58">
        <v>0</v>
      </c>
      <c r="O18" s="58">
        <v>0</v>
      </c>
    </row>
    <row r="19" spans="1:22">
      <c r="A19" s="57" t="s">
        <v>308</v>
      </c>
      <c r="B19" s="106" t="s">
        <v>3941</v>
      </c>
      <c r="C19" s="107" t="s">
        <v>3941</v>
      </c>
      <c r="D19" s="107" t="s">
        <v>3941</v>
      </c>
      <c r="E19" s="107" t="s">
        <v>3941</v>
      </c>
      <c r="F19" s="107" t="s">
        <v>3941</v>
      </c>
      <c r="G19" s="59">
        <v>0</v>
      </c>
      <c r="H19" s="107" t="s">
        <v>3941</v>
      </c>
      <c r="I19" s="107" t="s">
        <v>3941</v>
      </c>
      <c r="J19" s="107" t="s">
        <v>3941</v>
      </c>
      <c r="K19" s="59">
        <v>0</v>
      </c>
      <c r="L19" s="59">
        <v>0</v>
      </c>
      <c r="M19" s="107" t="s">
        <v>3941</v>
      </c>
      <c r="N19" s="58">
        <v>0</v>
      </c>
      <c r="O19" s="58">
        <v>0</v>
      </c>
    </row>
    <row r="20" spans="1:22">
      <c r="A20" t="s">
        <v>178</v>
      </c>
      <c r="B20" t="s">
        <v>178</v>
      </c>
      <c r="C20" t="s">
        <v>178</v>
      </c>
      <c r="D20" t="s">
        <v>178</v>
      </c>
      <c r="E20" s="107" t="s">
        <v>3941</v>
      </c>
      <c r="F20" s="107" t="s">
        <v>3941</v>
      </c>
      <c r="G20" s="55">
        <v>0</v>
      </c>
      <c r="H20" t="s">
        <v>178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309</v>
      </c>
      <c r="B21" s="106" t="s">
        <v>3941</v>
      </c>
      <c r="C21" s="107" t="s">
        <v>3941</v>
      </c>
      <c r="D21" s="107" t="s">
        <v>3941</v>
      </c>
      <c r="E21" s="107" t="s">
        <v>3941</v>
      </c>
      <c r="F21" s="107" t="s">
        <v>3941</v>
      </c>
      <c r="G21" s="59">
        <v>0</v>
      </c>
      <c r="H21" s="107" t="s">
        <v>3941</v>
      </c>
      <c r="I21" s="107" t="s">
        <v>3941</v>
      </c>
      <c r="J21" s="107" t="s">
        <v>3941</v>
      </c>
      <c r="K21" s="59">
        <v>0</v>
      </c>
      <c r="L21" s="59">
        <v>0</v>
      </c>
      <c r="M21" s="107" t="s">
        <v>3941</v>
      </c>
      <c r="N21" s="58">
        <v>0</v>
      </c>
      <c r="O21" s="58">
        <v>0</v>
      </c>
    </row>
    <row r="22" spans="1:22">
      <c r="A22" t="s">
        <v>178</v>
      </c>
      <c r="B22" t="s">
        <v>178</v>
      </c>
      <c r="C22" t="s">
        <v>178</v>
      </c>
      <c r="D22" t="s">
        <v>178</v>
      </c>
      <c r="E22" s="107" t="s">
        <v>3941</v>
      </c>
      <c r="F22" s="107" t="s">
        <v>3941</v>
      </c>
      <c r="G22" s="55">
        <v>0</v>
      </c>
      <c r="H22" t="s">
        <v>178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190</v>
      </c>
      <c r="B23" s="106" t="s">
        <v>3941</v>
      </c>
      <c r="C23" s="107" t="s">
        <v>3941</v>
      </c>
      <c r="D23" s="107" t="s">
        <v>3941</v>
      </c>
      <c r="E23" s="107" t="s">
        <v>3941</v>
      </c>
      <c r="F23" s="107" t="s">
        <v>3941</v>
      </c>
      <c r="G23" s="107" t="s">
        <v>3941</v>
      </c>
      <c r="H23" s="107" t="s">
        <v>3941</v>
      </c>
      <c r="I23" s="107" t="s">
        <v>3941</v>
      </c>
      <c r="J23" s="107" t="s">
        <v>3941</v>
      </c>
      <c r="K23" s="107" t="s">
        <v>3941</v>
      </c>
      <c r="L23" s="107" t="s">
        <v>3941</v>
      </c>
      <c r="M23" s="107" t="s">
        <v>3941</v>
      </c>
      <c r="N23" s="107" t="s">
        <v>3941</v>
      </c>
      <c r="O23" s="107" t="s">
        <v>3941</v>
      </c>
    </row>
    <row r="24" spans="1:22">
      <c r="A24" t="s">
        <v>302</v>
      </c>
      <c r="B24" s="106" t="s">
        <v>3941</v>
      </c>
      <c r="C24" s="107" t="s">
        <v>3941</v>
      </c>
      <c r="D24" s="107" t="s">
        <v>3941</v>
      </c>
      <c r="E24" s="107" t="s">
        <v>3941</v>
      </c>
      <c r="F24" s="107" t="s">
        <v>3941</v>
      </c>
      <c r="G24" s="107" t="s">
        <v>3941</v>
      </c>
      <c r="H24" s="107" t="s">
        <v>3941</v>
      </c>
      <c r="I24" s="107" t="s">
        <v>3941</v>
      </c>
      <c r="J24" s="107" t="s">
        <v>3941</v>
      </c>
      <c r="K24" s="107" t="s">
        <v>3941</v>
      </c>
      <c r="L24" s="107" t="s">
        <v>3941</v>
      </c>
      <c r="M24" s="107" t="s">
        <v>3941</v>
      </c>
      <c r="N24" s="107" t="s">
        <v>3941</v>
      </c>
      <c r="O24" s="107" t="s">
        <v>3941</v>
      </c>
    </row>
    <row r="25" spans="1:22">
      <c r="A25" t="s">
        <v>303</v>
      </c>
      <c r="B25" s="106" t="s">
        <v>3941</v>
      </c>
      <c r="C25" s="107" t="s">
        <v>3941</v>
      </c>
      <c r="D25" s="107" t="s">
        <v>3941</v>
      </c>
      <c r="E25" s="107" t="s">
        <v>3941</v>
      </c>
      <c r="F25" s="107" t="s">
        <v>3941</v>
      </c>
      <c r="G25" s="107" t="s">
        <v>3941</v>
      </c>
      <c r="H25" s="107" t="s">
        <v>3941</v>
      </c>
      <c r="I25" s="107" t="s">
        <v>3941</v>
      </c>
      <c r="J25" s="107" t="s">
        <v>3941</v>
      </c>
      <c r="K25" s="107" t="s">
        <v>3941</v>
      </c>
      <c r="L25" s="107" t="s">
        <v>3941</v>
      </c>
      <c r="M25" s="107" t="s">
        <v>3941</v>
      </c>
      <c r="N25" s="107" t="s">
        <v>3941</v>
      </c>
      <c r="O25" s="107" t="s">
        <v>3941</v>
      </c>
    </row>
    <row r="26" spans="1:22">
      <c r="A26" t="s">
        <v>304</v>
      </c>
      <c r="B26" s="106" t="s">
        <v>3941</v>
      </c>
      <c r="C26" s="107" t="s">
        <v>3941</v>
      </c>
      <c r="D26" s="107" t="s">
        <v>3941</v>
      </c>
      <c r="E26" s="107" t="s">
        <v>3941</v>
      </c>
      <c r="F26" s="107" t="s">
        <v>3941</v>
      </c>
      <c r="G26" s="107" t="s">
        <v>3941</v>
      </c>
      <c r="H26" s="107" t="s">
        <v>3941</v>
      </c>
      <c r="I26" s="107" t="s">
        <v>3941</v>
      </c>
      <c r="J26" s="107" t="s">
        <v>3941</v>
      </c>
      <c r="K26" s="107" t="s">
        <v>3941</v>
      </c>
      <c r="L26" s="107" t="s">
        <v>3941</v>
      </c>
      <c r="M26" s="107" t="s">
        <v>3941</v>
      </c>
      <c r="N26" s="107" t="s">
        <v>3941</v>
      </c>
      <c r="O26" s="107" t="s">
        <v>3941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2024-04-01T06:36:15Z</dcterms:modified>
</cp:coreProperties>
</file>