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A0063D51-36EB-4587-96D9-2E7D78678575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הלוואות!$A$5:$AH$417</definedName>
    <definedName name="_xlnm._FilterDatabase" localSheetId="19" hidden="1">'לא סחיר - חוזים עתידיים'!$A$6:$AH$289</definedName>
    <definedName name="_xlnm._FilterDatabase" localSheetId="16" hidden="1">'לא סחיר - קרנות השקעה'!$A$6:$AH$134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אופציות!$A$1:$AZ$35</definedName>
    <definedName name="_xlnm.Print_Area" localSheetId="21">הלוואות!$A$1:$AZ$417</definedName>
    <definedName name="_xlnm.Print_Area" localSheetId="24">'השקעה בחברות מוחזקות'!$A$1:$AZ$12</definedName>
    <definedName name="_xlnm.Print_Area" localSheetId="25">'השקעות אחרות '!$A$1:$AZ$33</definedName>
    <definedName name="_xlnm.Print_Area" localSheetId="23">'זכויות מקרקעין'!$A$1:$AZ$20</definedName>
    <definedName name="_xlnm.Print_Area" localSheetId="10">'חוזים עתידיים'!$A$1:$AZ$21</definedName>
    <definedName name="_xlnm.Print_Area" localSheetId="26">'יתרת התחייבות להשקעה'!$A$1:$AZ$148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קונצרני'!$A$1:$AZ$42</definedName>
    <definedName name="_xlnm.Print_Area" localSheetId="18">'לא סחיר - אופציות'!$A$1:$AZ$36</definedName>
    <definedName name="_xlnm.Print_Area" localSheetId="19">'לא סחיר - חוזים עתידיים'!$A$1:$AZ$289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מניות'!$A$1:$AZ$42</definedName>
    <definedName name="_xlnm.Print_Area" localSheetId="16">'לא סחיר - קרנות השקעה'!$A$1:$AZ$134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מזומנים!$A$1:$AZ$57</definedName>
    <definedName name="_xlnm.Print_Area" localSheetId="5">מניות!$A$1:$AZ$260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נאמנות'!$A$1:$AZ$34</definedName>
    <definedName name="_xlnm.Print_Area" localSheetId="6">'קרנות סל'!$A$1:$AZ$87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4" i="20" l="1"/>
  <c r="J274" i="20" s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3" i="20"/>
  <c r="J275" i="20"/>
  <c r="J276" i="20"/>
  <c r="J277" i="20"/>
  <c r="J278" i="20"/>
  <c r="J279" i="20"/>
  <c r="J280" i="20"/>
  <c r="J281" i="20"/>
  <c r="J282" i="20"/>
  <c r="J283" i="20"/>
  <c r="J284" i="20"/>
  <c r="J285" i="20"/>
  <c r="H20" i="20"/>
  <c r="H11" i="20"/>
  <c r="H190" i="20"/>
  <c r="H272" i="20"/>
  <c r="H271" i="20" s="1"/>
  <c r="J271" i="20" s="1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H8" i="24"/>
  <c r="G8" i="24"/>
  <c r="D10" i="24"/>
  <c r="D9" i="24" s="1"/>
  <c r="D8" i="24" s="1"/>
  <c r="B48" i="27"/>
  <c r="B9" i="27"/>
  <c r="K9" i="2"/>
  <c r="K10" i="2"/>
  <c r="K11" i="2"/>
  <c r="K14" i="2"/>
  <c r="K15" i="2"/>
  <c r="K16" i="2"/>
  <c r="K18" i="2"/>
  <c r="K19" i="2"/>
  <c r="K20" i="2"/>
  <c r="K22" i="2"/>
  <c r="K23" i="2"/>
  <c r="K26" i="2"/>
  <c r="K27" i="2"/>
  <c r="K28" i="2"/>
  <c r="K30" i="2"/>
  <c r="K31" i="2"/>
  <c r="K32" i="2"/>
  <c r="K33" i="2"/>
  <c r="K34" i="2"/>
  <c r="K35" i="2"/>
  <c r="K36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I38" i="2"/>
  <c r="J38" i="2" s="1"/>
  <c r="I37" i="2"/>
  <c r="J37" i="2" s="1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J25" i="2" s="1"/>
  <c r="I24" i="2"/>
  <c r="J24" i="2" s="1"/>
  <c r="J23" i="2"/>
  <c r="J22" i="2"/>
  <c r="I21" i="2"/>
  <c r="J21" i="2" s="1"/>
  <c r="J20" i="2"/>
  <c r="J19" i="2"/>
  <c r="J18" i="2"/>
  <c r="I17" i="2"/>
  <c r="J17" i="2" s="1"/>
  <c r="J16" i="2"/>
  <c r="J15" i="2"/>
  <c r="J14" i="2"/>
  <c r="I13" i="2"/>
  <c r="J13" i="2" s="1"/>
  <c r="I12" i="2"/>
  <c r="J12" i="2" s="1"/>
  <c r="J11" i="2"/>
  <c r="J10" i="2"/>
  <c r="J9" i="2"/>
  <c r="J8" i="2"/>
  <c r="B8" i="27" l="1"/>
  <c r="C42" i="1" s="1"/>
  <c r="D42" i="1" s="1"/>
  <c r="J272" i="20"/>
  <c r="K38" i="2"/>
  <c r="K37" i="2"/>
  <c r="K29" i="2"/>
  <c r="K25" i="2"/>
  <c r="K21" i="2"/>
  <c r="K17" i="2"/>
  <c r="K13" i="2"/>
  <c r="K24" i="2"/>
  <c r="K12" i="2"/>
  <c r="J20" i="20"/>
  <c r="J11" i="20"/>
  <c r="H10" i="20"/>
  <c r="J190" i="20"/>
  <c r="H9" i="20" l="1"/>
  <c r="J10" i="20"/>
  <c r="I16" i="20" l="1"/>
  <c r="I22" i="20"/>
  <c r="I28" i="20"/>
  <c r="I34" i="20"/>
  <c r="I40" i="20"/>
  <c r="I46" i="20"/>
  <c r="I52" i="20"/>
  <c r="I58" i="20"/>
  <c r="I64" i="20"/>
  <c r="I70" i="20"/>
  <c r="I76" i="20"/>
  <c r="I82" i="20"/>
  <c r="I88" i="20"/>
  <c r="I94" i="20"/>
  <c r="I100" i="20"/>
  <c r="I106" i="20"/>
  <c r="I112" i="20"/>
  <c r="I118" i="20"/>
  <c r="I124" i="20"/>
  <c r="I130" i="20"/>
  <c r="I136" i="20"/>
  <c r="I142" i="20"/>
  <c r="I148" i="20"/>
  <c r="I154" i="20"/>
  <c r="I160" i="20"/>
  <c r="I166" i="20"/>
  <c r="I172" i="20"/>
  <c r="I178" i="20"/>
  <c r="I184" i="20"/>
  <c r="I196" i="20"/>
  <c r="I202" i="20"/>
  <c r="I208" i="20"/>
  <c r="I214" i="20"/>
  <c r="I220" i="20"/>
  <c r="I226" i="20"/>
  <c r="I232" i="20"/>
  <c r="I238" i="20"/>
  <c r="I244" i="20"/>
  <c r="I250" i="20"/>
  <c r="I256" i="20"/>
  <c r="I262" i="20"/>
  <c r="I268" i="20"/>
  <c r="I274" i="20"/>
  <c r="I280" i="20"/>
  <c r="I9" i="20"/>
  <c r="I17" i="20"/>
  <c r="I23" i="20"/>
  <c r="I29" i="20"/>
  <c r="I35" i="20"/>
  <c r="I41" i="20"/>
  <c r="I47" i="20"/>
  <c r="I53" i="20"/>
  <c r="I59" i="20"/>
  <c r="I65" i="20"/>
  <c r="I71" i="20"/>
  <c r="I77" i="20"/>
  <c r="I83" i="20"/>
  <c r="I89" i="20"/>
  <c r="I95" i="20"/>
  <c r="I101" i="20"/>
  <c r="I107" i="20"/>
  <c r="I113" i="20"/>
  <c r="I119" i="20"/>
  <c r="I125" i="20"/>
  <c r="I131" i="20"/>
  <c r="I137" i="20"/>
  <c r="I143" i="20"/>
  <c r="I149" i="20"/>
  <c r="I155" i="20"/>
  <c r="I161" i="20"/>
  <c r="I167" i="20"/>
  <c r="I173" i="20"/>
  <c r="I179" i="20"/>
  <c r="I185" i="20"/>
  <c r="I191" i="20"/>
  <c r="I197" i="20"/>
  <c r="I203" i="20"/>
  <c r="I209" i="20"/>
  <c r="I215" i="20"/>
  <c r="I221" i="20"/>
  <c r="J9" i="20"/>
  <c r="I19" i="20"/>
  <c r="I27" i="20"/>
  <c r="I37" i="20"/>
  <c r="I45" i="20"/>
  <c r="I55" i="20"/>
  <c r="I63" i="20"/>
  <c r="I73" i="20"/>
  <c r="I81" i="20"/>
  <c r="I91" i="20"/>
  <c r="I99" i="20"/>
  <c r="I109" i="20"/>
  <c r="I117" i="20"/>
  <c r="I127" i="20"/>
  <c r="I135" i="20"/>
  <c r="I145" i="20"/>
  <c r="I153" i="20"/>
  <c r="I163" i="20"/>
  <c r="I171" i="20"/>
  <c r="I181" i="20"/>
  <c r="I189" i="20"/>
  <c r="I199" i="20"/>
  <c r="I207" i="20"/>
  <c r="I217" i="20"/>
  <c r="I225" i="20"/>
  <c r="I233" i="20"/>
  <c r="I240" i="20"/>
  <c r="I247" i="20"/>
  <c r="I254" i="20"/>
  <c r="I261" i="20"/>
  <c r="I269" i="20"/>
  <c r="I276" i="20"/>
  <c r="I283" i="20"/>
  <c r="I12" i="20"/>
  <c r="I30" i="20"/>
  <c r="I38" i="20"/>
  <c r="I48" i="20"/>
  <c r="I56" i="20"/>
  <c r="I66" i="20"/>
  <c r="I74" i="20"/>
  <c r="I84" i="20"/>
  <c r="I92" i="20"/>
  <c r="I102" i="20"/>
  <c r="I110" i="20"/>
  <c r="I120" i="20"/>
  <c r="I128" i="20"/>
  <c r="I138" i="20"/>
  <c r="I146" i="20"/>
  <c r="I156" i="20"/>
  <c r="I164" i="20"/>
  <c r="I174" i="20"/>
  <c r="I182" i="20"/>
  <c r="I192" i="20"/>
  <c r="I200" i="20"/>
  <c r="I210" i="20"/>
  <c r="I218" i="20"/>
  <c r="I227" i="20"/>
  <c r="I234" i="20"/>
  <c r="I241" i="20"/>
  <c r="I248" i="20"/>
  <c r="I255" i="20"/>
  <c r="I263" i="20"/>
  <c r="I270" i="20"/>
  <c r="I277" i="20"/>
  <c r="I284" i="20"/>
  <c r="I25" i="20"/>
  <c r="I43" i="20"/>
  <c r="I61" i="20"/>
  <c r="I79" i="20"/>
  <c r="I97" i="20"/>
  <c r="I115" i="20"/>
  <c r="I133" i="20"/>
  <c r="I141" i="20"/>
  <c r="I169" i="20"/>
  <c r="I187" i="20"/>
  <c r="I195" i="20"/>
  <c r="I213" i="20"/>
  <c r="I230" i="20"/>
  <c r="I13" i="20"/>
  <c r="I21" i="20"/>
  <c r="I31" i="20"/>
  <c r="I39" i="20"/>
  <c r="I49" i="20"/>
  <c r="I57" i="20"/>
  <c r="I67" i="20"/>
  <c r="I75" i="20"/>
  <c r="I85" i="20"/>
  <c r="I93" i="20"/>
  <c r="I103" i="20"/>
  <c r="I111" i="20"/>
  <c r="I121" i="20"/>
  <c r="I129" i="20"/>
  <c r="I139" i="20"/>
  <c r="I147" i="20"/>
  <c r="I157" i="20"/>
  <c r="I165" i="20"/>
  <c r="I175" i="20"/>
  <c r="I183" i="20"/>
  <c r="I193" i="20"/>
  <c r="I201" i="20"/>
  <c r="I211" i="20"/>
  <c r="I219" i="20"/>
  <c r="I228" i="20"/>
  <c r="I235" i="20"/>
  <c r="I242" i="20"/>
  <c r="I249" i="20"/>
  <c r="I257" i="20"/>
  <c r="I264" i="20"/>
  <c r="I278" i="20"/>
  <c r="I285" i="20"/>
  <c r="I14" i="20"/>
  <c r="I24" i="20"/>
  <c r="I32" i="20"/>
  <c r="I42" i="20"/>
  <c r="I50" i="20"/>
  <c r="I60" i="20"/>
  <c r="I68" i="20"/>
  <c r="I78" i="20"/>
  <c r="I86" i="20"/>
  <c r="I96" i="20"/>
  <c r="I104" i="20"/>
  <c r="I114" i="20"/>
  <c r="I122" i="20"/>
  <c r="I132" i="20"/>
  <c r="I140" i="20"/>
  <c r="I150" i="20"/>
  <c r="I158" i="20"/>
  <c r="I168" i="20"/>
  <c r="I176" i="20"/>
  <c r="I186" i="20"/>
  <c r="I194" i="20"/>
  <c r="I204" i="20"/>
  <c r="I212" i="20"/>
  <c r="I222" i="20"/>
  <c r="I229" i="20"/>
  <c r="I236" i="20"/>
  <c r="I243" i="20"/>
  <c r="I251" i="20"/>
  <c r="I258" i="20"/>
  <c r="I265" i="20"/>
  <c r="I272" i="20"/>
  <c r="I279" i="20"/>
  <c r="I15" i="20"/>
  <c r="I33" i="20"/>
  <c r="I51" i="20"/>
  <c r="I69" i="20"/>
  <c r="I87" i="20"/>
  <c r="I105" i="20"/>
  <c r="I123" i="20"/>
  <c r="I151" i="20"/>
  <c r="I159" i="20"/>
  <c r="I177" i="20"/>
  <c r="I205" i="20"/>
  <c r="I223" i="20"/>
  <c r="I54" i="20"/>
  <c r="I108" i="20"/>
  <c r="I162" i="20"/>
  <c r="I216" i="20"/>
  <c r="I246" i="20"/>
  <c r="I267" i="20"/>
  <c r="I62" i="20"/>
  <c r="I116" i="20"/>
  <c r="I170" i="20"/>
  <c r="I224" i="20"/>
  <c r="I252" i="20"/>
  <c r="I273" i="20"/>
  <c r="I36" i="20"/>
  <c r="I239" i="20"/>
  <c r="I44" i="20"/>
  <c r="I152" i="20"/>
  <c r="I266" i="20"/>
  <c r="I18" i="20"/>
  <c r="I72" i="20"/>
  <c r="I126" i="20"/>
  <c r="I180" i="20"/>
  <c r="I231" i="20"/>
  <c r="I253" i="20"/>
  <c r="I275" i="20"/>
  <c r="I26" i="20"/>
  <c r="I80" i="20"/>
  <c r="I134" i="20"/>
  <c r="I188" i="20"/>
  <c r="I237" i="20"/>
  <c r="I259" i="20"/>
  <c r="I281" i="20"/>
  <c r="I90" i="20"/>
  <c r="I144" i="20"/>
  <c r="I198" i="20"/>
  <c r="I260" i="20"/>
  <c r="I282" i="20"/>
  <c r="I98" i="20"/>
  <c r="I206" i="20"/>
  <c r="I245" i="20"/>
  <c r="I271" i="20"/>
  <c r="I11" i="20"/>
  <c r="I20" i="20"/>
  <c r="I190" i="20"/>
  <c r="I10" i="20"/>
</calcChain>
</file>

<file path=xl/sharedStrings.xml><?xml version="1.0" encoding="utf-8"?>
<sst xmlns="http://schemas.openxmlformats.org/spreadsheetml/2006/main" count="14282" uniqueCount="2917">
  <si>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</si>
  <si>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</si>
  <si>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</si>
  <si>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</si>
  <si>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</si>
  <si>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</si>
  <si>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</si>
  <si>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</si>
  <si>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</si>
  <si>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</si>
  <si>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</si>
  <si>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</si>
  <si>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</si>
  <si>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</si>
  <si>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</si>
  <si>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</si>
  <si>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</si>
  <si>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</si>
  <si>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</si>
  <si>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</si>
  <si>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</si>
  <si>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</si>
  <si>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</si>
  <si>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</si>
  <si>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</si>
  <si>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</si>
  <si>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</si>
  <si>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</si>
  <si>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</si>
  <si>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</si>
  <si>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</si>
  <si>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</si>
  <si>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</si>
  <si>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</si>
  <si>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</si>
  <si>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</si>
  <si>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</si>
  <si>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</si>
  <si>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</si>
  <si>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</si>
  <si>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</si>
  <si>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</si>
  <si>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</si>
  <si>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</si>
  <si>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</si>
  <si>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</si>
  <si>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</si>
  <si>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</si>
  <si>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</si>
  <si>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</si>
  <si>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</si>
  <si>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</si>
  <si>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</si>
  <si>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</si>
  <si>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</si>
  <si>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</si>
  <si>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</si>
  <si>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</si>
  <si>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</si>
  <si>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</si>
  <si>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</si>
  <si>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</si>
  <si>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</si>
  <si>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</si>
  <si>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</si>
  <si>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</si>
  <si>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</si>
  <si>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</si>
  <si>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</si>
  <si>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</si>
  <si>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</si>
  <si>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</si>
  <si>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</si>
  <si>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</si>
  <si>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</si>
  <si>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</si>
  <si>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</si>
  <si>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</si>
  <si>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</si>
  <si>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</si>
  <si>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</si>
  <si>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</si>
  <si>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</si>
  <si>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</si>
  <si>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</si>
  <si>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</si>
  <si>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</si>
  <si>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</si>
  <si>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</si>
  <si>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</si>
  <si>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</si>
  <si>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</si>
  <si>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</si>
  <si>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</si>
  <si>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</si>
  <si>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</si>
  <si>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</si>
  <si>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</si>
  <si>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</si>
  <si>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</si>
  <si>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</si>
  <si>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</si>
  <si>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</si>
  <si>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</si>
  <si>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</si>
  <si>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</si>
  <si>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</si>
  <si>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</si>
  <si>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</si>
  <si>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</si>
  <si>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</si>
  <si>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</si>
  <si>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</si>
  <si>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</si>
  <si>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</si>
  <si>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</si>
  <si>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</si>
  <si>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</si>
  <si>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</si>
  <si>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</si>
  <si>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</si>
  <si>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</si>
  <si>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</si>
  <si>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</si>
  <si>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</si>
  <si>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</si>
  <si>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</si>
  <si>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</si>
  <si>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</si>
  <si>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</si>
  <si>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</si>
  <si>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</si>
  <si>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</si>
  <si>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</si>
  <si>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</si>
  <si>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</si>
  <si>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</si>
  <si>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</si>
  <si>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</si>
  <si>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</si>
  <si>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</si>
  <si>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</si>
  <si>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</si>
  <si>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</si>
  <si>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</si>
  <si>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</si>
  <si>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</si>
  <si>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</si>
  <si>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</si>
  <si>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</si>
  <si>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</si>
  <si>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</si>
  <si>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</si>
  <si>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</si>
  <si>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</si>
  <si>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</si>
  <si>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</si>
  <si>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</si>
  <si>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</si>
  <si>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</si>
  <si>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</si>
  <si>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</si>
  <si>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</si>
  <si>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</si>
  <si>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</si>
  <si>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9898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</si>
  <si>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</si>
  <si>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</si>
  <si>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</si>
  <si>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</si>
  <si>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</si>
  <si>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</si>
  <si>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</si>
  <si>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</si>
  <si>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</si>
  <si>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</si>
  <si>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</si>
  <si>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</si>
  <si>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</si>
  <si>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130018- 10- לאומי</t>
  </si>
  <si>
    <t>20001- 12- בנק הפועלים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</si>
  <si>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</si>
  <si>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</si>
  <si>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</si>
  <si>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</si>
  <si>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</si>
  <si>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</si>
  <si>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</si>
  <si>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</si>
  <si>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</si>
  <si>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</si>
  <si>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</si>
  <si>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</si>
  <si>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</si>
  <si>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</si>
  <si>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</si>
  <si>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</si>
  <si>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</si>
  <si>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</si>
  <si>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</si>
  <si>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</si>
  <si>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</si>
  <si>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</si>
  <si>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</si>
  <si>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</si>
  <si>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</si>
  <si>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</si>
  <si>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</si>
  <si>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</si>
  <si>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</si>
  <si>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</si>
  <si>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</si>
  <si>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</si>
  <si>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</si>
  <si>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</si>
  <si>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</si>
  <si>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</si>
  <si>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</si>
  <si>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</si>
  <si>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</si>
  <si>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</si>
  <si>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</si>
  <si>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</si>
  <si>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</si>
  <si>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</si>
  <si>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</si>
  <si>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</si>
  <si>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</si>
  <si>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</si>
  <si>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</si>
  <si>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</si>
  <si>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</si>
  <si>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</si>
  <si>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</si>
  <si>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</si>
  <si>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</si>
  <si>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</si>
  <si>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</si>
  <si>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</si>
  <si>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</si>
  <si>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</si>
  <si>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</si>
  <si>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</si>
  <si>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</si>
  <si>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</si>
  <si>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</si>
  <si>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</si>
  <si>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</si>
  <si>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</si>
  <si>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</si>
  <si>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</si>
  <si>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</si>
  <si>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</si>
  <si>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</si>
  <si>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</si>
  <si>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</si>
  <si>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</si>
  <si>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</si>
  <si>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</si>
  <si>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</si>
  <si>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</si>
  <si>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</si>
  <si>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</si>
  <si>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</si>
  <si>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</si>
  <si>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</si>
  <si>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</si>
  <si>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</si>
  <si>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</si>
  <si>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</si>
  <si>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</si>
  <si>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</si>
  <si>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</si>
  <si>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</si>
  <si>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</si>
  <si>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</si>
  <si>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</si>
  <si>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</si>
  <si>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</si>
  <si>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</si>
  <si>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</si>
  <si>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</si>
  <si>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</si>
  <si>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</si>
  <si>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</si>
  <si>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</si>
  <si>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</si>
  <si>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</si>
  <si>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</si>
  <si>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</si>
  <si>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</si>
  <si>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</si>
  <si>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</si>
  <si>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</si>
  <si>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</si>
  <si>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</si>
  <si>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</si>
  <si>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</si>
  <si>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</si>
  <si>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</si>
  <si>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</si>
  <si>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</si>
  <si>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</si>
  <si>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</si>
  <si>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</si>
  <si>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</si>
  <si>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</si>
  <si>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</si>
  <si>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</si>
  <si>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</si>
  <si>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</si>
  <si>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</si>
  <si>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</si>
  <si>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</si>
  <si>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</si>
  <si>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</si>
  <si>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</si>
  <si>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</si>
  <si>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</si>
  <si>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</si>
  <si>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</si>
  <si>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</si>
  <si>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</si>
  <si>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</si>
  <si>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</si>
  <si>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</si>
  <si>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</si>
  <si>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</si>
  <si>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</si>
  <si>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</si>
  <si>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</si>
  <si>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</si>
  <si>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</si>
  <si>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</si>
  <si>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</si>
  <si>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</si>
  <si>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</si>
  <si>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</si>
  <si>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</si>
  <si>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</si>
  <si>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</si>
  <si>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</si>
  <si>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</si>
  <si>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</si>
  <si>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</si>
  <si>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</si>
  <si>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</si>
  <si>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</si>
  <si>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</si>
  <si>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</si>
  <si>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</si>
  <si>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</si>
  <si>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</si>
  <si>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</si>
  <si>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</si>
  <si>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</si>
  <si>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</si>
  <si>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</si>
  <si>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</si>
  <si>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</si>
  <si>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</si>
  <si>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</si>
  <si>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</si>
  <si>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</si>
  <si>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</si>
  <si>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</si>
  <si>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</si>
  <si>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</si>
  <si>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</si>
  <si>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</si>
  <si>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</si>
  <si>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</si>
  <si>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</si>
  <si>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</si>
  <si>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</si>
  <si>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</si>
  <si>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</si>
  <si>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</si>
  <si>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</si>
  <si>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</si>
  <si>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</si>
  <si>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</si>
  <si>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</si>
  <si>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</si>
  <si>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</si>
  <si>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</si>
  <si>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</si>
  <si>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</si>
  <si>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</si>
  <si>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</si>
  <si>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</si>
  <si>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</si>
  <si>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</si>
  <si>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</si>
  <si>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</si>
  <si>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</si>
  <si>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</si>
  <si>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</si>
  <si>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</si>
  <si>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</si>
  <si>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</si>
  <si>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</si>
  <si>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</si>
  <si>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</si>
  <si>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</si>
  <si>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</si>
  <si>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</si>
  <si>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</si>
  <si>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</si>
  <si>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</si>
  <si>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</si>
  <si>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</si>
  <si>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</si>
  <si>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</si>
  <si>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</si>
  <si>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</si>
  <si>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</si>
  <si>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</si>
  <si>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</si>
  <si>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</si>
  <si>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</si>
  <si>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</si>
  <si>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</si>
  <si>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</si>
  <si>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</si>
  <si>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</si>
  <si>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</si>
  <si>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</si>
  <si>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</si>
  <si>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</si>
  <si>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</si>
  <si>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</si>
  <si>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</si>
  <si>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</si>
  <si>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</si>
  <si>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</si>
  <si>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</si>
  <si>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</si>
  <si>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</si>
  <si>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</si>
  <si>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</si>
  <si>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</si>
  <si>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</si>
  <si>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</si>
  <si>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</si>
  <si>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</si>
  <si>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</si>
  <si>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</si>
  <si>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</si>
  <si>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</si>
  <si>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</si>
  <si>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מלונאות ותיירות</t>
  </si>
  <si>
    <t>*פתאל החזקות- פתאל החזקות 1998 בע"מ</t>
  </si>
  <si>
    <t>1143429</t>
  </si>
  <si>
    <t>512607888</t>
  </si>
  <si>
    <t>*סקופ- קבוצת סקופ מתכות בע"מ</t>
  </si>
  <si>
    <t>288019</t>
  </si>
  <si>
    <t>520037425</t>
  </si>
  <si>
    <t>מסחר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</si>
  <si>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</si>
  <si>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</si>
  <si>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</si>
  <si>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</si>
  <si>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</si>
  <si>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</si>
  <si>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</si>
  <si>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</si>
  <si>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</si>
  <si>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</si>
  <si>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</si>
  <si>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</si>
  <si>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נדלן מניב בחול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</si>
  <si>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</si>
  <si>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</si>
  <si>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</si>
  <si>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</si>
  <si>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</si>
  <si>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</si>
  <si>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</si>
  <si>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</si>
  <si>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</si>
  <si>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</si>
  <si>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</si>
  <si>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</si>
  <si>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</si>
  <si>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</si>
  <si>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</si>
  <si>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</si>
  <si>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</si>
  <si>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</si>
  <si>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</si>
  <si>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</si>
  <si>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</si>
  <si>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</si>
  <si>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</si>
  <si>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</si>
  <si>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</si>
  <si>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</si>
  <si>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</si>
  <si>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</si>
  <si>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</si>
  <si>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</si>
  <si>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</si>
  <si>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</si>
  <si>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</si>
  <si>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</si>
  <si>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</si>
  <si>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</si>
  <si>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</si>
  <si>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</si>
  <si>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</si>
  <si>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</si>
  <si>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</si>
  <si>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</si>
  <si>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</si>
  <si>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</si>
  <si>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</si>
  <si>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</si>
  <si>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</si>
  <si>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</si>
  <si>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</si>
  <si>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</si>
  <si>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</si>
  <si>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</si>
  <si>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</si>
  <si>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</si>
  <si>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</si>
  <si>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</si>
  <si>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</si>
  <si>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</si>
  <si>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</si>
  <si>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</si>
  <si>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</si>
  <si>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</si>
  <si>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</si>
  <si>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</si>
  <si>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</si>
  <si>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</si>
  <si>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</si>
  <si>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</si>
  <si>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</si>
  <si>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</si>
  <si>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</si>
  <si>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</si>
  <si>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</si>
  <si>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</si>
  <si>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</si>
  <si>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</si>
  <si>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</si>
  <si>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</si>
  <si>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</si>
  <si>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</si>
  <si>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</si>
  <si>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</si>
  <si>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</si>
  <si>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</si>
  <si>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</si>
  <si>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</si>
  <si>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</si>
  <si>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</si>
  <si>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</si>
  <si>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</si>
  <si>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</si>
  <si>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</si>
  <si>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</si>
  <si>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</si>
  <si>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</si>
  <si>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</si>
  <si>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</si>
  <si>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</si>
  <si>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</si>
  <si>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</si>
  <si>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</si>
  <si>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</si>
  <si>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</si>
  <si>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</si>
  <si>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</si>
  <si>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</si>
  <si>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</si>
  <si>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</si>
  <si>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</si>
  <si>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</si>
  <si>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</si>
  <si>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</si>
  <si>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</si>
  <si>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</si>
  <si>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</si>
  <si>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</si>
  <si>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</si>
  <si>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</si>
  <si>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</si>
  <si>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</si>
  <si>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</si>
  <si>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</si>
  <si>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</si>
  <si>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</si>
  <si>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</si>
  <si>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</si>
  <si>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</si>
  <si>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</si>
  <si>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</si>
  <si>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</si>
  <si>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</si>
  <si>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</si>
  <si>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</si>
  <si>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</si>
  <si>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</si>
  <si>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</si>
  <si>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</si>
  <si>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</si>
  <si>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</si>
  <si>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</si>
  <si>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</si>
  <si>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</si>
  <si>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</si>
  <si>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515846558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</si>
  <si>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</si>
  <si>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</si>
  <si>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</si>
  <si>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</si>
  <si>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</si>
  <si>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</si>
  <si>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</si>
  <si>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</si>
  <si>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</si>
  <si>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</si>
  <si>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</si>
  <si>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</si>
  <si>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</si>
  <si>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</si>
  <si>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</si>
  <si>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</si>
  <si>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</si>
  <si>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</si>
  <si>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</si>
  <si>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</si>
  <si>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</si>
  <si>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</si>
  <si>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</si>
  <si>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</si>
  <si>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</si>
  <si>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</si>
  <si>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</si>
  <si>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</si>
  <si>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</si>
  <si>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</si>
  <si>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</si>
  <si>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</si>
  <si>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</si>
  <si>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</si>
  <si>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</si>
  <si>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</si>
  <si>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</si>
  <si>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</si>
  <si>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</si>
  <si>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</si>
  <si>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</si>
  <si>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</si>
  <si>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</si>
  <si>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</si>
  <si>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</si>
  <si>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</si>
  <si>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</si>
  <si>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</si>
  <si>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</si>
  <si>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</si>
  <si>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</si>
  <si>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</si>
  <si>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</si>
  <si>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</si>
  <si>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</si>
  <si>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</si>
  <si>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</si>
  <si>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</si>
  <si>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</si>
  <si>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</si>
  <si>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</si>
  <si>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</si>
  <si>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</si>
  <si>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</si>
  <si>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</si>
  <si>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</si>
  <si>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</si>
  <si>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</si>
  <si>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</si>
  <si>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</si>
  <si>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</si>
  <si>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</si>
  <si>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</si>
  <si>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</si>
  <si>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</si>
  <si>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</si>
  <si>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</si>
  <si>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</si>
  <si>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</si>
  <si>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</si>
  <si>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</si>
  <si>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</si>
  <si>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</si>
  <si>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</si>
  <si>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</si>
  <si>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</si>
  <si>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</si>
  <si>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</si>
  <si>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</si>
  <si>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</si>
  <si>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</si>
  <si>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</si>
  <si>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</si>
  <si>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</si>
  <si>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</si>
  <si>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</si>
  <si>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</si>
  <si>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</si>
  <si>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</si>
  <si>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</si>
  <si>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</si>
  <si>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</si>
  <si>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</si>
  <si>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</si>
  <si>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</si>
  <si>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</si>
  <si>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</si>
  <si>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</si>
  <si>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</si>
  <si>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</si>
  <si>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</si>
  <si>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</si>
  <si>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</si>
  <si>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</si>
  <si>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</si>
  <si>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</si>
  <si>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</si>
  <si>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</si>
  <si>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</si>
  <si>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</si>
  <si>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</si>
  <si>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</si>
  <si>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</si>
  <si>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</si>
  <si>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</si>
  <si>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</si>
  <si>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</si>
  <si>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</si>
  <si>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</si>
  <si>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</si>
  <si>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</si>
  <si>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</si>
  <si>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</si>
  <si>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</si>
  <si>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</si>
  <si>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</si>
  <si>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</si>
  <si>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</si>
  <si>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</si>
  <si>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</si>
  <si>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</si>
  <si>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</si>
  <si>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</si>
  <si>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</si>
  <si>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</si>
  <si>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</si>
  <si>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</si>
  <si>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</si>
  <si>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</si>
  <si>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</si>
  <si>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</si>
  <si>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</si>
  <si>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</si>
  <si>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</si>
  <si>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</si>
  <si>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</si>
  <si>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</si>
  <si>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</si>
  <si>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</si>
  <si>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</si>
  <si>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</si>
  <si>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BRENMILLER ENERGY LTD- ברנמילר אנרג'י בע"מ</t>
  </si>
  <si>
    <t>IL0011415309</t>
  </si>
  <si>
    <t>NASDAQ</t>
  </si>
  <si>
    <t>514720374</t>
  </si>
  <si>
    <t>Capital Goods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</si>
  <si>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</si>
  <si>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</si>
  <si>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</si>
  <si>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</si>
  <si>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</si>
  <si>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</si>
  <si>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Commercial &amp; Professional Services</t>
  </si>
  <si>
    <t>PAYONEER GLOBAL INC- PAYONEER GLOBAL</t>
  </si>
  <si>
    <t>US70451X1046</t>
  </si>
  <si>
    <t>90240</t>
  </si>
  <si>
    <t>Diversified Financials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</si>
  <si>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</si>
  <si>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</si>
  <si>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</si>
  <si>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</si>
  <si>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</si>
  <si>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</si>
  <si>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</si>
  <si>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</si>
  <si>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</si>
  <si>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</si>
  <si>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</si>
  <si>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</si>
  <si>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</si>
  <si>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</si>
  <si>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</si>
  <si>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</si>
  <si>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</si>
  <si>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</si>
  <si>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</si>
  <si>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</si>
  <si>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</si>
  <si>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</si>
  <si>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</si>
  <si>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</si>
  <si>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</si>
  <si>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</si>
  <si>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</si>
  <si>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</si>
  <si>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</si>
  <si>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</si>
  <si>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</si>
  <si>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</si>
  <si>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</si>
  <si>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</si>
  <si>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</si>
  <si>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</si>
  <si>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</si>
  <si>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</si>
  <si>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</si>
  <si>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</si>
  <si>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</si>
  <si>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</si>
  <si>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</si>
  <si>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</si>
  <si>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</si>
  <si>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</si>
  <si>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</si>
  <si>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</si>
  <si>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</si>
  <si>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</si>
  <si>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</si>
  <si>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</si>
  <si>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</si>
  <si>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</si>
  <si>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</si>
  <si>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</si>
  <si>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</si>
  <si>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</si>
  <si>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</si>
  <si>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</si>
  <si>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</si>
  <si>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</si>
  <si>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</si>
  <si>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</si>
  <si>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</si>
  <si>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</si>
  <si>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</si>
  <si>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</si>
  <si>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</si>
  <si>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</si>
  <si>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</si>
  <si>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</si>
  <si>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</si>
  <si>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</si>
  <si>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</si>
  <si>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</si>
  <si>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</si>
  <si>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</si>
  <si>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</si>
  <si>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Consumer Durables &amp; Apparel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</si>
  <si>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</si>
  <si>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</si>
  <si>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</si>
  <si>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</si>
  <si>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</si>
  <si>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</si>
  <si>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</si>
  <si>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</si>
  <si>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</si>
  <si>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</si>
  <si>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</si>
  <si>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</si>
  <si>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</si>
  <si>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</si>
  <si>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</si>
  <si>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</si>
  <si>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</si>
  <si>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Media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</si>
  <si>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</si>
  <si>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</si>
  <si>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</si>
  <si>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</si>
  <si>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</si>
  <si>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</si>
  <si>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</si>
  <si>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</si>
  <si>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Real Estate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</si>
  <si>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</si>
  <si>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</si>
  <si>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</si>
  <si>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</si>
  <si>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</si>
  <si>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</si>
  <si>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</si>
  <si>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</si>
  <si>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</si>
  <si>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</si>
  <si>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</si>
  <si>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</si>
  <si>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</si>
  <si>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</si>
  <si>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</si>
  <si>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</si>
  <si>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</si>
  <si>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</si>
  <si>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</si>
  <si>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</si>
  <si>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</si>
  <si>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</si>
  <si>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</si>
  <si>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</si>
  <si>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</si>
  <si>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</si>
  <si>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</si>
  <si>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</si>
  <si>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</si>
  <si>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</si>
  <si>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</si>
  <si>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</si>
  <si>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</si>
  <si>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</si>
  <si>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</si>
  <si>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</si>
  <si>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</si>
  <si>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</si>
  <si>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</si>
  <si>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</si>
  <si>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</si>
  <si>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</si>
  <si>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</si>
  <si>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</si>
  <si>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</si>
  <si>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</si>
  <si>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</si>
  <si>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</si>
  <si>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</si>
  <si>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</si>
  <si>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</si>
  <si>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</si>
  <si>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</si>
  <si>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</si>
  <si>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</si>
  <si>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</si>
  <si>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</si>
  <si>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</si>
  <si>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</si>
  <si>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</si>
  <si>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</si>
  <si>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</si>
  <si>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</si>
  <si>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</si>
  <si>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</si>
  <si>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</si>
  <si>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</si>
  <si>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</si>
  <si>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</si>
  <si>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</si>
  <si>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</si>
  <si>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</si>
  <si>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</si>
  <si>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</si>
  <si>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</si>
  <si>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</si>
  <si>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</si>
  <si>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</si>
  <si>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</si>
  <si>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</si>
  <si>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</si>
  <si>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</si>
  <si>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</si>
  <si>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</si>
  <si>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</si>
  <si>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</si>
  <si>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</si>
  <si>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</si>
  <si>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</si>
  <si>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</si>
  <si>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</si>
  <si>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</si>
  <si>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</si>
  <si>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</si>
  <si>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</si>
  <si>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</si>
  <si>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</si>
  <si>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</si>
  <si>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</si>
  <si>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</si>
  <si>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</si>
  <si>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</si>
  <si>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</si>
  <si>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</si>
  <si>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</si>
  <si>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</si>
  <si>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</si>
  <si>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</si>
  <si>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</si>
  <si>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</si>
  <si>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</si>
  <si>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</si>
  <si>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</si>
  <si>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</si>
  <si>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</si>
  <si>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</si>
  <si>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</si>
  <si>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</si>
  <si>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</si>
  <si>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</si>
  <si>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</si>
  <si>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</si>
  <si>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</si>
  <si>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</si>
  <si>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</si>
  <si>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</si>
  <si>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</si>
  <si>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</si>
  <si>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</si>
  <si>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</si>
  <si>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</si>
  <si>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</si>
  <si>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</si>
  <si>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</si>
  <si>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</si>
  <si>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</si>
  <si>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</si>
  <si>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</si>
  <si>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</si>
  <si>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</si>
  <si>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</si>
  <si>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</si>
  <si>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</si>
  <si>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</si>
  <si>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</si>
  <si>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</si>
  <si>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</si>
  <si>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</si>
  <si>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</si>
  <si>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</si>
  <si>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</si>
  <si>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</si>
  <si>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</si>
  <si>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</si>
  <si>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</si>
  <si>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</si>
  <si>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</si>
  <si>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</si>
  <si>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</si>
  <si>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</si>
  <si>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</si>
  <si>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</si>
  <si>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</si>
  <si>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</si>
  <si>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</si>
  <si>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</si>
  <si>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</si>
  <si>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</si>
  <si>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</si>
  <si>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</si>
  <si>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</si>
  <si>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</si>
  <si>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</si>
  <si>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</si>
  <si>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</si>
  <si>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</si>
  <si>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</si>
  <si>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</si>
  <si>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</si>
  <si>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</si>
  <si>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</si>
  <si>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</si>
  <si>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</si>
  <si>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</si>
  <si>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</si>
  <si>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</si>
  <si>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</si>
  <si>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</si>
  <si>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</si>
  <si>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</si>
  <si>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</si>
  <si>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</si>
  <si>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</si>
  <si>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</si>
  <si>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</si>
  <si>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</si>
  <si>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</si>
  <si>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</si>
  <si>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</si>
  <si>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</si>
  <si>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</si>
  <si>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</si>
  <si>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</si>
  <si>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</si>
  <si>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</si>
  <si>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</si>
  <si>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</si>
  <si>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</si>
  <si>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</si>
  <si>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Other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</si>
  <si>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</si>
  <si>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</si>
  <si>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</si>
  <si>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</si>
  <si>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</si>
  <si>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</si>
  <si>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</si>
  <si>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</si>
  <si>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</si>
  <si>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</si>
  <si>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</si>
  <si>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</si>
  <si>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</si>
  <si>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</si>
  <si>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</si>
  <si>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</si>
  <si>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</si>
  <si>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</si>
  <si>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</si>
  <si>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</si>
  <si>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</si>
  <si>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</si>
  <si>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</si>
  <si>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</si>
  <si>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</si>
  <si>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</si>
  <si>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</si>
  <si>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</si>
  <si>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ilA-</t>
  </si>
  <si>
    <t>31/08/23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</si>
  <si>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</si>
  <si>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</si>
  <si>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</si>
  <si>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</si>
  <si>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</si>
  <si>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</si>
  <si>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</si>
  <si>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</si>
  <si>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</si>
  <si>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</si>
  <si>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</si>
  <si>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</si>
  <si>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Aaa.il</t>
  </si>
  <si>
    <t>29/07/20</t>
  </si>
  <si>
    <t>לאומי למשכנתאות שה- בנק לאומי לישראל בע"מ</t>
  </si>
  <si>
    <t>301790</t>
  </si>
  <si>
    <t>ilAA+</t>
  </si>
  <si>
    <t>25/11/99</t>
  </si>
  <si>
    <t>נתיבי גז אג"ח א - רמ- נתיבי הגז הטבעי לישראל בע"מ</t>
  </si>
  <si>
    <t>1103084</t>
  </si>
  <si>
    <t>513436394</t>
  </si>
  <si>
    <t>Aa1.il</t>
  </si>
  <si>
    <t>מימון ישיר אגח 16 -רמ- מימון ישיר הנפקות(סדרה 16) בע"מ</t>
  </si>
  <si>
    <t>1198340</t>
  </si>
  <si>
    <t>516100120</t>
  </si>
  <si>
    <t>Aa2.il</t>
  </si>
  <si>
    <t>25/07/23</t>
  </si>
  <si>
    <t>אגד אגח 1-רמ- אגד חברה לתחבורה בע"מ</t>
  </si>
  <si>
    <t>1198787</t>
  </si>
  <si>
    <t>570012377</t>
  </si>
  <si>
    <t>ilAA-</t>
  </si>
  <si>
    <t>16/08/23</t>
  </si>
  <si>
    <t>יהב קוקו סדרה ד (לס)- לא ברצף- בנק יהב</t>
  </si>
  <si>
    <t>6620300</t>
  </si>
  <si>
    <t>520020421</t>
  </si>
  <si>
    <t>Aa3.il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</si>
  <si>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</si>
  <si>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</si>
  <si>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</si>
  <si>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</si>
  <si>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</si>
  <si>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</si>
  <si>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</si>
  <si>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</si>
  <si>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</si>
  <si>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</si>
  <si>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</si>
  <si>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</si>
  <si>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</si>
  <si>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</si>
  <si>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</si>
  <si>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</si>
  <si>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</si>
  <si>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</si>
  <si>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</si>
  <si>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</si>
  <si>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</si>
  <si>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ilA+</t>
  </si>
  <si>
    <t>מקס איט התח אגח ד-רמ- מגדל- מקס איט פיננסים בע"מ לשעבר לאומי קארד</t>
  </si>
  <si>
    <t>11979531</t>
  </si>
  <si>
    <t>512905423</t>
  </si>
  <si>
    <t>A1.il</t>
  </si>
  <si>
    <t>15/07/23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</si>
  <si>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</si>
  <si>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</si>
  <si>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</si>
  <si>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</si>
  <si>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</si>
  <si>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</si>
  <si>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BBB</t>
  </si>
  <si>
    <t>דירוג פנימי</t>
  </si>
  <si>
    <t>08/02/16</t>
  </si>
  <si>
    <t>Crslnx 4.555 06/30/5- Crosslinx Transit Solutions</t>
  </si>
  <si>
    <t>CA22766TAB04</t>
  </si>
  <si>
    <t>Baa3</t>
  </si>
  <si>
    <t>Moodys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</si>
  <si>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</si>
  <si>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</si>
  <si>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</si>
  <si>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</si>
  <si>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</si>
  <si>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</si>
  <si>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</si>
  <si>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GES- GES</t>
  </si>
  <si>
    <t>9113</t>
  </si>
  <si>
    <t>511325326</t>
  </si>
  <si>
    <t>9266</t>
  </si>
  <si>
    <t>אי.די.אף אנרגיות מתחדשות ישראל- אי.די.אף אנרגיות מתחדשות ישראל בע"מ</t>
  </si>
  <si>
    <t>9068</t>
  </si>
  <si>
    <t>540306990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</si>
  <si>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</si>
  <si>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</si>
  <si>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</si>
  <si>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</si>
  <si>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</si>
  <si>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</si>
  <si>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</si>
  <si>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</si>
  <si>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</si>
  <si>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</si>
  <si>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</si>
  <si>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</si>
  <si>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</si>
  <si>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</si>
  <si>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</si>
  <si>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</si>
  <si>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</si>
  <si>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</si>
  <si>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</si>
  <si>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</si>
  <si>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</si>
  <si>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</si>
  <si>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</si>
  <si>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Venn 2014 Ltd- Venn 2014 Ltd</t>
  </si>
  <si>
    <t>8631</t>
  </si>
  <si>
    <t>515171510</t>
  </si>
  <si>
    <t>TIPA CORP LTD- TIPA CORP LTD</t>
  </si>
  <si>
    <t>8838</t>
  </si>
  <si>
    <t>514420660</t>
  </si>
  <si>
    <t>Lendbuzz Inc- Lendbuzz, Inc</t>
  </si>
  <si>
    <t>8564</t>
  </si>
  <si>
    <t>*Fu Gen AG- Fu Gen AG</t>
  </si>
  <si>
    <t>9035</t>
  </si>
  <si>
    <t>Energy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</si>
  <si>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</si>
  <si>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</si>
  <si>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</si>
  <si>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</si>
  <si>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</si>
  <si>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</si>
  <si>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*Migdal WORE 2021-1- White Oak</t>
  </si>
  <si>
    <t>8784</t>
  </si>
  <si>
    <t>Sunbit Inc- Sunbit Inc</t>
  </si>
  <si>
    <t>8432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</si>
  <si>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</si>
  <si>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</si>
  <si>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</si>
  <si>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</si>
  <si>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</si>
  <si>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</si>
  <si>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</si>
  <si>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</si>
  <si>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</si>
  <si>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</si>
  <si>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</si>
  <si>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S.H. SKY 4 L.P- ס.ה. סקיי 4 ניהול שותפות מוגבלת</t>
  </si>
  <si>
    <t>8987</t>
  </si>
  <si>
    <t>20/01/22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</si>
  <si>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</si>
  <si>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</si>
  <si>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</si>
  <si>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</si>
  <si>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</si>
  <si>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</si>
  <si>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</si>
  <si>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</si>
  <si>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</si>
  <si>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</si>
  <si>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</si>
  <si>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</si>
  <si>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</si>
  <si>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JTLV III LIMITED PARTNERSHIP- נוקד קפיטל בע"מ</t>
  </si>
  <si>
    <t>8510</t>
  </si>
  <si>
    <t>04/04/22</t>
  </si>
  <si>
    <t>סה"כ קרנות השקעה אחרות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</si>
  <si>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</si>
  <si>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</si>
  <si>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</si>
  <si>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</si>
  <si>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</si>
  <si>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</si>
  <si>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</si>
  <si>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</si>
  <si>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FIMI 6- BRIDGES ISRAEL GP GROWTH FUND 1 LIMITED PARTNERSHI</t>
  </si>
  <si>
    <t>5272</t>
  </si>
  <si>
    <t>03/02/16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</si>
  <si>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</si>
  <si>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</si>
  <si>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</si>
  <si>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</si>
  <si>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</si>
  <si>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</si>
  <si>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SKY 3- sky 3</t>
  </si>
  <si>
    <t>5289</t>
  </si>
  <si>
    <t>01/01/17</t>
  </si>
  <si>
    <t>Kedma Capital III- קדמה קפיטל 3</t>
  </si>
  <si>
    <t>6662</t>
  </si>
  <si>
    <t>DB Sunshine Holdings</t>
  </si>
  <si>
    <t>9703</t>
  </si>
  <si>
    <t>18/07/22</t>
  </si>
  <si>
    <t>Greenfield Partners Fund III LP</t>
  </si>
  <si>
    <t>9616</t>
  </si>
  <si>
    <t>16/06/23</t>
  </si>
  <si>
    <t>סה"כ קרנות הון סיכון בחו"ל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</si>
  <si>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</si>
  <si>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</si>
  <si>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</si>
  <si>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</si>
  <si>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</si>
  <si>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Group 11 Fund IV- Group 11 Fund  L.P</t>
  </si>
  <si>
    <t>8287</t>
  </si>
  <si>
    <t>01/12/19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</si>
  <si>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</si>
  <si>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</si>
  <si>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</si>
  <si>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</si>
  <si>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</si>
  <si>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</si>
  <si>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</si>
  <si>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</si>
  <si>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</si>
  <si>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</si>
  <si>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</si>
  <si>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</si>
  <si>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</si>
  <si>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</si>
  <si>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</si>
  <si>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</si>
  <si>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</si>
  <si>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ELECTRA AMERICA PRINCIPAL HOSPITALITY- Electra Capital PM</t>
  </si>
  <si>
    <t>8404</t>
  </si>
  <si>
    <t>30/09/21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</si>
  <si>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</si>
  <si>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</si>
  <si>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</si>
  <si>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</si>
  <si>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</si>
  <si>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</si>
  <si>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</si>
  <si>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</si>
  <si>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</si>
  <si>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30/06/22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</si>
  <si>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</si>
  <si>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</si>
  <si>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</si>
  <si>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</si>
  <si>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</si>
  <si>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</si>
  <si>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</si>
  <si>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</si>
  <si>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DEXKO CO-INVEST LP- Brookfield global</t>
  </si>
  <si>
    <t>8337</t>
  </si>
  <si>
    <t>01/10/21</t>
  </si>
  <si>
    <t>Brookfield Capital Partners Fund VI- Brookfield global</t>
  </si>
  <si>
    <t>9236</t>
  </si>
  <si>
    <t>31/05/22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</si>
  <si>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</si>
  <si>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</si>
  <si>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</si>
  <si>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</si>
  <si>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</si>
  <si>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</si>
  <si>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</si>
  <si>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</si>
  <si>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</si>
  <si>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Proxima Co-Invest L.P- Galaxy Protfolio</t>
  </si>
  <si>
    <t>9377</t>
  </si>
  <si>
    <t>02/11/21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</si>
  <si>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</si>
  <si>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</si>
  <si>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</si>
  <si>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</si>
  <si>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</si>
  <si>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</si>
  <si>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</si>
  <si>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</si>
  <si>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</si>
  <si>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</si>
  <si>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</si>
  <si>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</si>
  <si>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</si>
  <si>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</si>
  <si>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</si>
  <si>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</si>
  <si>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</si>
  <si>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</si>
  <si>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</si>
  <si>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ICG SDP V</t>
  </si>
  <si>
    <t>9157</t>
  </si>
  <si>
    <t>21/07/22</t>
  </si>
  <si>
    <t>Pantheon Global Co-Inv Opportu</t>
  </si>
  <si>
    <t>8330</t>
  </si>
  <si>
    <t>20/06/20</t>
  </si>
  <si>
    <t>Vintage Fund of Funds VII (Access) LP</t>
  </si>
  <si>
    <t>9273</t>
  </si>
  <si>
    <t>18/10/22</t>
  </si>
  <si>
    <t>ADLSCO FUND3- Accelmed Growth Partners L.P</t>
  </si>
  <si>
    <t>8336</t>
  </si>
  <si>
    <t>09/11/22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</si>
  <si>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</si>
  <si>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</si>
  <si>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</si>
  <si>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</si>
  <si>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</si>
  <si>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</si>
  <si>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Girasol Investments S.A- BUYOUT</t>
  </si>
  <si>
    <t>8412</t>
  </si>
  <si>
    <t>01/09/21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</si>
  <si>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</si>
  <si>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</si>
  <si>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</si>
  <si>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</si>
  <si>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</si>
  <si>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</si>
  <si>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</si>
  <si>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</si>
  <si>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</si>
  <si>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CRESCENT- COVA Acquisition Corp</t>
  </si>
  <si>
    <t>5290</t>
  </si>
  <si>
    <t>21/12/15</t>
  </si>
  <si>
    <t>Crescent Direct Lending III- COVA Acquisition Corp</t>
  </si>
  <si>
    <t>8323</t>
  </si>
  <si>
    <t>29/07/21</t>
  </si>
  <si>
    <t>BLUEBAY - SLF1- Direct Lending Fund III General Partner</t>
  </si>
  <si>
    <t>5284</t>
  </si>
  <si>
    <t>10/06/16</t>
  </si>
  <si>
    <t>harbourvest A מאוחד- ECP V, LLC</t>
  </si>
  <si>
    <t>70000</t>
  </si>
  <si>
    <t>CAPSII co-inv- GLOBAL INDUSTRIES</t>
  </si>
  <si>
    <t>7057</t>
  </si>
  <si>
    <t>27/03/20</t>
  </si>
  <si>
    <t>CAPSII- GLOBAL INDUSTRIES</t>
  </si>
  <si>
    <t>70421</t>
  </si>
  <si>
    <t>03/04/19</t>
  </si>
  <si>
    <t>Migdal HarbourVest Tranche B מאוחד- HarbourVest Adelaide</t>
  </si>
  <si>
    <t>5298</t>
  </si>
  <si>
    <t>Vintage Fund of Funds VI Access- Helios General 3 ltd</t>
  </si>
  <si>
    <t>8322</t>
  </si>
  <si>
    <t>01/01/21</t>
  </si>
  <si>
    <t>ICG SDP 4- ICG Senior Debt Partners Fund-ICG</t>
  </si>
  <si>
    <t>70430</t>
  </si>
  <si>
    <t>30/01/20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</si>
  <si>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</si>
  <si>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</si>
  <si>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</si>
  <si>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</si>
  <si>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</si>
  <si>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</si>
  <si>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</si>
  <si>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</si>
  <si>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22/02/17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</si>
  <si>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</si>
  <si>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</si>
  <si>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</si>
  <si>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</si>
  <si>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</si>
  <si>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</si>
  <si>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</si>
  <si>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31/03/22</t>
  </si>
  <si>
    <t>KCO VI- KARTESIA</t>
  </si>
  <si>
    <t>93841</t>
  </si>
  <si>
    <t>15/12/22</t>
  </si>
  <si>
    <t>KASS Unlevered - Compartment E- KASS Unlevered</t>
  </si>
  <si>
    <t>8319</t>
  </si>
  <si>
    <t>30/06/21</t>
  </si>
  <si>
    <t>KASS Unlevered II S.a r.l- KASS Unlevered</t>
  </si>
  <si>
    <t>9015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</si>
  <si>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</si>
  <si>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</si>
  <si>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</si>
  <si>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</si>
  <si>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</si>
  <si>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</si>
  <si>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</si>
  <si>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</si>
  <si>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</si>
  <si>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</si>
  <si>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30/06/20</t>
  </si>
  <si>
    <t>MORE C-1- MORE GROUP</t>
  </si>
  <si>
    <t>8334</t>
  </si>
  <si>
    <t>04/08/21</t>
  </si>
  <si>
    <t>PCS IV- PCS</t>
  </si>
  <si>
    <t>70131</t>
  </si>
  <si>
    <t>11/02/19</t>
  </si>
  <si>
    <t>PERMIRA- Permira VI</t>
  </si>
  <si>
    <t>5287</t>
  </si>
  <si>
    <t>31/12/16</t>
  </si>
  <si>
    <t>Permira VIII - 2 SCSp- Permira VI</t>
  </si>
  <si>
    <t>8416</t>
  </si>
  <si>
    <t>SPECTRUM- SPECTRUM DYNAMICS</t>
  </si>
  <si>
    <t>70411</t>
  </si>
  <si>
    <t>20/02/19</t>
  </si>
  <si>
    <t>TDL IV- TDL IV</t>
  </si>
  <si>
    <t>6646</t>
  </si>
  <si>
    <t>31/07/17</t>
  </si>
  <si>
    <t>Vintage Co-Invest III- venture capital</t>
  </si>
  <si>
    <t>8331</t>
  </si>
  <si>
    <t>18/11/21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</si>
  <si>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</si>
  <si>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</si>
  <si>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</si>
  <si>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</si>
  <si>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</si>
  <si>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</si>
  <si>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</si>
  <si>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</si>
  <si>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</si>
  <si>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</si>
  <si>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</si>
  <si>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31/10/23</t>
  </si>
  <si>
    <t>*APCS- Ares special situation fund IB</t>
  </si>
  <si>
    <t>5291</t>
  </si>
  <si>
    <t>21/02/17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</si>
  <si>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</si>
  <si>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</si>
  <si>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</si>
  <si>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</si>
  <si>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</si>
  <si>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</si>
  <si>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</si>
  <si>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</si>
  <si>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</si>
  <si>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</si>
  <si>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</si>
  <si>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</si>
  <si>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</si>
  <si>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</si>
  <si>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</si>
  <si>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</si>
  <si>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ISF III Overflow Fund L.P</t>
  </si>
  <si>
    <t>9457</t>
  </si>
  <si>
    <t>28/11/22</t>
  </si>
  <si>
    <t>Monarch MCP VI</t>
  </si>
  <si>
    <t>9667</t>
  </si>
  <si>
    <t>02/02/23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</si>
  <si>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</si>
  <si>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</si>
  <si>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</si>
  <si>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</si>
  <si>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</si>
  <si>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</si>
  <si>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</si>
  <si>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</si>
  <si>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</si>
  <si>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</si>
  <si>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</si>
  <si>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</si>
  <si>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</si>
  <si>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</si>
  <si>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</si>
  <si>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</si>
  <si>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</si>
  <si>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</si>
  <si>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</si>
  <si>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</si>
  <si>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</si>
  <si>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</si>
  <si>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</si>
  <si>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</si>
  <si>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</si>
  <si>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</si>
  <si>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</si>
  <si>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</si>
  <si>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</si>
  <si>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</si>
  <si>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</si>
  <si>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</si>
  <si>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</si>
  <si>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</si>
  <si>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</si>
  <si>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</si>
  <si>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</si>
  <si>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</si>
  <si>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</si>
  <si>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</si>
  <si>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</si>
  <si>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</si>
  <si>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</si>
  <si>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</si>
  <si>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</si>
  <si>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29/12/22</t>
  </si>
  <si>
    <t>29/06/23</t>
  </si>
  <si>
    <t>31/07/23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</si>
  <si>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</si>
  <si>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</si>
  <si>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</si>
  <si>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</si>
  <si>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</si>
  <si>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</si>
  <si>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</si>
  <si>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</si>
  <si>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</si>
  <si>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</si>
  <si>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</si>
  <si>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</si>
  <si>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</si>
  <si>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</si>
  <si>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</si>
  <si>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</si>
  <si>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</si>
  <si>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</si>
  <si>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</si>
  <si>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</si>
  <si>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31/03/19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</si>
  <si>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</si>
  <si>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</si>
  <si>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</si>
  <si>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</si>
  <si>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</si>
  <si>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</si>
  <si>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</si>
  <si>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</si>
  <si>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</si>
  <si>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</si>
  <si>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</si>
  <si>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</si>
  <si>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</si>
  <si>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</si>
  <si>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</si>
  <si>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</si>
  <si>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</si>
  <si>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</si>
  <si>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</si>
  <si>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</si>
  <si>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9899</t>
  </si>
  <si>
    <t>סה"כ מובטחות בערבות בנקאית</t>
  </si>
  <si>
    <t>סה"כ מובטחות בבטחונות אחרים</t>
  </si>
  <si>
    <t>כן</t>
  </si>
  <si>
    <t>4563</t>
  </si>
  <si>
    <t>31/01/21</t>
  </si>
  <si>
    <t>4693</t>
  </si>
  <si>
    <t>425769</t>
  </si>
  <si>
    <t>455714</t>
  </si>
  <si>
    <t>474664</t>
  </si>
  <si>
    <t>7520</t>
  </si>
  <si>
    <t>8115</t>
  </si>
  <si>
    <t>8349</t>
  </si>
  <si>
    <t>31/03/21</t>
  </si>
  <si>
    <t>371197</t>
  </si>
  <si>
    <t>31/08/21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</si>
  <si>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</si>
  <si>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</si>
  <si>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</si>
  <si>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</si>
  <si>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</si>
  <si>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</si>
  <si>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</si>
  <si>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</si>
  <si>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513783</t>
  </si>
  <si>
    <t>519337</t>
  </si>
  <si>
    <t>530503</t>
  </si>
  <si>
    <t>70231</t>
  </si>
  <si>
    <t>7569</t>
  </si>
  <si>
    <t>7703</t>
  </si>
  <si>
    <t>7783</t>
  </si>
  <si>
    <t>8036</t>
  </si>
  <si>
    <t>8294</t>
  </si>
  <si>
    <t>8935</t>
  </si>
  <si>
    <t>535850</t>
  </si>
  <si>
    <t>6835</t>
  </si>
  <si>
    <t>7124</t>
  </si>
  <si>
    <t>7206</t>
  </si>
  <si>
    <t>7340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</si>
  <si>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</si>
  <si>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</si>
  <si>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</si>
  <si>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</si>
  <si>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</si>
  <si>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</si>
  <si>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</si>
  <si>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</si>
  <si>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</si>
  <si>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</si>
  <si>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28/02/21</t>
  </si>
  <si>
    <t>2984</t>
  </si>
  <si>
    <t>31/01/22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</si>
  <si>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</si>
  <si>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</si>
  <si>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</si>
  <si>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</si>
  <si>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</si>
  <si>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</si>
  <si>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</si>
  <si>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</si>
  <si>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</si>
  <si>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</si>
  <si>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</si>
  <si>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</si>
  <si>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</si>
  <si>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</si>
  <si>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</si>
  <si>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</si>
  <si>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</si>
  <si>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</si>
  <si>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</si>
  <si>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</si>
  <si>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</si>
  <si>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</si>
  <si>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</si>
  <si>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</si>
  <si>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</si>
  <si>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</si>
  <si>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</si>
  <si>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</si>
  <si>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</si>
  <si>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</si>
  <si>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</si>
  <si>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</si>
  <si>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</si>
  <si>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</si>
  <si>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</si>
  <si>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</si>
  <si>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</si>
  <si>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</si>
  <si>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</si>
  <si>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</si>
  <si>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</si>
  <si>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</si>
  <si>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</si>
  <si>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</si>
  <si>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</si>
  <si>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</si>
  <si>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</si>
  <si>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</si>
  <si>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</si>
  <si>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</si>
  <si>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</si>
  <si>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</si>
  <si>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</si>
  <si>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</si>
  <si>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</si>
  <si>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</si>
  <si>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</si>
  <si>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</si>
  <si>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</si>
  <si>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</si>
  <si>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</si>
  <si>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</si>
  <si>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</si>
  <si>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</si>
  <si>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</si>
  <si>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</si>
  <si>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</si>
  <si>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</si>
  <si>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</si>
  <si>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</si>
  <si>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</si>
  <si>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</si>
  <si>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</si>
  <si>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</si>
  <si>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</si>
  <si>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</si>
  <si>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</si>
  <si>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</si>
  <si>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A+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</si>
  <si>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</si>
  <si>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</si>
  <si>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</si>
  <si>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</si>
  <si>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</si>
  <si>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</si>
  <si>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</si>
  <si>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</si>
  <si>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</si>
  <si>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</si>
  <si>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</si>
  <si>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</si>
  <si>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</si>
  <si>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</si>
  <si>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</si>
  <si>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</si>
  <si>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30/11/21</t>
  </si>
  <si>
    <t>8946</t>
  </si>
  <si>
    <t>28/02/22</t>
  </si>
  <si>
    <t>9031</t>
  </si>
  <si>
    <t>11/04/22</t>
  </si>
  <si>
    <t>9797</t>
  </si>
  <si>
    <t>7898</t>
  </si>
  <si>
    <t>29/04/21</t>
  </si>
  <si>
    <t>8154</t>
  </si>
  <si>
    <t>9796</t>
  </si>
  <si>
    <t>3364</t>
  </si>
  <si>
    <t>458869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</si>
  <si>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</si>
  <si>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</si>
  <si>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</si>
  <si>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</si>
  <si>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</si>
  <si>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</si>
  <si>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</si>
  <si>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</si>
  <si>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</si>
  <si>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</si>
  <si>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</si>
  <si>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</si>
  <si>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8171</t>
  </si>
  <si>
    <t>8362</t>
  </si>
  <si>
    <t>04/04/21</t>
  </si>
  <si>
    <t>8698</t>
  </si>
  <si>
    <t>31/10/21</t>
  </si>
  <si>
    <t>8953</t>
  </si>
  <si>
    <t>9890</t>
  </si>
  <si>
    <t>9146</t>
  </si>
  <si>
    <t>11/07/22</t>
  </si>
  <si>
    <t>9458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</si>
  <si>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</si>
  <si>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</si>
  <si>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</si>
  <si>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</si>
  <si>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</si>
  <si>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</si>
  <si>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</si>
  <si>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</si>
  <si>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</si>
  <si>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</si>
  <si>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</si>
  <si>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</si>
  <si>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</si>
  <si>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</si>
  <si>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</si>
  <si>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</si>
  <si>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</si>
  <si>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</si>
  <si>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</si>
  <si>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</si>
  <si>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</si>
  <si>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</si>
  <si>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</si>
  <si>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</si>
  <si>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</si>
  <si>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</si>
  <si>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</si>
  <si>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</si>
  <si>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</si>
  <si>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</si>
  <si>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</si>
  <si>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</si>
  <si>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</si>
  <si>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</si>
  <si>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</si>
  <si>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</si>
  <si>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</si>
  <si>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</si>
  <si>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31/10/22</t>
  </si>
  <si>
    <t>429027</t>
  </si>
  <si>
    <t>482153</t>
  </si>
  <si>
    <t>9120</t>
  </si>
  <si>
    <t>16/06/22</t>
  </si>
  <si>
    <t>93941</t>
  </si>
  <si>
    <t>7355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</si>
  <si>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</si>
  <si>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</si>
  <si>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</si>
  <si>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</si>
  <si>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</si>
  <si>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</si>
  <si>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</si>
  <si>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</si>
  <si>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</si>
  <si>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</si>
  <si>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</si>
  <si>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</si>
  <si>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</si>
  <si>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</si>
  <si>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A2.il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</si>
  <si>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</si>
  <si>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</si>
  <si>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</si>
  <si>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</si>
  <si>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</si>
  <si>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</si>
  <si>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</si>
  <si>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</si>
  <si>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</si>
  <si>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</si>
  <si>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</si>
  <si>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</si>
  <si>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80760</t>
  </si>
  <si>
    <t>9311</t>
  </si>
  <si>
    <t>15/11/22</t>
  </si>
  <si>
    <t>8811</t>
  </si>
  <si>
    <t>A</t>
  </si>
  <si>
    <t>20/12/21</t>
  </si>
  <si>
    <t>455954</t>
  </si>
  <si>
    <t>99051</t>
  </si>
  <si>
    <t>9739</t>
  </si>
  <si>
    <t>9791</t>
  </si>
  <si>
    <t>9819</t>
  </si>
  <si>
    <t>9847</t>
  </si>
  <si>
    <t>9199</t>
  </si>
  <si>
    <t>31/08/22</t>
  </si>
  <si>
    <t>9533</t>
  </si>
  <si>
    <t>ilA</t>
  </si>
  <si>
    <t>8814</t>
  </si>
  <si>
    <t>8776</t>
  </si>
  <si>
    <t>90031</t>
  </si>
  <si>
    <t>9096</t>
  </si>
  <si>
    <t>9127</t>
  </si>
  <si>
    <t>9255</t>
  </si>
  <si>
    <t>29/09/22</t>
  </si>
  <si>
    <t>9287</t>
  </si>
  <si>
    <t>9339</t>
  </si>
  <si>
    <t>30/11/22</t>
  </si>
  <si>
    <t>93881</t>
  </si>
  <si>
    <t>9455</t>
  </si>
  <si>
    <t>9553</t>
  </si>
  <si>
    <t>95930</t>
  </si>
  <si>
    <t>9632</t>
  </si>
  <si>
    <t>4647</t>
  </si>
  <si>
    <t>A3.il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</si>
  <si>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</si>
  <si>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</si>
  <si>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</si>
  <si>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</si>
  <si>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</si>
  <si>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</si>
  <si>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</si>
  <si>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</si>
  <si>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</si>
  <si>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BBB-</t>
  </si>
  <si>
    <t>Fitch</t>
  </si>
  <si>
    <t>6826</t>
  </si>
  <si>
    <t>6528</t>
  </si>
  <si>
    <t>8860</t>
  </si>
  <si>
    <t>Telecommunication Services</t>
  </si>
  <si>
    <t>8918</t>
  </si>
  <si>
    <t>23/12/21</t>
  </si>
  <si>
    <t>9037</t>
  </si>
  <si>
    <t>28/04/22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</si>
  <si>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</si>
  <si>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</si>
  <si>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</si>
  <si>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</si>
  <si>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</si>
  <si>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</si>
  <si>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</si>
  <si>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</si>
  <si>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</si>
  <si>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</si>
  <si>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</si>
  <si>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</si>
  <si>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</si>
  <si>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</si>
  <si>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</si>
  <si>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</si>
  <si>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</si>
  <si>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</si>
  <si>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</si>
  <si>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</si>
  <si>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</si>
  <si>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</si>
  <si>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</si>
  <si>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</si>
  <si>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</si>
  <si>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</si>
  <si>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</si>
  <si>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</si>
  <si>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</si>
  <si>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</si>
  <si>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</si>
  <si>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</si>
  <si>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</si>
  <si>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</si>
  <si>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</si>
  <si>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</si>
  <si>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</si>
  <si>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</si>
  <si>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</si>
  <si>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</si>
  <si>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</si>
  <si>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</si>
  <si>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75980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</si>
  <si>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</si>
  <si>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</si>
  <si>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</si>
  <si>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</si>
  <si>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</si>
  <si>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</si>
  <si>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</si>
  <si>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</si>
  <si>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</si>
  <si>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</si>
  <si>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</si>
  <si>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</si>
  <si>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</si>
  <si>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</si>
  <si>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</si>
  <si>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</si>
  <si>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</si>
  <si>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</si>
  <si>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</si>
  <si>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</si>
  <si>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</si>
  <si>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</si>
  <si>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</si>
  <si>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</si>
  <si>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</si>
  <si>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</si>
  <si>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</si>
  <si>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</si>
  <si>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</si>
  <si>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</si>
  <si>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</si>
  <si>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</si>
  <si>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</si>
  <si>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</si>
  <si>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</si>
  <si>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</si>
  <si>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</si>
  <si>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</si>
  <si>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</si>
  <si>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</si>
  <si>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</si>
  <si>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</si>
  <si>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</si>
  <si>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</si>
  <si>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</si>
  <si>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</si>
  <si>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</si>
  <si>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</si>
  <si>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</si>
  <si>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</si>
  <si>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</si>
  <si>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</si>
  <si>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</si>
  <si>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</si>
  <si>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</si>
  <si>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</si>
  <si>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</si>
  <si>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S&amp;P</t>
  </si>
  <si>
    <t>7310</t>
  </si>
  <si>
    <t>15/12/19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</si>
  <si>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</si>
  <si>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</si>
  <si>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</si>
  <si>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</si>
  <si>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</si>
  <si>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</si>
  <si>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</si>
  <si>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</si>
  <si>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</si>
  <si>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</si>
  <si>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</si>
  <si>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</si>
  <si>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</si>
  <si>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</si>
  <si>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</si>
  <si>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</si>
  <si>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</si>
  <si>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</si>
  <si>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</si>
  <si>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</si>
  <si>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</si>
  <si>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</si>
  <si>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</si>
  <si>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</si>
  <si>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</si>
  <si>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</si>
  <si>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</si>
  <si>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</si>
  <si>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</si>
  <si>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</si>
  <si>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</si>
  <si>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</si>
  <si>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</si>
  <si>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</si>
  <si>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</si>
  <si>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</si>
  <si>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</si>
  <si>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</si>
  <si>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</si>
  <si>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</si>
  <si>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</si>
  <si>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</si>
  <si>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</si>
  <si>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</si>
  <si>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</si>
  <si>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</si>
  <si>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</si>
  <si>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</si>
  <si>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</si>
  <si>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</si>
  <si>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</si>
  <si>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</si>
  <si>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</si>
  <si>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</si>
  <si>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</si>
  <si>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</si>
  <si>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</si>
  <si>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</si>
  <si>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</si>
  <si>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</si>
  <si>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</si>
  <si>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</si>
  <si>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</si>
  <si>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</si>
  <si>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</si>
  <si>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</si>
  <si>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</si>
  <si>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</si>
  <si>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</si>
  <si>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</si>
  <si>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</si>
  <si>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</si>
  <si>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</si>
  <si>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</si>
  <si>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</si>
  <si>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</si>
  <si>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</si>
  <si>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</si>
  <si>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</si>
  <si>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</si>
  <si>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</si>
  <si>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</si>
  <si>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</si>
  <si>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</si>
  <si>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</si>
  <si>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</si>
  <si>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</si>
  <si>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</si>
  <si>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</si>
  <si>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</si>
  <si>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</si>
  <si>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</si>
  <si>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</si>
  <si>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</si>
  <si>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</si>
  <si>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</si>
  <si>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</si>
  <si>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</si>
  <si>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</si>
  <si>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</si>
  <si>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</si>
  <si>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</si>
  <si>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</si>
  <si>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</si>
  <si>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</si>
  <si>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</si>
  <si>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</si>
  <si>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</si>
  <si>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</si>
  <si>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</si>
  <si>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זכאים עסקת תענך</t>
  </si>
  <si>
    <t>9724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</si>
  <si>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</si>
  <si>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</si>
  <si>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</si>
  <si>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</si>
  <si>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</si>
  <si>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</si>
  <si>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</si>
  <si>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</si>
  <si>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</si>
  <si>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</si>
  <si>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חסכון לילד מסלול חוסכים המעדיפים סיכון מוגבר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</si>
  <si>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</si>
  <si>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</si>
  <si>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</si>
  <si>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</si>
  <si>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</si>
  <si>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</si>
  <si>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</si>
  <si>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</si>
  <si>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</si>
  <si>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</si>
  <si>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</si>
  <si>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</si>
  <si>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</si>
  <si>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</si>
  <si>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</si>
  <si>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</si>
  <si>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</si>
  <si>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</si>
  <si>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</si>
  <si>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</si>
  <si>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</si>
  <si>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</si>
  <si>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</si>
  <si>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</si>
  <si>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</si>
  <si>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70002- 10- בנק לאומי</t>
  </si>
  <si>
    <t>30005- 10- בנק לאומי</t>
  </si>
  <si>
    <t>JP MORGAN</t>
  </si>
  <si>
    <t>20003- 85- JP MORGAN</t>
  </si>
  <si>
    <t>A-</t>
  </si>
  <si>
    <t>20001- 85- JP MORGAN</t>
  </si>
  <si>
    <t>80031- 85- JP MORGAN</t>
  </si>
  <si>
    <t>Accelmed Growth Partners</t>
  </si>
  <si>
    <t>Fimi Israel Opportunity 6</t>
  </si>
  <si>
    <t>S.H. SKY 3 L.P</t>
  </si>
  <si>
    <t>Kedma Capital Partners III</t>
  </si>
  <si>
    <t>Arkin Bio Ventures II</t>
  </si>
  <si>
    <t>Fortissimo Capital Fund V</t>
  </si>
  <si>
    <t>F2 Capital Partners 3 LP</t>
  </si>
  <si>
    <t>Stage One Venture Capital Fund IV L.P</t>
  </si>
  <si>
    <t>Stage One IV Annex Fund L.P</t>
  </si>
  <si>
    <t>S.H. SKY 4 L.P</t>
  </si>
  <si>
    <t>Kedma Capital Partners IV LP</t>
  </si>
  <si>
    <t>Silverfort Co-Investment</t>
  </si>
  <si>
    <t>Manor Evergreen Investments Fund L.P</t>
  </si>
  <si>
    <t>REALITY REAL ESTATE INVESTMENT FUND 5</t>
  </si>
  <si>
    <t>JTLV III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</si>
  <si>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</si>
  <si>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</si>
  <si>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</si>
  <si>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</si>
  <si>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</si>
  <si>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</si>
  <si>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Migdal-HarbourVest 2016 Fund L.P</t>
  </si>
  <si>
    <t>Migdal-HarbourVest 2016 Fund L.P. (Tranche B)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</si>
  <si>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</si>
  <si>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</si>
  <si>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</si>
  <si>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</si>
  <si>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</si>
  <si>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</si>
  <si>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</si>
  <si>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</si>
  <si>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</si>
  <si>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</si>
  <si>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</si>
  <si>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</si>
  <si>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</si>
  <si>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</si>
  <si>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Accelmed Partners II, L.P</t>
  </si>
  <si>
    <t>GIP Capital Solutions II Luxemburg Co-Investment Fund SCSP, L.P.</t>
  </si>
  <si>
    <t>Ares Capital Europe V</t>
  </si>
  <si>
    <t>Monarch Capital Partners V</t>
  </si>
  <si>
    <t>Ares Private Credit Solutions II</t>
  </si>
  <si>
    <t>Qumra MS LP Minute Media</t>
  </si>
  <si>
    <t>QUMRA OPPORTUNITY FUND I</t>
  </si>
  <si>
    <t>Group 11 Fund IV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</si>
  <si>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</si>
  <si>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</si>
  <si>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</si>
  <si>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</si>
  <si>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</si>
  <si>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</si>
  <si>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</si>
  <si>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</si>
  <si>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</si>
  <si>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Pantheon Global Co-Investment Opportunities Fund V</t>
  </si>
  <si>
    <t>Vintage Co-Invest III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</si>
  <si>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</si>
  <si>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</si>
  <si>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</si>
  <si>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</si>
  <si>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</si>
  <si>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</si>
  <si>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</si>
  <si>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</si>
  <si>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</si>
  <si>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</si>
  <si>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</si>
  <si>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</si>
  <si>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</si>
  <si>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</si>
  <si>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</si>
  <si>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</si>
  <si>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</si>
  <si>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</si>
  <si>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</si>
  <si>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</si>
  <si>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</si>
  <si>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</si>
  <si>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</si>
  <si>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</si>
  <si>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</si>
  <si>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</si>
  <si>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</si>
  <si>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CVC Capital Partners IX (A) L.P</t>
  </si>
  <si>
    <t>Thor Investment Trust 1</t>
  </si>
  <si>
    <t>Oak Hill Advisors - OCREDIT</t>
  </si>
  <si>
    <t>Greenfield Partners FloLIVE Co-Investment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</si>
  <si>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</si>
  <si>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</si>
  <si>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</si>
  <si>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</si>
  <si>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</si>
  <si>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Vintage Growth Fund IV L.P</t>
  </si>
  <si>
    <t>NR</t>
  </si>
  <si>
    <t>השכרה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</si>
  <si>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</si>
  <si>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</si>
  <si>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</si>
  <si>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</si>
  <si>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</si>
  <si>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</si>
  <si>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נדלן אלביט מודיעין</t>
  </si>
  <si>
    <t>אזור התעסוקה הפארק הטכנולוגי, מודיעין</t>
  </si>
  <si>
    <t>סה"כ חוזים עתידיים בישראל</t>
  </si>
  <si>
    <t>פועלים</t>
  </si>
  <si>
    <t>10000643</t>
  </si>
  <si>
    <t>או פי סי אנרגיה</t>
  </si>
  <si>
    <t>10000668</t>
  </si>
  <si>
    <t>בזק</t>
  </si>
  <si>
    <t>10000669</t>
  </si>
  <si>
    <t>ישראכרט</t>
  </si>
  <si>
    <t>10000676</t>
  </si>
  <si>
    <t>10000667</t>
  </si>
  <si>
    <t>לאומי</t>
  </si>
  <si>
    <t>10000757</t>
  </si>
  <si>
    <t>10000721</t>
  </si>
  <si>
    <t>הפניקס</t>
  </si>
  <si>
    <t>10000854</t>
  </si>
  <si>
    <t>סה"כ מט"ח / ₪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</si>
  <si>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</si>
  <si>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</si>
  <si>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</si>
  <si>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</si>
  <si>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</si>
  <si>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</si>
  <si>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</si>
  <si>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</si>
  <si>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</si>
  <si>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</si>
  <si>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</si>
  <si>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</si>
  <si>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</si>
  <si>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</si>
  <si>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</si>
  <si>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</si>
  <si>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</si>
  <si>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</si>
  <si>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</si>
  <si>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</si>
  <si>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</si>
  <si>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</si>
  <si>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</si>
  <si>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</si>
  <si>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</si>
  <si>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</si>
  <si>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</si>
  <si>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</si>
  <si>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</si>
  <si>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</si>
  <si>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</si>
  <si>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</si>
  <si>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</si>
  <si>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</si>
  <si>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</si>
  <si>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</si>
  <si>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</si>
  <si>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</si>
  <si>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</si>
  <si>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</si>
  <si>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</si>
  <si>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</si>
  <si>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</si>
  <si>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</si>
  <si>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</si>
  <si>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</si>
  <si>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</si>
  <si>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</si>
  <si>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</si>
  <si>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</si>
  <si>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</si>
  <si>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</si>
  <si>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</si>
  <si>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</si>
  <si>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</si>
  <si>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</si>
  <si>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</si>
  <si>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</si>
  <si>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</si>
  <si>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</si>
  <si>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</si>
  <si>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</si>
  <si>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</si>
  <si>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</si>
  <si>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</si>
  <si>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</si>
  <si>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</si>
  <si>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</si>
  <si>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</si>
  <si>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</si>
  <si>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</si>
  <si>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</si>
  <si>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</si>
  <si>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</si>
  <si>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</si>
  <si>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</si>
  <si>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</si>
  <si>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</si>
  <si>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</si>
  <si>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</si>
  <si>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</si>
  <si>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</si>
  <si>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</si>
  <si>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</si>
  <si>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</si>
  <si>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</si>
  <si>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</si>
  <si>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</si>
  <si>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</si>
  <si>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</si>
  <si>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</si>
  <si>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</si>
  <si>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</si>
  <si>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</si>
  <si>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</si>
  <si>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</si>
  <si>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</si>
  <si>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</si>
  <si>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</si>
  <si>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</si>
  <si>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</si>
  <si>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</si>
  <si>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</si>
  <si>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</si>
  <si>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</si>
  <si>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</si>
  <si>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</si>
  <si>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</si>
  <si>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</si>
  <si>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</si>
  <si>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</si>
  <si>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</si>
  <si>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</si>
  <si>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3.765 21-02-24 (10) -310</t>
  </si>
  <si>
    <t>10000288</t>
  </si>
  <si>
    <t>+ILS/-USD 3.6581 03-06-24 (10) -264</t>
  </si>
  <si>
    <t>10004362</t>
  </si>
  <si>
    <t>+ILS/-USD 3.6596 03-06-24 (10) -264</t>
  </si>
  <si>
    <t>10004361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</si>
  <si>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</si>
  <si>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</si>
  <si>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</si>
  <si>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</si>
  <si>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</si>
  <si>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</si>
  <si>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</si>
  <si>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</si>
  <si>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</si>
  <si>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</si>
  <si>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</si>
  <si>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</si>
  <si>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</si>
  <si>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</si>
  <si>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</si>
  <si>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</si>
  <si>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</si>
  <si>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</si>
  <si>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</si>
  <si>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</si>
  <si>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</si>
  <si>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</si>
  <si>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</si>
  <si>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</si>
  <si>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</si>
  <si>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</si>
  <si>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</si>
  <si>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</si>
  <si>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</si>
  <si>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</si>
  <si>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</si>
  <si>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</si>
  <si>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</si>
  <si>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</si>
  <si>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</si>
  <si>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</si>
  <si>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</si>
  <si>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</si>
  <si>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</si>
  <si>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</si>
  <si>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</si>
  <si>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</si>
  <si>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</si>
  <si>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</si>
  <si>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</si>
  <si>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</si>
  <si>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</si>
  <si>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</si>
  <si>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</si>
  <si>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</si>
  <si>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</si>
  <si>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</si>
  <si>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</si>
  <si>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</si>
  <si>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</si>
  <si>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</si>
  <si>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</si>
  <si>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</si>
  <si>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</si>
  <si>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</si>
  <si>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</si>
  <si>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</si>
  <si>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</si>
  <si>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</si>
  <si>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</si>
  <si>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+ILS/-USD 3.744 08-05-24 (12) -376</t>
  </si>
  <si>
    <t>10004270</t>
  </si>
  <si>
    <t>+ILS/-USD 3.79 17-04-24 (11) -383</t>
  </si>
  <si>
    <t>10000845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</si>
  <si>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</si>
  <si>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</si>
  <si>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</si>
  <si>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</si>
  <si>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</si>
  <si>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</si>
  <si>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</si>
  <si>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</si>
  <si>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</si>
  <si>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</si>
  <si>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</si>
  <si>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</si>
  <si>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</si>
  <si>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</si>
  <si>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</si>
  <si>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</si>
  <si>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</si>
  <si>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</si>
  <si>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</si>
  <si>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</si>
  <si>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</si>
  <si>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</si>
  <si>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</si>
  <si>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</si>
  <si>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</si>
  <si>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</si>
  <si>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</si>
  <si>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</si>
  <si>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</si>
  <si>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</si>
  <si>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</si>
  <si>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</si>
  <si>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</si>
  <si>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</si>
  <si>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</si>
  <si>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</si>
  <si>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</si>
  <si>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</si>
  <si>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</si>
  <si>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</si>
  <si>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</si>
  <si>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</si>
  <si>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</si>
  <si>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</si>
  <si>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</si>
  <si>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</si>
  <si>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</si>
  <si>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</si>
  <si>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</si>
  <si>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</si>
  <si>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</si>
  <si>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</si>
  <si>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</si>
  <si>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</si>
  <si>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</si>
  <si>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</si>
  <si>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</si>
  <si>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</si>
  <si>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</si>
  <si>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</si>
  <si>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</si>
  <si>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</si>
  <si>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</si>
  <si>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</si>
  <si>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</si>
  <si>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</si>
  <si>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</si>
  <si>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</si>
  <si>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</si>
  <si>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</si>
  <si>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</si>
  <si>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</si>
  <si>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</si>
  <si>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</si>
  <si>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</si>
  <si>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</si>
  <si>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</si>
  <si>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</si>
  <si>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</si>
  <si>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</si>
  <si>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</si>
  <si>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</si>
  <si>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</si>
  <si>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</si>
  <si>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</si>
  <si>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</si>
  <si>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</si>
  <si>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</si>
  <si>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</si>
  <si>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</si>
  <si>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</si>
  <si>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</si>
  <si>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</si>
  <si>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</si>
  <si>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</si>
  <si>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</si>
  <si>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</si>
  <si>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</si>
  <si>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</si>
  <si>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</si>
  <si>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</si>
  <si>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</si>
  <si>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</si>
  <si>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</si>
  <si>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</si>
  <si>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</si>
  <si>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</si>
  <si>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3.6536 28-05-24 (10) -344</t>
  </si>
  <si>
    <t>10000918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</si>
  <si>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</si>
  <si>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</si>
  <si>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</si>
  <si>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</si>
  <si>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</si>
  <si>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</si>
  <si>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 28-05-24 (10) -320</t>
  </si>
  <si>
    <t>10000919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</si>
  <si>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</si>
  <si>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</si>
  <si>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</si>
  <si>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</si>
  <si>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</si>
  <si>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</si>
  <si>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</si>
  <si>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</si>
  <si>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</si>
  <si>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</si>
  <si>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</si>
  <si>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</si>
  <si>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</si>
  <si>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+USD/-EUR 1.11079 10-01-24 (10) +112.9</t>
  </si>
  <si>
    <t>10000253</t>
  </si>
  <si>
    <t>10003867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</si>
  <si>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</si>
  <si>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</si>
  <si>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</si>
  <si>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</si>
  <si>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</si>
  <si>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</si>
  <si>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</si>
  <si>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</si>
  <si>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</si>
  <si>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</si>
  <si>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</si>
  <si>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</si>
  <si>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</si>
  <si>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</si>
  <si>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+EUR/-USD 1.1099 13-02-24 (10) +109</t>
  </si>
  <si>
    <t>10000887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</si>
  <si>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</si>
  <si>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</si>
  <si>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</si>
  <si>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</si>
  <si>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</si>
  <si>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</si>
  <si>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</si>
  <si>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</si>
  <si>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</si>
  <si>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</si>
  <si>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</si>
  <si>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</si>
  <si>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</si>
  <si>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</si>
  <si>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</si>
  <si>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</si>
  <si>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</si>
  <si>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</si>
  <si>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</si>
  <si>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</si>
  <si>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</si>
  <si>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</si>
  <si>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</si>
  <si>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</si>
  <si>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</si>
  <si>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</si>
  <si>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</si>
  <si>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</si>
  <si>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</si>
  <si>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</si>
  <si>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</si>
  <si>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</si>
  <si>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10000879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</si>
  <si>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</si>
  <si>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</si>
  <si>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</si>
  <si>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</si>
  <si>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</si>
  <si>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</si>
  <si>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</si>
  <si>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</si>
  <si>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</si>
  <si>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</si>
  <si>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</si>
  <si>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</si>
  <si>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</si>
  <si>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</si>
  <si>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</si>
  <si>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</si>
  <si>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</si>
  <si>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</si>
  <si>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</si>
  <si>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</si>
  <si>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</si>
  <si>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</si>
  <si>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</si>
  <si>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</si>
  <si>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1.1099 13-02-24 (12) +109</t>
  </si>
  <si>
    <t>10000889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</si>
  <si>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</si>
  <si>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</si>
  <si>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</si>
  <si>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</si>
  <si>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</si>
  <si>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</si>
  <si>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</si>
  <si>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</si>
  <si>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</si>
  <si>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</si>
  <si>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</si>
  <si>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</si>
  <si>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</si>
  <si>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</si>
  <si>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</si>
  <si>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</si>
  <si>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</si>
  <si>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</si>
  <si>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</si>
  <si>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</si>
  <si>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</si>
  <si>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</si>
  <si>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</si>
  <si>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</si>
  <si>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</si>
  <si>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</si>
  <si>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</si>
  <si>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10000882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</si>
  <si>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</si>
  <si>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</si>
  <si>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</si>
  <si>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</si>
  <si>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</si>
  <si>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10000320</t>
  </si>
  <si>
    <t>+EUR/-USD 1.103235 04-03-24 (10) +45.35</t>
  </si>
  <si>
    <t>10000322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</si>
  <si>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</si>
  <si>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</si>
  <si>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</si>
  <si>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</si>
  <si>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</si>
  <si>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</si>
  <si>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</si>
  <si>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</si>
  <si>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</si>
  <si>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</si>
  <si>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</si>
  <si>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</si>
  <si>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1.0683 03-04-24 (20) +73</t>
  </si>
  <si>
    <t>10004225</t>
  </si>
  <si>
    <t>+USD/-EUR 1.0688 03-04-24 (10) +73</t>
  </si>
  <si>
    <t>10004223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</si>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</sst>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dd/mm/yyyy;@"/>
    <numFmt numFmtId="170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2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70" fontId="2" fillId="0" borderId="0" xfId="1" applyNumberFormat="1" applyFont="1" applyAlignment="1">
      <alignment horizontal="center"/>
    </xf>
    <xf numFmtId="170" fontId="4" fillId="2" borderId="20" xfId="1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 wrapText="1" readingOrder="2"/>
    </xf>
    <xf numFmtId="170" fontId="9" fillId="0" borderId="0" xfId="1" applyNumberFormat="1" applyFont="1" applyAlignment="1">
      <alignment horizontal="center" wrapText="1"/>
    </xf>
    <xf numFmtId="170" fontId="6" fillId="2" borderId="3" xfId="1" applyNumberFormat="1" applyFont="1" applyFill="1" applyBorder="1" applyAlignment="1">
      <alignment horizontal="center" vertical="center" wrapText="1" readingOrder="2"/>
    </xf>
    <xf numFmtId="170" fontId="7" fillId="2" borderId="0" xfId="0" applyNumberFormat="1" applyFont="1" applyFill="1" applyAlignment="1">
      <alignment horizontal="center" wrapText="1"/>
    </xf>
    <xf numFmtId="170" fontId="7" fillId="2" borderId="0" xfId="1" applyNumberFormat="1" applyFont="1" applyFill="1" applyAlignment="1">
      <alignment horizontal="center" wrapText="1"/>
    </xf>
    <xf numFmtId="170" fontId="1" fillId="0" borderId="0" xfId="1" applyNumberFormat="1" applyAlignment="1">
      <alignment horizontal="center"/>
    </xf>
    <xf numFmtId="170" fontId="10" fillId="0" borderId="0" xfId="2" applyNumberFormat="1" applyFill="1" applyBorder="1" applyAlignment="1" applyProtection="1">
      <alignment horizontal="center" readingOrder="2"/>
    </xf>
    <xf numFmtId="170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70" fontId="8" fillId="2" borderId="2" xfId="0" applyNumberFormat="1" applyFont="1" applyFill="1" applyBorder="1" applyAlignment="1">
      <alignment horizontal="center" vertical="center" wrapText="1"/>
    </xf>
    <xf numFmtId="170" fontId="8" fillId="2" borderId="3" xfId="0" applyNumberFormat="1" applyFont="1" applyFill="1" applyBorder="1" applyAlignment="1">
      <alignment horizontal="center" vertical="center" wrapText="1"/>
    </xf>
    <xf numFmtId="170" fontId="7" fillId="2" borderId="2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wrapText="1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70" fontId="0" fillId="0" borderId="0" xfId="0" applyNumberFormat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70" fontId="8" fillId="2" borderId="13" xfId="0" applyNumberFormat="1" applyFont="1" applyFill="1" applyBorder="1" applyAlignment="1">
      <alignment horizontal="center" vertical="center" wrapText="1"/>
    </xf>
    <xf numFmtId="170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70" fontId="7" fillId="2" borderId="5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 wrapText="1"/>
    </xf>
    <xf numFmtId="169" fontId="7" fillId="2" borderId="20" xfId="0" applyNumberFormat="1" applyFont="1" applyFill="1" applyBorder="1" applyAlignment="1">
      <alignment horizontal="center" vertical="center" wrapText="1"/>
    </xf>
    <xf numFmtId="170" fontId="18" fillId="4" borderId="0" xfId="0" applyNumberFormat="1" applyFont="1" applyFill="1"/>
    <xf numFmtId="170" fontId="18" fillId="0" borderId="0" xfId="0" applyNumberFormat="1" applyFont="1"/>
    <xf numFmtId="170" fontId="5" fillId="0" borderId="0" xfId="0" applyNumberFormat="1" applyFont="1" applyAlignment="1">
      <alignment horizontal="center"/>
    </xf>
    <xf numFmtId="170" fontId="8" fillId="2" borderId="18" xfId="0" applyNumberFormat="1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170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9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6A4D96-1330-4DFA-B074-90A3482DE535}" name="RowTitleRegion1.b1.c4.1" displayName="RowTitleRegion1.b1.c4.1" ref="B1:C4" totalsRowShown="0" tableBorderDxfId="512">
  <autoFilter ref="B1:C4" xr:uid="{C46A4D96-1330-4DFA-B074-90A3482DE535}">
    <filterColumn colId="0" hiddenButton="1"/>
    <filterColumn colId="1" hiddenButton="1"/>
  </autoFilter>
  <tableColumns count="2">
    <tableColumn id="1" xr3:uid="{9C9E25A3-FA57-4094-B259-A379660DF869}" name="תאריך הדיווח" dataDxfId="511" dataCellStyle="Normal_2007-16618"/>
    <tableColumn id="2" xr3:uid="{304B3D0F-F46B-4DC9-A626-CAF494393A23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7FD135-C79B-45F0-9330-765372A39EC7}" name="TitleRegion1.a5.d55.2" displayName="TitleRegion1.a5.d55.2" ref="A5:D55" totalsRowShown="0">
  <autoFilter ref="A5:D55" xr:uid="{F47FD135-C79B-45F0-9330-765372A39EC7}">
    <filterColumn colId="0" hiddenButton="1"/>
    <filterColumn colId="1" hiddenButton="1"/>
    <filterColumn colId="2" hiddenButton="1"/>
    <filterColumn colId="3" hiddenButton="1"/>
  </autoFilter>
  <tableColumns count="4">
    <tableColumn id="1" xr3:uid="{E70E5332-8E8E-4201-A0E8-9F4D60CCE1E9}" name="ריק במקור" dataDxfId="510" dataCellStyle="Normal_2007-16618"/>
    <tableColumn id="2" xr3:uid="{9A8BC916-251B-4245-B202-40D43BEF316C}" name="סכום נכסי ההשקעה:" dataDxfId="509" dataCellStyle="Normal_2007-16618"/>
    <tableColumn id="3" xr3:uid="{993EF46A-7EE3-485C-8F50-D58CDD12775F}" name="ריק במקור2"/>
    <tableColumn id="4" xr3:uid="{D19348E8-E1FA-478D-867E-D8DC925D2A3E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ED7965-FE3E-43EC-9070-F712461912A4}" name="RowTitleRegion1.a1.b4.1" displayName="RowTitleRegion1.a1.b4.1" ref="A1:B4" totalsRowShown="0">
  <autoFilter ref="A1:B4" xr:uid="{1FED7965-FE3E-43EC-9070-F712461912A4}">
    <filterColumn colId="0" hiddenButton="1"/>
    <filterColumn colId="1" hiddenButton="1"/>
  </autoFilter>
  <tableColumns count="2">
    <tableColumn id="1" xr3:uid="{97BFBE4E-DB7C-4D30-AB2F-0D82D2F650C4}" name="תאריך הדיווח" dataDxfId="507" dataCellStyle="Normal_2007-16618"/>
    <tableColumn id="2" xr3:uid="{39A615F9-A250-415E-8CBC-7EFE8AA0DD8F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DB5E2D-342C-40D2-836C-2D2B5D312CC4}" name="TitleRegion1.a5.k57.1" displayName="TitleRegion1.a5.k57.1" ref="A5:K57" totalsRowShown="0" headerRowDxfId="497" headerRowBorderDxfId="505" tableBorderDxfId="506">
  <autoFilter ref="A5:K57" xr:uid="{8BDB5E2D-342C-40D2-836C-2D2B5D312C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D093E98-C903-40F0-913F-65A75AA1EC93}" name="שם המנפיק/שם נייר ערך "/>
    <tableColumn id="2" xr3:uid="{39DE393F-1990-44EF-B7C1-3D2CF3B6A8D8}" name="מספר ני&quot;ע"/>
    <tableColumn id="3" xr3:uid="{12001458-A6D0-4548-B9CA-1376B2AFCDCC}" name="מספר מנפיק" dataDxfId="504"/>
    <tableColumn id="4" xr3:uid="{8B3D3F5E-354F-4EE1-AD3F-8A1D6377D6B4}" name="דירוג"/>
    <tableColumn id="5" xr3:uid="{6A7579F1-DFBA-42B0-AF94-3F479E545392}" name="שם מדרג" dataDxfId="503"/>
    <tableColumn id="6" xr3:uid="{02FDC3E4-4B1A-4E04-8039-067EDD8788A8}" name="סוג מטבע"/>
    <tableColumn id="7" xr3:uid="{D78F5CF8-CED2-4C94-9FF2-208041595306}" name="שיעור ריבית" dataDxfId="502"/>
    <tableColumn id="8" xr3:uid="{BF403DC3-3CC0-4819-AC00-8010DCC3CA48}" name="תשואה לפידיון" dataDxfId="501"/>
    <tableColumn id="9" xr3:uid="{8FA5720F-82D8-4A36-BA1B-541A87175FED}" name="שווי שוק" dataDxfId="500"/>
    <tableColumn id="10" xr3:uid="{645FCFEB-A246-4FA8-88F4-F6CBD031A71A}" name="שעור מנכסי אפיק ההשקעה" dataDxfId="499"/>
    <tableColumn id="11" xr3:uid="{2F8EC082-06C3-4B1A-8DCD-1DF158328E0F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F6DA1A-2D39-4DB7-8568-24C822FBBD38}" name="RowTitleRegion1.a1.b4.1" displayName="RowTitleRegion1.a1.b4.1_" ref="A1:B4" totalsRowShown="0" tableBorderDxfId="496">
  <autoFilter ref="A1:B4" xr:uid="{52F6DA1A-2D39-4DB7-8568-24C822FBBD38}">
    <filterColumn colId="0" hiddenButton="1"/>
    <filterColumn colId="1" hiddenButton="1"/>
  </autoFilter>
  <tableColumns count="2">
    <tableColumn id="1" xr3:uid="{8C11D411-19E4-4A66-AB47-ADA30D056FDA}" name="תאריך הדיווח" dataDxfId="495" dataCellStyle="Normal_2007-16618"/>
    <tableColumn id="2" xr3:uid="{F8AF2013-FCB6-408B-97C8-4A5C3E76AA33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B7C7B0-42B1-4BB6-86F7-CE24B466DFBA}" name="TitleRegion1.a6.q39.1" displayName="TitleRegion1.a6.q39.1" ref="A6:Q39" totalsRowShown="0" headerRowDxfId="475" dataDxfId="476" headerRowBorderDxfId="493" tableBorderDxfId="494">
  <autoFilter ref="A6:Q39" xr:uid="{BFB7C7B0-42B1-4BB6-86F7-CE24B466DF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5980896-9B92-4A2E-A96A-A6F704185A3E}" name="שם המנפיק/שם נייר ערך "/>
    <tableColumn id="2" xr3:uid="{6E6F3DA1-3994-4867-AC6E-5421FB8F386E}" name="מספר ני&quot;ע" dataDxfId="492"/>
    <tableColumn id="3" xr3:uid="{0856F718-BD43-4801-A511-A4BB41EFF8CA}" name="זירת מסחר" dataDxfId="491"/>
    <tableColumn id="4" xr3:uid="{120AB502-3355-435C-8996-C2660D4E562D}" name="דירוג" dataDxfId="490"/>
    <tableColumn id="5" xr3:uid="{23112500-332B-465C-B09D-ED6C1DAA60B6}" name="שם מדרג" dataDxfId="489"/>
    <tableColumn id="6" xr3:uid="{4FED1B0D-8A4B-4320-B93B-8EBEAC853296}" name="תאריך רכישה" dataDxfId="488"/>
    <tableColumn id="7" xr3:uid="{58374219-6C2F-4B22-8DB3-7BB9674FC5F5}" name="מח&quot;מ" dataDxfId="487"/>
    <tableColumn id="8" xr3:uid="{1839BC1F-8FC4-425B-9088-B948477A03C6}" name="סוג מטבע" dataDxfId="486"/>
    <tableColumn id="9" xr3:uid="{3F9FE90C-0B32-4346-9B6B-B1DE07CD2EE1}" name="שיעור ריבית" dataDxfId="485"/>
    <tableColumn id="10" xr3:uid="{3E09AAE6-CB02-4B10-9129-DEEF421CC549}" name="תשואה לפידיון" dataDxfId="484"/>
    <tableColumn id="11" xr3:uid="{EDBB1C92-D194-4534-ACAF-A6C7ED63F157}" name="ערך נקוב****" dataDxfId="483"/>
    <tableColumn id="12" xr3:uid="{183F8F75-A125-4BB4-BBDB-BFBAE013203E}" name="שער***" dataDxfId="482"/>
    <tableColumn id="13" xr3:uid="{985B3961-E855-4637-B07D-CBB78A41EADA}" name="פדיון/ריבית/דיבידנד לקבל*****  " dataDxfId="481"/>
    <tableColumn id="14" xr3:uid="{533E3FD9-F1E6-4F00-80C7-B73F46B3BB9E}" name="שווי שוק" dataDxfId="480"/>
    <tableColumn id="15" xr3:uid="{5CA81022-7798-44FB-8AEC-121D13A00935}" name="שעור מערך נקוב**** מונפק" dataDxfId="479"/>
    <tableColumn id="16" xr3:uid="{EBDF58D3-B609-4245-B0B6-B5253C1124E1}" name="שעור מנכסי אפיק ההשקעה" dataDxfId="478"/>
    <tableColumn id="17" xr3:uid="{076B2EF2-1767-49C6-8B2B-7AF2B9B3952A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867105-CF16-420A-B3CE-88D7D4FC4AA9}" name="RowTitleRegion1.a1.b4.1" displayName="_RowTitleRegion1.a1.b4.1" ref="A1:B4" totalsRowShown="0" tableBorderDxfId="474">
  <autoFilter ref="A1:B4" xr:uid="{EA867105-CF16-420A-B3CE-88D7D4FC4AA9}">
    <filterColumn colId="0" hiddenButton="1"/>
    <filterColumn colId="1" hiddenButton="1"/>
  </autoFilter>
  <tableColumns count="2">
    <tableColumn id="1" xr3:uid="{F4337F74-1651-43C2-A548-F8B18C0D477E}" name="תאריך הדיווח" dataDxfId="473" dataCellStyle="Normal_2007-16618"/>
    <tableColumn id="2" xr3:uid="{0564BE84-FC67-4B7C-A295-E37B91254330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E05E2A-2971-4AFB-A6D8-90E40F3549CC}" name="TitleRegion1.a6.t26.1" displayName="TitleRegion1.a6.t26.1" ref="A6:T26" totalsRowShown="0" headerRowDxfId="450" dataDxfId="451" headerRowBorderDxfId="471" tableBorderDxfId="472">
  <autoFilter ref="A6:T26" xr:uid="{37E05E2A-2971-4AFB-A6D8-90E40F3549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2F2B198-BCF3-45D0-ABC3-6FFCD2B0ACA1}" name="שם המנפיק/שם נייר ערך "/>
    <tableColumn id="2" xr3:uid="{98D59525-3654-4F05-AEA1-C4A90D82F71A}" name="מספר ני&quot;ע" dataDxfId="470"/>
    <tableColumn id="3" xr3:uid="{A3655E5E-978B-4E63-A1C6-A6001AD644DB}" name="זירת מסחר" dataDxfId="469"/>
    <tableColumn id="4" xr3:uid="{9CDFB269-CE04-4E80-B37A-E3BE45754890}" name="ספק מידע" dataDxfId="468"/>
    <tableColumn id="5" xr3:uid="{1E57D90E-F8C5-4A75-BF01-0F24388A9992}" name="מספר מנפיק" dataDxfId="467"/>
    <tableColumn id="6" xr3:uid="{78408C99-1524-4124-8D32-5C206BA0A3F2}" name="ענף מסחר" dataDxfId="466"/>
    <tableColumn id="7" xr3:uid="{DB93C718-6C0C-4BC2-AC60-44D02B94940D}" name="דירוג" dataDxfId="465"/>
    <tableColumn id="8" xr3:uid="{9DADEF4E-0C00-43F1-87B1-DA173965DF24}" name="שם מדרג" dataDxfId="464"/>
    <tableColumn id="9" xr3:uid="{75B48F3C-8EC5-4EC9-9358-E8A0FEC633F5}" name="תאריך רכישה" dataDxfId="463"/>
    <tableColumn id="10" xr3:uid="{6CE227F1-16A4-4251-81D4-C01EA2FB2E91}" name="מח&quot;מ" dataDxfId="462"/>
    <tableColumn id="11" xr3:uid="{5554640D-9BDF-4B5C-9E96-56CAADEA6C67}" name="סוג מטבע" dataDxfId="461"/>
    <tableColumn id="12" xr3:uid="{742E7D3A-D798-4E1F-AC00-68B031241A0C}" name="שיעור ריבית" dataDxfId="460"/>
    <tableColumn id="13" xr3:uid="{21EB701F-B71F-4EE0-BC37-E87FC66290CD}" name="תשואה לפידיון" dataDxfId="459"/>
    <tableColumn id="14" xr3:uid="{3830AD9A-BDE1-4E7C-9794-83C8E0820EDB}" name="ערך נקוב****" dataDxfId="458"/>
    <tableColumn id="15" xr3:uid="{3239611E-A93C-44ED-A277-62B13A7E451E}" name="שער***" dataDxfId="457"/>
    <tableColumn id="16" xr3:uid="{72BF51DF-553B-4ABA-BBB5-B54AE1A72354}" name="פדיון/ריבית/דיבידנד לקבל*****  " dataDxfId="456"/>
    <tableColumn id="17" xr3:uid="{F91F5E13-52BA-486E-8D84-472B70E69283}" name="שווי שוק" dataDxfId="455"/>
    <tableColumn id="18" xr3:uid="{8F77CC86-6FFE-49ED-B6BE-6566960D6D90}" name="שעור מערך נקוב מונפק" dataDxfId="454"/>
    <tableColumn id="19" xr3:uid="{AD79C70F-0789-40CC-A071-D4A53E02035C}" name="שעור מנכסי אפיק ההשקעה" dataDxfId="453"/>
    <tableColumn id="20" xr3:uid="{DE192B80-BC98-4D86-8CC1-1C081AE413D5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A920EC-4078-421E-8E1F-F3B016CA444C}" name="RowTitleRegion1.a1.b4.1" displayName="_RowTitleRegion1.a1.b4.1_1" ref="A1:B4" totalsRowShown="0" tableBorderDxfId="449">
  <autoFilter ref="A1:B4" xr:uid="{2CA920EC-4078-421E-8E1F-F3B016CA444C}">
    <filterColumn colId="0" hiddenButton="1"/>
    <filterColumn colId="1" hiddenButton="1"/>
  </autoFilter>
  <tableColumns count="2">
    <tableColumn id="1" xr3:uid="{66C0EE7E-F611-48DA-B888-3D3FFB5DB977}" name="תאריך הדיווח" dataDxfId="448" dataCellStyle="Normal_2007-16618"/>
    <tableColumn id="2" xr3:uid="{FCD5304D-B124-4FC0-8D02-AAA3B08EA52F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FA26B2-E8FE-4438-976A-6A175DD9B77E}" name="TitleRegion1.a6.t28.1" displayName="TitleRegion1.a6.t28.1" ref="A6:T28" totalsRowShown="0" headerRowDxfId="425" dataDxfId="426" headerRowBorderDxfId="446" tableBorderDxfId="447">
  <autoFilter ref="A6:T28" xr:uid="{E6FA26B2-E8FE-4438-976A-6A175DD9B7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9866BC0-1408-44B8-B048-AA48B5E82143}" name="שם המנפיק/שם נייר ערך "/>
    <tableColumn id="2" xr3:uid="{83BC6AC9-6CEC-45CC-9FD5-26F52B6F95C7}" name="מספר ני&quot;ע" dataDxfId="445"/>
    <tableColumn id="3" xr3:uid="{46BC881C-2562-48E9-995B-54EF6414B931}" name="זירת מסחר" dataDxfId="444"/>
    <tableColumn id="4" xr3:uid="{8544BAA9-BB26-48EB-824C-ECED89ECE371}" name="ספק מידע" dataDxfId="443"/>
    <tableColumn id="5" xr3:uid="{A8212E4D-D3ED-4E0C-A4BC-A229DCC14A99}" name="מספר מנפיק" dataDxfId="442"/>
    <tableColumn id="6" xr3:uid="{3EC4F3C6-88C0-4443-BB51-5C9AD05B7A44}" name="ענף מסחר" dataDxfId="441"/>
    <tableColumn id="7" xr3:uid="{0F152865-34EC-47F9-B87A-9EDEFC3DB68A}" name="דירוג" dataDxfId="440"/>
    <tableColumn id="8" xr3:uid="{765BA749-9AE0-4D82-A9A0-AD44D9F0BCAC}" name="שם מדרג" dataDxfId="439"/>
    <tableColumn id="9" xr3:uid="{7A522E04-86B0-4B7D-9ECF-179B84F5EE51}" name="תאריך רכישה" dataDxfId="438"/>
    <tableColumn id="10" xr3:uid="{9AB8B889-A89D-4B40-A743-2D0FC5EAD2B9}" name="מח&quot;מ" dataDxfId="437"/>
    <tableColumn id="11" xr3:uid="{F24699DE-F603-458A-91C7-8FF3778B0B97}" name="סוג מטבע" dataDxfId="436"/>
    <tableColumn id="12" xr3:uid="{33452479-6DA4-42D5-A857-AF8FF0DFA021}" name="שיעור ריבית" dataDxfId="435"/>
    <tableColumn id="13" xr3:uid="{7FB18380-6992-4DDF-8267-2DCFDF4F351B}" name="תשואה לפידיון" dataDxfId="434"/>
    <tableColumn id="14" xr3:uid="{297C163B-E8C1-444D-99CA-31784BE65B80}" name="ערך נקוב****" dataDxfId="433"/>
    <tableColumn id="15" xr3:uid="{077FAA6C-4281-43D2-A5CB-4AE735468A26}" name="שער***" dataDxfId="432"/>
    <tableColumn id="16" xr3:uid="{8275C531-B76E-4F32-A6AA-9C41ECD01876}" name="פדיון/ריבית/דיבידנד לקבל*****  " dataDxfId="431"/>
    <tableColumn id="17" xr3:uid="{C39CFE32-5738-4FAC-A1E9-7FB705980722}" name="שווי שוק" dataDxfId="430"/>
    <tableColumn id="18" xr3:uid="{F44256C3-D513-4BBE-91DF-22BCC6565FCF}" name="שעור מערך נקוב מונפק" dataDxfId="429"/>
    <tableColumn id="19" xr3:uid="{4DDBAAFF-6E1D-41C6-B827-CCC512F4D3B1}" name="שעור מנכסי אפיק ההשקעה" dataDxfId="428"/>
    <tableColumn id="20" xr3:uid="{65B06737-AC68-4252-94D4-528891AB60F8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1423AFB-66D4-4D71-A1ED-C1558F79460A}" name="RowTitleRegion1.a1.b4.1" displayName="_RowTitleRegion1.a1.b4.1_2" ref="A1:B4" totalsRowShown="0" tableBorderDxfId="424">
  <autoFilter ref="A1:B4" xr:uid="{C1423AFB-66D4-4D71-A1ED-C1558F79460A}">
    <filterColumn colId="0" hiddenButton="1"/>
    <filterColumn colId="1" hiddenButton="1"/>
  </autoFilter>
  <tableColumns count="2">
    <tableColumn id="1" xr3:uid="{85E340FB-5511-4125-9EEF-E3558E8A96D1}" name="תאריך הדיווח" dataDxfId="423" dataCellStyle="Normal_2007-16618"/>
    <tableColumn id="2" xr3:uid="{0EE3CE23-11F7-48AD-A8A4-428117657391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E173BD-4BD5-49D7-ACF9-83EFD4C37977}" name="TitleRegion1.a6.n260.1" displayName="TitleRegion1.a6.n260.1" ref="A6:N260" totalsRowShown="0" headerRowDxfId="406" dataDxfId="407" headerRowBorderDxfId="421" tableBorderDxfId="422">
  <autoFilter ref="A6:N260" xr:uid="{05E173BD-4BD5-49D7-ACF9-83EFD4C379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CC5CC7A-E0CF-407D-93B5-EDADAE1FAC97}" name="שם המנפיק/שם נייר ערך "/>
    <tableColumn id="2" xr3:uid="{87BFCE10-F3FD-40BD-86F5-8798D7410364}" name="מספר ני&quot;ע" dataDxfId="420"/>
    <tableColumn id="3" xr3:uid="{0A3ADD83-FBED-4B72-B3F2-46802B960E0A}" name="זירת מסחר" dataDxfId="419"/>
    <tableColumn id="4" xr3:uid="{89B61DBE-EE01-47DB-9800-F6646355678C}" name="ספק מידע" dataDxfId="418"/>
    <tableColumn id="5" xr3:uid="{5E8E57A8-68E3-42E7-8E7E-C33A4600C315}" name="מספר מנפיק" dataDxfId="417"/>
    <tableColumn id="6" xr3:uid="{48359F6B-6AC0-4A8A-89E3-516D16228C71}" name="ענף מסחר" dataDxfId="416"/>
    <tableColumn id="7" xr3:uid="{4EDCC8B6-97A0-4A39-AF3C-519284F3A333}" name="סוג מטבע" dataDxfId="415"/>
    <tableColumn id="8" xr3:uid="{4A23570A-6179-487E-BD6D-89D2CAA21C60}" name="ערך נקוב****" dataDxfId="414"/>
    <tableColumn id="9" xr3:uid="{2A781C02-9D0C-441C-8784-199FE28C6B37}" name="שער***" dataDxfId="413"/>
    <tableColumn id="10" xr3:uid="{05FB405B-4E09-42B4-92DD-DDEB3E1E5FD4}" name="פדיון/ריבית/דיבידנד לקבל*****  " dataDxfId="412"/>
    <tableColumn id="11" xr3:uid="{AB8E8329-1594-4CE3-8253-35457FD4A9D4}" name="שווי שוק" dataDxfId="411"/>
    <tableColumn id="12" xr3:uid="{C5579E1F-7E13-49A5-91AC-A9FE5BE72785}" name="שעור מערך נקוב מונפק" dataDxfId="410"/>
    <tableColumn id="13" xr3:uid="{D665462D-FE37-44FF-8E3B-B8CE390CB0DA}" name="שעור מנכסי אפיק ההשקעה" dataDxfId="409"/>
    <tableColumn id="14" xr3:uid="{72259450-2D48-4A23-BAE8-6F9398C714BD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AFC9CD-CC73-4085-AAFA-42A0F6FCE558}" name="RowTitleRegion1.a1.b4.1" displayName="_RowTitleRegion1.a1.b4.1_3" ref="A1:B4" totalsRowShown="0" tableBorderDxfId="405">
  <autoFilter ref="A1:B4" xr:uid="{AEAFC9CD-CC73-4085-AAFA-42A0F6FCE558}">
    <filterColumn colId="0" hiddenButton="1"/>
    <filterColumn colId="1" hiddenButton="1"/>
  </autoFilter>
  <tableColumns count="2">
    <tableColumn id="1" xr3:uid="{ABE03C60-6341-4EDC-BE74-30E2297F4041}" name="תאריך הדיווח" dataDxfId="404" dataCellStyle="Normal_2007-16618"/>
    <tableColumn id="2" xr3:uid="{E04C9E96-3FC0-4E7E-A3FF-18DFE46775AC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C032A7-C655-427D-A094-44990424DD74}" name="TitleRegion1.a6.m87.1" displayName="TitleRegion1.a6.m87.1" ref="A6:M87" totalsRowShown="0" headerRowDxfId="388" dataDxfId="389" headerRowBorderDxfId="402" tableBorderDxfId="403">
  <autoFilter ref="A6:M87" xr:uid="{3AC032A7-C655-427D-A094-44990424DD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4DDBEC7-8E8B-4E9A-B1C4-76964879582D}" name="שם המנפיק/שם נייר ערך "/>
    <tableColumn id="2" xr3:uid="{79820D36-142C-487C-A7D3-E5EC0B81D325}" name="מספר ני&quot;ע" dataDxfId="401"/>
    <tableColumn id="3" xr3:uid="{DA72D0B2-2A78-4B59-A53E-2D926AFCE6B5}" name="זירת מסחר" dataDxfId="400"/>
    <tableColumn id="4" xr3:uid="{9FBCB20E-4477-40D9-9489-682198062D1A}" name="מספר מנפיק" dataDxfId="399"/>
    <tableColumn id="5" xr3:uid="{D7EFC0B4-47F3-453E-BCF0-67EFE6E66221}" name="ענף מסחר" dataDxfId="398"/>
    <tableColumn id="6" xr3:uid="{C92E6097-921B-4EB9-A5DE-02A57678D724}" name="סוג מטבע" dataDxfId="397"/>
    <tableColumn id="7" xr3:uid="{9ABFE069-8474-48BA-BFD3-A42BA84AF92A}" name="ערך נקוב****" dataDxfId="396"/>
    <tableColumn id="8" xr3:uid="{26A486F8-43A3-4BD1-A03F-CCAB0A6BE28D}" name="שער***" dataDxfId="395"/>
    <tableColumn id="9" xr3:uid="{1441837B-EB5A-4F28-AC37-C6D569584EA6}" name="פדיון/ריבית/דיבידנד לקבל*****  " dataDxfId="394"/>
    <tableColumn id="10" xr3:uid="{48AB7099-4500-469A-A03F-5055BA91A58A}" name="שווי שוק" dataDxfId="393"/>
    <tableColumn id="11" xr3:uid="{37C4BD9B-0326-4528-88B3-E79150F2B3B0}" name="שעור מערך נקוב מונפק" dataDxfId="392"/>
    <tableColumn id="12" xr3:uid="{0BEF1C13-7C9E-48B0-8437-F7D607FE43DC}" name="שעור מנכסי אפיק ההשקעה" dataDxfId="391"/>
    <tableColumn id="13" xr3:uid="{80153311-EFCF-49FA-855D-24D0C81CC647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C40039D-42DB-46CD-A566-4E07823D1BD2}" name="RowTitleRegion1.a1.b4.1" displayName="_RowTitleRegion1.a1.b4.1_4" ref="A1:B4" totalsRowShown="0" tableBorderDxfId="387">
  <autoFilter ref="A1:B4" xr:uid="{BC40039D-42DB-46CD-A566-4E07823D1BD2}">
    <filterColumn colId="0" hiddenButton="1"/>
    <filterColumn colId="1" hiddenButton="1"/>
  </autoFilter>
  <tableColumns count="2">
    <tableColumn id="1" xr3:uid="{FFF7D5DD-F4C2-4118-AB7A-BCB2A006F1A7}" name="תאריך הדיווח" dataDxfId="386" dataCellStyle="Normal_2007-16618"/>
    <tableColumn id="2" xr3:uid="{F7BA0DC9-4B94-4D6B-B8D9-572CDD4CD640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EF7980-FF4F-4C51-8F4F-F3CDB31EA242}" name="TitleRegion1.a6.n34.1" displayName="TitleRegion1.a6.n34.1" ref="A6:N34" totalsRowShown="0" headerRowDxfId="369" dataDxfId="370" headerRowBorderDxfId="384" tableBorderDxfId="385">
  <autoFilter ref="A6:N34" xr:uid="{66EF7980-FF4F-4C51-8F4F-F3CDB31EA2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ABABD6-A134-4F18-87CE-C55DC61914E3}" name="שם המנפיק/שם נייר ערך "/>
    <tableColumn id="2" xr3:uid="{D389B70B-7678-4BE5-AB53-799B6E3DFD55}" name="מספר ני&quot;ע" dataDxfId="383"/>
    <tableColumn id="3" xr3:uid="{D7028CBE-9B6F-4338-972F-9B67D3D531F6}" name="זירת מסחר" dataDxfId="382"/>
    <tableColumn id="4" xr3:uid="{FC3A5AB3-084C-4D26-9EF2-042D751D8964}" name="מספר מנפיק" dataDxfId="381"/>
    <tableColumn id="5" xr3:uid="{7E2DAF15-D82A-4918-8E8B-ABC369AB5ECA}" name="ענף מסחר" dataDxfId="380"/>
    <tableColumn id="6" xr3:uid="{2019CD39-7B35-4E21-AFF2-92CD7FAA1B5D}" name="דירוג" dataDxfId="379"/>
    <tableColumn id="7" xr3:uid="{960E4D2C-84F8-4E3E-AF58-3B8B541F5F5C}" name="שם מדרג" dataDxfId="378"/>
    <tableColumn id="8" xr3:uid="{2368207C-16DC-442A-986F-5A36A279513D}" name="סוג מטבע" dataDxfId="377"/>
    <tableColumn id="9" xr3:uid="{A81CCC11-3644-42B3-86BC-18017C9EEBF4}" name="ערך נקוב****" dataDxfId="376"/>
    <tableColumn id="10" xr3:uid="{D4EBF391-9639-4D2D-90A9-BFEC4D6F467C}" name="שער***" dataDxfId="375"/>
    <tableColumn id="11" xr3:uid="{69840068-79AC-4953-9413-AA45F73E5277}" name="שווי שוק" dataDxfId="374"/>
    <tableColumn id="12" xr3:uid="{C1AF2AE5-9B79-4E9A-B77F-309CBC21D6C7}" name="שעור מערך נקוב מונפק" dataDxfId="373"/>
    <tableColumn id="13" xr3:uid="{E92199F0-CCE0-453E-9A03-39E941FAA17E}" name="שעור מנכסי אפיק ההשקעה" dataDxfId="372"/>
    <tableColumn id="14" xr3:uid="{402A8B9F-A4DD-48FC-8A44-3C21BEDAB1B2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D10ADD-7BA0-4C2A-97B2-CD98F40E01A9}" name="RowTitleRegion1.a1.b4.1" displayName="_RowTitleRegion1.a1.b4.1_5" ref="A1:B4" totalsRowShown="0" tableBorderDxfId="368">
  <autoFilter ref="A1:B4" xr:uid="{9DD10ADD-7BA0-4C2A-97B2-CD98F40E01A9}">
    <filterColumn colId="0" hiddenButton="1"/>
    <filterColumn colId="1" hiddenButton="1"/>
  </autoFilter>
  <tableColumns count="2">
    <tableColumn id="1" xr3:uid="{5BE05608-4ADC-44CD-BA8B-852DEAE1AD51}" name="תאריך הדיווח" dataDxfId="367" dataCellStyle="Normal_2007-16618"/>
    <tableColumn id="2" xr3:uid="{646D8952-EFEA-4D53-A216-DF43BFBB4D66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05000B-7F53-4F52-BF1C-7F9C81DB8536}" name="TitleRegion1.a6.k23.1" displayName="TitleRegion1.a6.k23.1" ref="A6:K23" totalsRowShown="0" headerRowDxfId="353" dataDxfId="354" headerRowBorderDxfId="365" tableBorderDxfId="366">
  <autoFilter ref="A6:K23" xr:uid="{0D05000B-7F53-4F52-BF1C-7F9C81DB85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9083E97-102A-4E69-9B6F-01EFEF312BE4}" name="שם המנפיק/שם נייר ערך"/>
    <tableColumn id="2" xr3:uid="{10B43CEE-3DC4-4F2A-BC29-3825EF21BA6E}" name="מספר ני&quot;ע" dataDxfId="364"/>
    <tableColumn id="3" xr3:uid="{0A6FE52E-CE13-4F42-ABE3-A9C348409F27}" name="זירת מסחר" dataDxfId="363"/>
    <tableColumn id="4" xr3:uid="{7D2D558B-BCB8-4766-ADC5-D21BFFDE0C86}" name="ענף מסחר" dataDxfId="362"/>
    <tableColumn id="5" xr3:uid="{30432368-5887-4602-A4FD-5E7151678193}" name="סוג מטבע" dataDxfId="361"/>
    <tableColumn id="6" xr3:uid="{218CDADF-E5BA-4C0B-A559-03F24F5161DD}" name="ערך נקוב****" dataDxfId="360"/>
    <tableColumn id="7" xr3:uid="{33EC941E-9B8A-44C4-BD6E-78EBE4B7A039}" name="שער***" dataDxfId="359"/>
    <tableColumn id="8" xr3:uid="{A53557D4-AC04-4A7B-8D5D-FD52FF16C983}" name="שווי שוק" dataDxfId="358"/>
    <tableColumn id="9" xr3:uid="{BEC71C21-4B39-4A45-B50F-021052AA313F}" name="שעור מערך נקוב מונפק" dataDxfId="357"/>
    <tableColumn id="10" xr3:uid="{242CE6D2-A348-4BF6-B147-D345A353214E}" name="שעור מנכסי אפיק ההשקעה" dataDxfId="356"/>
    <tableColumn id="11" xr3:uid="{308D23E4-C14E-485C-B0C0-C903BE45973C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86B3F31-BD9B-49C0-96D8-7D78A958C1F6}" name="RowTitleRegion1.a1.b4.1" displayName="_RowTitleRegion1.a1.b4.1_6" ref="A1:B4" totalsRowShown="0" tableBorderDxfId="352">
  <autoFilter ref="A1:B4" xr:uid="{086B3F31-BD9B-49C0-96D8-7D78A958C1F6}">
    <filterColumn colId="0" hiddenButton="1"/>
    <filterColumn colId="1" hiddenButton="1"/>
  </autoFilter>
  <tableColumns count="2">
    <tableColumn id="1" xr3:uid="{7C248A3C-8BB1-4CC0-B627-E6C4A6A88F12}" name="תאריך הדיווח" dataDxfId="351" dataCellStyle="Normal_2007-16618"/>
    <tableColumn id="2" xr3:uid="{75647B28-3A91-40AC-B381-FB291A3E67E5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D0D9C88-0A10-4843-A3BC-2A5C01D2A18B}" name="TitleRegion1.a6.k35.1" displayName="TitleRegion1.a6.k35.1" ref="A6:K35" totalsRowShown="0" headerRowDxfId="337" dataDxfId="338" headerRowBorderDxfId="349" tableBorderDxfId="350">
  <autoFilter ref="A6:K35" xr:uid="{8D0D9C88-0A10-4843-A3BC-2A5C01D2A1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23AF4B3-DDB6-400C-BE2E-DE4A0217BEE5}" name="שם המנפיק/שם נייר ערך"/>
    <tableColumn id="2" xr3:uid="{29DE36BE-4F53-4DC6-B00E-432A823F737C}" name="מספר ני&quot;ע" dataDxfId="348"/>
    <tableColumn id="3" xr3:uid="{EA83D13A-B86F-4FFD-8879-9C7CD732C14B}" name="זירת מסחר" dataDxfId="347"/>
    <tableColumn id="4" xr3:uid="{B5B22BBB-E380-4656-AE51-B87FA8682FCF}" name="ענף מסחר" dataDxfId="346"/>
    <tableColumn id="5" xr3:uid="{81B7EE9B-3CAD-42D2-9649-08488812891C}" name="סוג מטבע" dataDxfId="345"/>
    <tableColumn id="6" xr3:uid="{312B6569-178D-4846-820D-341C10C78D5E}" name="ערך נקוב****" dataDxfId="344"/>
    <tableColumn id="7" xr3:uid="{C7BB3899-6E21-4698-94A1-8D5725519160}" name="שער***" dataDxfId="343"/>
    <tableColumn id="8" xr3:uid="{67CFE23D-F4E5-4DC5-8580-7A89AC148622}" name="שווי שוק" dataDxfId="342"/>
    <tableColumn id="9" xr3:uid="{B4068C7D-9D4E-4564-ABCF-C3B7166B2C37}" name="שעור מערך נקוב מונפק" dataDxfId="341"/>
    <tableColumn id="10" xr3:uid="{644BB311-955A-4EC6-96AB-0AA0F5AF8832}" name="שעור מנכסי אפיק ההשקעה" dataDxfId="340"/>
    <tableColumn id="11" xr3:uid="{E2AB2F20-6E97-4D03-8A7B-86BFDED114FD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0EACF1A-16BD-40C2-8656-5C5581E2CA1A}" name="RowTitleRegion1.a1.b4.1" displayName="_RowTitleRegion1.a1.b4.1_7" ref="A1:B4" totalsRowShown="0" tableBorderDxfId="336">
  <autoFilter ref="A1:B4" xr:uid="{C0EACF1A-16BD-40C2-8656-5C5581E2CA1A}">
    <filterColumn colId="0" hiddenButton="1"/>
    <filterColumn colId="1" hiddenButton="1"/>
  </autoFilter>
  <tableColumns count="2">
    <tableColumn id="1" xr3:uid="{429CAAC9-0EBB-41EC-9D9F-8BFE39C836FE}" name="תאריך הדיווח" dataDxfId="335" dataCellStyle="Normal_2007-16618"/>
    <tableColumn id="2" xr3:uid="{1478A70E-4AC9-48F0-9FAF-3E21E57BD10A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B1B104B-B705-4E3E-918C-4AE04930ABC5}" name="TitleRegion1.a6.j21.1" displayName="TitleRegion1.a6.j21.1" ref="A6:J21" totalsRowShown="0" headerRowDxfId="322" dataDxfId="323" headerRowBorderDxfId="333" tableBorderDxfId="334">
  <autoFilter ref="A6:J21" xr:uid="{CB1B104B-B705-4E3E-918C-4AE04930AB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48A6D5-C588-4586-A5B6-650E577515DE}" name="שם המנפיק/שם נייר ערך"/>
    <tableColumn id="2" xr3:uid="{8D7478C0-E80C-469A-89F2-A5B33523FD2E}" name="מספר ני&quot;ע" dataDxfId="332"/>
    <tableColumn id="3" xr3:uid="{D7B19AFC-DBE8-4201-A985-AD2D8BD930DA}" name="זירת מסחר" dataDxfId="331"/>
    <tableColumn id="4" xr3:uid="{D75DA1D9-86E9-4C7A-BF4A-35781D55513C}" name="ענף מסחר" dataDxfId="330"/>
    <tableColumn id="5" xr3:uid="{118A847F-5791-4C09-B45F-A263914FDE48}" name="סוג מטבע" dataDxfId="329"/>
    <tableColumn id="6" xr3:uid="{E8AD47EF-2CB2-47AC-9B58-6B7276861D33}" name="ערך נקוב****" dataDxfId="328"/>
    <tableColumn id="7" xr3:uid="{98520843-C533-4531-890C-964B9057ABF0}" name="שער***" dataDxfId="327"/>
    <tableColumn id="8" xr3:uid="{4AD6AF93-8355-42CD-9DA3-F797759049AF}" name="שווי שוק" dataDxfId="326"/>
    <tableColumn id="9" xr3:uid="{8FF62865-E540-4E93-A34F-A1ABE528B49F}" name="שעור מנכסי אפיק ההשקעה" dataDxfId="325"/>
    <tableColumn id="10" xr3:uid="{9B72F06D-EA1A-43D6-B4B2-9B8FEDA68A66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FC71FCE-DBF8-4AED-AFE6-9D3E038D7383}" name="RowTitleRegion1.a1.b4.1" displayName="_RowTitleRegion1.a1.b4.1_8" ref="A1:B4" totalsRowShown="0" tableBorderDxfId="321">
  <autoFilter ref="A1:B4" xr:uid="{6FC71FCE-DBF8-4AED-AFE6-9D3E038D7383}">
    <filterColumn colId="0" hiddenButton="1"/>
    <filterColumn colId="1" hiddenButton="1"/>
  </autoFilter>
  <tableColumns count="2">
    <tableColumn id="1" xr3:uid="{C3F972E1-EB75-4DC4-8308-4184D6EDB892}" name="תאריך הדיווח" dataDxfId="320" dataCellStyle="Normal_2007-16618"/>
    <tableColumn id="2" xr3:uid="{1DAD5702-C2DC-480B-B605-6A1DF3180428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6BE0471-DD2C-4FBC-83A6-2D0E5B8F1511}" name="TitleRegion1.a6.p41.1" displayName="TitleRegion1.a6.p41.1" ref="A6:P41" totalsRowShown="0" headerRowDxfId="301" dataDxfId="302" headerRowBorderDxfId="318" tableBorderDxfId="319">
  <autoFilter ref="A6:P41" xr:uid="{46BE0471-DD2C-4FBC-83A6-2D0E5B8F15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630DD15-1A7C-43E6-89F5-A3FCCFB9EB8F}" name="שם המנפיק/שם נייר ערך"/>
    <tableColumn id="2" xr3:uid="{F3FDEF32-850C-4160-B61F-EEC0F8FFA03E}" name="מספר ני&quot;ע" dataDxfId="317"/>
    <tableColumn id="3" xr3:uid="{EF9BCEEE-701D-4746-AAB6-30DDC29041D5}" name="נכס הבסיס" dataDxfId="316"/>
    <tableColumn id="4" xr3:uid="{56074BFE-06D9-40C4-9499-5237EB95553F}" name="דירוג" dataDxfId="315"/>
    <tableColumn id="5" xr3:uid="{72E3D9D8-35E4-4EBB-BCF8-5BC3B0E8ED27}" name="שם מדרג" dataDxfId="314"/>
    <tableColumn id="6" xr3:uid="{5F0BFF54-3100-43AD-AF00-E17055C3549F}" name="תאריך רכישה" dataDxfId="313"/>
    <tableColumn id="7" xr3:uid="{F24B3EBB-EE23-4083-ADD0-EA2E0050E646}" name="מח&quot;מ" dataDxfId="312"/>
    <tableColumn id="8" xr3:uid="{73FE5775-684D-441D-9D05-BEA8E0161C10}" name="סוג מטבע" dataDxfId="311"/>
    <tableColumn id="9" xr3:uid="{C3393886-F933-4457-9920-09804931DBD6}" name="שיעור ריבית" dataDxfId="310"/>
    <tableColumn id="10" xr3:uid="{FBFBA57B-DF4D-41CA-9B69-CACCFBCF678F}" name="תשואה לפידיון" dataDxfId="309"/>
    <tableColumn id="11" xr3:uid="{50D188A1-78F4-42A4-A4F4-F39D1961A1EA}" name="ערך נקוב****" dataDxfId="308"/>
    <tableColumn id="12" xr3:uid="{37B2EABD-9611-4CE0-B747-91385AA40099}" name="שער***" dataDxfId="307"/>
    <tableColumn id="13" xr3:uid="{8C9BE23C-8DC1-482B-8CFE-E12C52B18F53}" name="שווי שוק" dataDxfId="306"/>
    <tableColumn id="14" xr3:uid="{8620012B-6C12-41C9-B5AA-1783EF48B15B}" name="שעור מערך נקוב מונפק" dataDxfId="305"/>
    <tableColumn id="15" xr3:uid="{A33D4D04-798F-421E-8C31-C8F3FBA46DEC}" name="שעור מנכסי אפיק ההשקעה" dataDxfId="304"/>
    <tableColumn id="16" xr3:uid="{328117BB-4C45-4476-922E-03209539EC63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04C7006-2127-4402-88D5-B2979C993A96}" name="RowTitleRegion1.a1.b4.1" displayName="_RowTitleRegion1.a1.b4.1_9" ref="A1:B4" totalsRowShown="0" tableBorderDxfId="300">
  <autoFilter ref="A1:B4" xr:uid="{D04C7006-2127-4402-88D5-B2979C993A96}">
    <filterColumn colId="0" hiddenButton="1"/>
    <filterColumn colId="1" hiddenButton="1"/>
  </autoFilter>
  <tableColumns count="2">
    <tableColumn id="1" xr3:uid="{DE1662B8-C6B0-4718-860A-D2A5B79F19E1}" name="תאריך הדיווח" dataDxfId="299" dataCellStyle="Normal_2007-16618"/>
    <tableColumn id="2" xr3:uid="{F38A81CA-AE1C-4B66-B224-170295B797D2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CDA1468-840C-4AF5-A2CE-EE4D1027E550}" name="TitleRegion1.a6.o35.1" displayName="TitleRegion1.a6.o35.1" ref="A6:O35" totalsRowShown="0" headerRowDxfId="281" dataDxfId="282" headerRowBorderDxfId="297" tableBorderDxfId="298">
  <autoFilter ref="A6:O35" xr:uid="{0CDA1468-840C-4AF5-A2CE-EE4D1027E5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99809B3-90A8-4D07-953E-CA0A6303C6ED}" name="שם המנפיק/שם נייר ערך"/>
    <tableColumn id="2" xr3:uid="{5C65EF3E-376D-46C2-8938-642302E23853}" name="מספר ני&quot;ע" dataDxfId="296"/>
    <tableColumn id="3" xr3:uid="{1645A4E2-7A15-46DC-AEC3-BDFF34439CD9}" name="דירוג" dataDxfId="295"/>
    <tableColumn id="4" xr3:uid="{EEFD66C5-A02B-4A00-AFFA-A88F29A70C49}" name="שם מדרג" dataDxfId="294"/>
    <tableColumn id="5" xr3:uid="{7A555D42-4FC1-4417-A85F-260996A6CE5B}" name="תאריך רכישה" dataDxfId="293"/>
    <tableColumn id="6" xr3:uid="{0B4913CF-13AC-4A14-A57D-CAD376BA03FD}" name="מח&quot;מ" dataDxfId="292"/>
    <tableColumn id="7" xr3:uid="{8988FCDA-F0C6-432B-9E13-13CB75DD9E3C}" name="סוג מטבע" dataDxfId="291"/>
    <tableColumn id="8" xr3:uid="{189810D5-D6F6-4D6D-B103-21CE65044181}" name="שיעור ריבית" dataDxfId="290"/>
    <tableColumn id="9" xr3:uid="{B8EFD851-ECE0-462D-AA61-DAFA27A07649}" name="תשואה לפידיון" dataDxfId="289"/>
    <tableColumn id="10" xr3:uid="{D4D85F94-4B68-48C6-BFBA-BDCC42098FAF}" name="ערך נקוב****" dataDxfId="288"/>
    <tableColumn id="11" xr3:uid="{9E78E92B-8FC9-47B2-A260-933597BCB2A0}" name="שער***" dataDxfId="287"/>
    <tableColumn id="12" xr3:uid="{6EBBB148-78E3-406B-AA76-26561ACA4E6A}" name="שווי הוגן" dataDxfId="286"/>
    <tableColumn id="13" xr3:uid="{63FE1634-9499-4AD0-9874-FDCD86680439}" name="שעור מערך נקוב מונפק" dataDxfId="285"/>
    <tableColumn id="14" xr3:uid="{1D2C26C6-5D09-41F6-BF47-2EA108E0491F}" name="שעור מנכסי אפיק ההשקעה" dataDxfId="284"/>
    <tableColumn id="15" xr3:uid="{CEBD656E-0A51-42B1-A06C-02B06426C980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FA45231-88D9-4E52-BC71-58452BECA223}" name="RowTitleRegion1.a1.b4.1" displayName="_RowTitleRegion1.a1.b4.1_10" ref="A1:B4" totalsRowShown="0" tableBorderDxfId="280">
  <autoFilter ref="A1:B4" xr:uid="{AFA45231-88D9-4E52-BC71-58452BECA223}">
    <filterColumn colId="0" hiddenButton="1"/>
    <filterColumn colId="1" hiddenButton="1"/>
  </autoFilter>
  <tableColumns count="2">
    <tableColumn id="1" xr3:uid="{2B59A47B-6109-410E-8414-630CFEBF0E8E}" name="תאריך הדיווח" dataDxfId="279" dataCellStyle="Normal_2007-16618"/>
    <tableColumn id="2" xr3:uid="{0A404E22-7A96-4CDA-A57A-6DD6DDDC76DC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AFB4172-C7C1-4F7E-9A4B-F4C5810CA2D7}" name="TitleRegion1.a6.r27.1" displayName="TitleRegion1.a6.r27.1" ref="A6:R27" totalsRowShown="0" headerRowDxfId="258" dataDxfId="259" headerRowBorderDxfId="277" tableBorderDxfId="278">
  <autoFilter ref="A6:R27" xr:uid="{5AFB4172-C7C1-4F7E-9A4B-F4C5810CA2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486A62B-C47A-41B9-A1E1-E23FFBAB1225}" name="שם המנפיק/שם נייר ערך"/>
    <tableColumn id="2" xr3:uid="{0058CFDC-96E1-46DA-A8F6-F41600898F9C}" name="מספר ני&quot;ע" dataDxfId="276"/>
    <tableColumn id="3" xr3:uid="{9539D498-BCB2-4F81-834D-A91789BFD0F7}" name="ספק המידע" dataDxfId="275"/>
    <tableColumn id="4" xr3:uid="{E3B6E19C-ECC3-4194-BFF4-FD4662429E66}" name="מספר מנפיק" dataDxfId="274"/>
    <tableColumn id="5" xr3:uid="{AF4BF381-84DE-4912-AC59-1FB3027A70C2}" name="ענף מסחר" dataDxfId="273"/>
    <tableColumn id="6" xr3:uid="{F68AD328-780C-4AA8-B699-8B4E15C75A81}" name="דירוג" dataDxfId="272"/>
    <tableColumn id="7" xr3:uid="{101A2805-091D-43B4-A969-81E4FBB4C199}" name="שם מדרג" dataDxfId="271"/>
    <tableColumn id="8" xr3:uid="{A2E20985-E9F3-4D30-B72D-1AE39D77A08F}" name="תאריך רכישה" dataDxfId="270"/>
    <tableColumn id="9" xr3:uid="{50F340CD-D5C7-4AD8-8524-51C0369A9BA8}" name="מח&quot;מ" dataDxfId="269"/>
    <tableColumn id="10" xr3:uid="{6E113597-AF85-4B61-9DBF-8445A1AD2B23}" name="סוג מטבע" dataDxfId="268"/>
    <tableColumn id="11" xr3:uid="{4DC70A07-91F0-4944-957B-C12A6CD60CDD}" name="שיעור ריבית" dataDxfId="267"/>
    <tableColumn id="12" xr3:uid="{1665DD3F-DC6D-473D-8DDB-5C29D5E7B4B1}" name="תשואה לפידיון" dataDxfId="266"/>
    <tableColumn id="13" xr3:uid="{84C1D0EC-EF99-498C-9BBB-AE46BE79AF93}" name="ערך נקוב****" dataDxfId="265"/>
    <tableColumn id="14" xr3:uid="{CB4EF37F-4EF3-4277-A077-A9CAA9DD9E44}" name="שער***" dataDxfId="264"/>
    <tableColumn id="15" xr3:uid="{184DCB95-B165-4303-925D-F5AABA1F8552}" name="שווי הוגן" dataDxfId="263"/>
    <tableColumn id="16" xr3:uid="{F4A8C892-8304-4C9B-BB99-6259D48B07CF}" name="שעור מערך נקוב מונפק" dataDxfId="262"/>
    <tableColumn id="17" xr3:uid="{C89125F0-417C-4528-A0EE-7811EDAF6041}" name="שעור מנכסי אפיק ההשקעה" dataDxfId="261"/>
    <tableColumn id="18" xr3:uid="{BC0DCAD6-293B-4EAF-8D89-67DA41E4B01C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7EC022D-C139-4FA2-9718-A113B1E49157}" name="RowTitleRegion1.a1.b4.1" displayName="_RowTitleRegion1.a1.b4.1_11" ref="A1:B4" totalsRowShown="0" tableBorderDxfId="257">
  <autoFilter ref="A1:B4" xr:uid="{17EC022D-C139-4FA2-9718-A113B1E49157}">
    <filterColumn colId="0" hiddenButton="1"/>
    <filterColumn colId="1" hiddenButton="1"/>
  </autoFilter>
  <tableColumns count="2">
    <tableColumn id="1" xr3:uid="{5029CBDC-46DF-4130-8951-6753A39F0E6D}" name="תאריך הדיווח" dataDxfId="256" dataCellStyle="Normal_2007-16618"/>
    <tableColumn id="2" xr3:uid="{EC9311BA-B857-470F-8A95-90289D8CB45E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7C64170-D0EA-4E6C-AF29-86E2AADF089E}" name="TitleRegion1.a6.r42.1" displayName="TitleRegion1.a6.r42.1" ref="A6:R42" totalsRowShown="0" headerRowDxfId="235" dataDxfId="236" headerRowBorderDxfId="254" tableBorderDxfId="255">
  <autoFilter ref="A6:R42" xr:uid="{A7C64170-D0EA-4E6C-AF29-86E2AADF0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707B09B-889C-4F40-B5FE-E2624C3E1573}" name="שם המנפיק/שם נייר ערך"/>
    <tableColumn id="2" xr3:uid="{A733853C-F424-46AD-9D75-5056543A5B8E}" name="מספר ני&quot;ע" dataDxfId="253"/>
    <tableColumn id="3" xr3:uid="{77CF0696-7B38-4BA6-997E-CA2EF74A8932}" name="ספק המידע" dataDxfId="252"/>
    <tableColumn id="4" xr3:uid="{358453FD-C951-4235-8897-60F9CD49F5C0}" name="מספר מנפיק" dataDxfId="251"/>
    <tableColumn id="5" xr3:uid="{FE567046-7705-431F-AFE5-438124E98814}" name="ענף מסחר" dataDxfId="250"/>
    <tableColumn id="6" xr3:uid="{F1AAC6FF-5561-4389-A962-2B32426CA8F6}" name="דירוג" dataDxfId="249"/>
    <tableColumn id="7" xr3:uid="{FAAA9F12-B094-4E7E-A52B-7706E290004F}" name="שם מדרג" dataDxfId="248"/>
    <tableColumn id="8" xr3:uid="{7567951E-46C3-4455-B585-3716D05126F5}" name="תאריך רכישה" dataDxfId="247"/>
    <tableColumn id="9" xr3:uid="{2C73E01C-4A49-4C00-9AD7-39F6C93A0DDA}" name="מח&quot;מ" dataDxfId="246"/>
    <tableColumn id="10" xr3:uid="{E9ED590D-9F12-4F26-AE1C-D85EB80FCCD7}" name="סוג מטבע" dataDxfId="245"/>
    <tableColumn id="11" xr3:uid="{E2DB787F-0DC8-41ED-9B94-5ABE7081A0F5}" name="שיעור ריבית" dataDxfId="244"/>
    <tableColumn id="12" xr3:uid="{8D3D7424-8FB0-4438-A321-0F5AF58CF307}" name="תשואה לפידיון" dataDxfId="243"/>
    <tableColumn id="13" xr3:uid="{B058E9A0-AD6A-4140-B8A2-7F4453C0BB42}" name="ערך נקוב****" dataDxfId="242"/>
    <tableColumn id="14" xr3:uid="{01DC547F-D9CE-4EA6-9D3A-E9A621093511}" name="שער***" dataDxfId="241"/>
    <tableColumn id="15" xr3:uid="{ABA08DA7-034B-4131-A746-414BACA72304}" name="שווי הוגן" dataDxfId="240"/>
    <tableColumn id="16" xr3:uid="{CE8E3530-3B3A-478B-BC3A-779765A028A9}" name="שעור מערך נקוב מונפק" dataDxfId="239"/>
    <tableColumn id="17" xr3:uid="{DD831FDF-3DC0-4B9F-AF93-512F96E2F923}" name="שעור מנכסי אפיק ההשקעה" dataDxfId="238"/>
    <tableColumn id="18" xr3:uid="{8B770386-CC72-4D3F-8280-F8D2DA80D8DC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63C3816-DD70-4B4D-B23C-EB8FF114C99B}" name="RowTitleRegion1.a1.b4.1" displayName="_RowTitleRegion1.a1.b4.1_12" ref="A1:B4" totalsRowShown="0" tableBorderDxfId="234">
  <autoFilter ref="A1:B4" xr:uid="{863C3816-DD70-4B4D-B23C-EB8FF114C99B}">
    <filterColumn colId="0" hiddenButton="1"/>
    <filterColumn colId="1" hiddenButton="1"/>
  </autoFilter>
  <tableColumns count="2">
    <tableColumn id="1" xr3:uid="{30573D73-692D-48C0-BF7E-82B675D7F50E}" name="תאריך הדיווח" dataDxfId="233" dataCellStyle="Normal_2007-16618"/>
    <tableColumn id="2" xr3:uid="{2BB125B3-DBC9-43BE-A6FD-A8BBD29432A3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8BB3373-490D-4766-9B1E-924F656C1716}" name="TitleRegion1.a6.l42.1" displayName="TitleRegion1.a6.l42.1" ref="A6:L42" totalsRowShown="0" headerRowDxfId="218" dataDxfId="219" headerRowBorderDxfId="231" tableBorderDxfId="232">
  <autoFilter ref="A6:L42" xr:uid="{A8BB3373-490D-4766-9B1E-924F656C17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C373EBC-5095-48E5-AC0F-D236AA594565}" name="שם המנפיק/שם נייר ערך"/>
    <tableColumn id="2" xr3:uid="{4616714F-AAC7-4315-811A-147D750B483E}" name="מספר ני&quot;ע" dataDxfId="230"/>
    <tableColumn id="3" xr3:uid="{97CAB5B9-88D4-4BE2-9554-40AE472BA7A0}" name="ספק המידע" dataDxfId="229"/>
    <tableColumn id="4" xr3:uid="{42B1DCED-A0C8-4366-BB4A-0B69F8B0AD15}" name="מספר מנפיק" dataDxfId="228"/>
    <tableColumn id="5" xr3:uid="{4EC24115-5EBD-4799-9726-6D5837B7B41A}" name="ענף מסחר" dataDxfId="227"/>
    <tableColumn id="6" xr3:uid="{EAFBEBF3-C373-4B95-9165-CF0FEB79F60F}" name="סוג מטבע" dataDxfId="226"/>
    <tableColumn id="7" xr3:uid="{6D19A6C5-92F0-4ED3-9C70-E2980BBF07B1}" name="ערך נקוב****" dataDxfId="225"/>
    <tableColumn id="8" xr3:uid="{9009B844-EEF0-407F-BC59-1E0931BAC7C4}" name="שער***" dataDxfId="224"/>
    <tableColumn id="9" xr3:uid="{DB68B96A-D901-49D0-91C1-FE5BF19432EE}" name="שווי הוגן" dataDxfId="223"/>
    <tableColumn id="10" xr3:uid="{F17B4115-C2DD-4072-8FCF-5E2CA09AB79F}" name="שעור מערך נקוב מונפק" dataDxfId="222"/>
    <tableColumn id="11" xr3:uid="{3DB4E1E6-9887-49DF-BB58-D7BBCA33DD01}" name="שעור מנכסי אפיק ההשקעה" dataDxfId="221"/>
    <tableColumn id="12" xr3:uid="{3557CB2C-2401-4DDE-B324-B683CB1C4803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16E503C-38E6-4E22-B7B1-1F6B3924E15A}" name="RowTitleRegion1.a1.b4.1" displayName="_RowTitleRegion1.a1.b4.1_13" ref="A1:B4" totalsRowShown="0" tableBorderDxfId="217">
  <autoFilter ref="A1:B4" xr:uid="{E16E503C-38E6-4E22-B7B1-1F6B3924E15A}">
    <filterColumn colId="0" hiddenButton="1"/>
    <filterColumn colId="1" hiddenButton="1"/>
  </autoFilter>
  <tableColumns count="2">
    <tableColumn id="1" xr3:uid="{83CEAEC3-EB06-440A-AD21-5450FAE910F1}" name="תאריך הדיווח" dataDxfId="216" dataCellStyle="Normal_2007-16618"/>
    <tableColumn id="2" xr3:uid="{C60A07C9-709C-4E1E-8DFF-7BB6BCC87FD8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46E46AD-ED53-4A6C-9E01-7A572E7569C6}" name="TitleRegion1.a6.j134.1" displayName="TitleRegion1.a6.j134.1" ref="A6:J134" totalsRowShown="0" headerRowDxfId="203" dataDxfId="204" headerRowBorderDxfId="214" tableBorderDxfId="215">
  <autoFilter ref="A6:J134" xr:uid="{746E46AD-ED53-4A6C-9E01-7A572E7569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F93375-45CF-40E8-9B3B-1753E2CB8319}" name="שם המנפיק/שם נייר ערך"/>
    <tableColumn id="2" xr3:uid="{974009B7-CC40-40B7-B4B3-DCD8AF19E775}" name="מספר ני&quot;ע" dataDxfId="213"/>
    <tableColumn id="3" xr3:uid="{B81860C3-0E44-4BEB-94E2-14DEDFEB5012}" name="סוג מטבע" dataDxfId="212"/>
    <tableColumn id="4" xr3:uid="{F460E186-CE9D-43BE-B769-C3CB26728E0D}" name="תאריך רכישה" dataDxfId="211"/>
    <tableColumn id="5" xr3:uid="{5A05877E-4F89-475F-8092-65B833EFC054}" name="ערך נקוב****" dataDxfId="210"/>
    <tableColumn id="6" xr3:uid="{C2D5FF9B-0922-4F47-BAB6-2128055E4AF4}" name="שער***" dataDxfId="209"/>
    <tableColumn id="7" xr3:uid="{57B76196-ADAE-435B-8458-CDCC8B55DD65}" name="שווי הוגן" dataDxfId="208"/>
    <tableColumn id="8" xr3:uid="{5DD6E1CA-EE02-4B79-876C-D02346DBD843}" name="שעור מערך נקוב מונפק" dataDxfId="207"/>
    <tableColumn id="9" xr3:uid="{86EE52BC-B35A-4651-B68C-4054DEDAE244}" name="שעור מנכסי אפיק ההשקעה" dataDxfId="206"/>
    <tableColumn id="10" xr3:uid="{CB1DC048-7EE5-4813-8ACD-C4F1741CE881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1D19DE0-EFE5-48E0-AFA6-8C04248A55A2}" name="RowTitleRegion1.a1.b4.1" displayName="_RowTitleRegion1.a1.b4.1_14" ref="A1:B4" totalsRowShown="0" tableBorderDxfId="202">
  <autoFilter ref="A1:B4" xr:uid="{71D19DE0-EFE5-48E0-AFA6-8C04248A55A2}">
    <filterColumn colId="0" hiddenButton="1"/>
    <filterColumn colId="1" hiddenButton="1"/>
  </autoFilter>
  <tableColumns count="2">
    <tableColumn id="1" xr3:uid="{46623801-26F9-477E-9DDA-D56778922E37}" name="תאריך הדיווח" dataDxfId="201" dataCellStyle="Normal_2007-16618"/>
    <tableColumn id="2" xr3:uid="{63373B91-06FE-41B5-B6B4-88A8FEDCEFF4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0BDAE97-50DA-4BFF-A97B-7D657444EC48}" name="TitleRegion1.a6.k18.1" displayName="TitleRegion1.a6.k18.1" ref="A6:K18" totalsRowShown="0" headerRowDxfId="187" dataDxfId="188" headerRowBorderDxfId="199" tableBorderDxfId="200">
  <autoFilter ref="A6:K18" xr:uid="{B0BDAE97-50DA-4BFF-A97B-7D657444EC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E5D14B9-629C-4F7E-9E11-B3293C39C519}" name="שם המנפיק/שם נייר ערך"/>
    <tableColumn id="2" xr3:uid="{8495C40C-0C3A-4D4C-910B-00F665BEDFB3}" name="מספר ני&quot;ע" dataDxfId="198"/>
    <tableColumn id="3" xr3:uid="{149ED050-D419-497C-87AE-B18E4A4BE255}" name="ענף מסחר" dataDxfId="197"/>
    <tableColumn id="4" xr3:uid="{30335916-5E7E-485D-8764-59EC40531A51}" name="סוג מטבע" dataDxfId="196"/>
    <tableColumn id="5" xr3:uid="{D835D19C-1BB9-4084-9820-E3549F7B1AB2}" name="תאריך רכישה" dataDxfId="195"/>
    <tableColumn id="6" xr3:uid="{AB496581-9D90-432E-A945-22C45589E3B8}" name="ערך נקוב****" dataDxfId="194"/>
    <tableColumn id="7" xr3:uid="{766957FB-3C3E-47DB-B89F-F40A0276B864}" name="שער***" dataDxfId="193"/>
    <tableColumn id="8" xr3:uid="{A2F8CC29-412D-4C0C-8988-47D6D25FFBF5}" name="שווי הוגן" dataDxfId="192"/>
    <tableColumn id="9" xr3:uid="{A31076EE-EAC8-448B-A7B0-41897C37DA67}" name="שעור מערך נקוב מונפק" dataDxfId="191"/>
    <tableColumn id="10" xr3:uid="{9FDE7401-29A4-4D1E-9B73-569F15405B4E}" name="שעור מנכסי אפיק ההשקעה" dataDxfId="190"/>
    <tableColumn id="11" xr3:uid="{8376D2E9-D722-4840-9086-6403ED98CF16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61409F9-071B-403B-A6B7-B6B0162DE6F7}" name="RowTitleRegion1.a1.b4.1" displayName="_RowTitleRegion1.a1.b4.1_15" ref="A1:B4" totalsRowShown="0" tableBorderDxfId="186">
  <autoFilter ref="A1:B4" xr:uid="{D61409F9-071B-403B-A6B7-B6B0162DE6F7}">
    <filterColumn colId="0" hiddenButton="1"/>
    <filterColumn colId="1" hiddenButton="1"/>
  </autoFilter>
  <tableColumns count="2">
    <tableColumn id="1" xr3:uid="{07D81769-BBC1-40A5-9921-2E4792C9849E}" name="תאריך הדיווח" dataDxfId="185" dataCellStyle="Normal_2007-16618"/>
    <tableColumn id="2" xr3:uid="{AF0EEE9A-9DA9-4A6A-8550-2A7EA74651BD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C26D3AE-4EB3-4EF0-8CD9-ADF61271DB00}" name="TitleRegion1.a6.k36.1" displayName="TitleRegion1.a6.k36.1" ref="A6:K36" totalsRowShown="0" headerRowDxfId="171" dataDxfId="172" headerRowBorderDxfId="183" tableBorderDxfId="184">
  <autoFilter ref="A6:K36" xr:uid="{DC26D3AE-4EB3-4EF0-8CD9-ADF61271DB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41F20F7-0BE1-422F-8758-47AB579BB017}" name="שם המנפיק/שם נייר ערך"/>
    <tableColumn id="2" xr3:uid="{579FB132-AC0F-4351-94D0-E5D2327372A3}" name="מספר ני&quot;ע" dataDxfId="182"/>
    <tableColumn id="3" xr3:uid="{B3281345-6A9E-42B6-900F-99FDC879B79E}" name="ענף מסחר" dataDxfId="181"/>
    <tableColumn id="4" xr3:uid="{2CEF2625-DCFA-48C8-A47C-672FF232FA1C}" name="סוג מטבע" dataDxfId="180"/>
    <tableColumn id="5" xr3:uid="{0118D619-05A7-44B6-BFBD-A48C0290AC46}" name="תאריך רכישה" dataDxfId="179"/>
    <tableColumn id="6" xr3:uid="{D40E268A-73E8-4BA2-AE71-253A06275987}" name="ערך נקוב****" dataDxfId="178"/>
    <tableColumn id="7" xr3:uid="{C2912ABA-C436-4863-878A-AB3592DE6397}" name="שער***" dataDxfId="177"/>
    <tableColumn id="8" xr3:uid="{43231E76-7610-4648-8D2B-CDAF0563E18C}" name="שווי הוגן" dataDxfId="176"/>
    <tableColumn id="9" xr3:uid="{4FD269E6-032A-4FF6-962B-06BD876C49E1}" name="שעור מערך נקוב מונפק" dataDxfId="175"/>
    <tableColumn id="10" xr3:uid="{794BCF98-B827-4447-BCD6-8FA1C7454043}" name="שעור מנכסי אפיק ההשקעה" dataDxfId="174"/>
    <tableColumn id="11" xr3:uid="{3E56D8BD-99EA-4670-9275-2932296D7634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05C5CF-8006-4B51-99B1-20656D9D464B}" name="RowTitleRegion1.a1.b4.1" displayName="_RowTitleRegion1.a1.b4.1_16" ref="A1:B4" totalsRowShown="0" tableBorderDxfId="170">
  <autoFilter ref="A1:B4" xr:uid="{C205C5CF-8006-4B51-99B1-20656D9D464B}">
    <filterColumn colId="0" hiddenButton="1"/>
    <filterColumn colId="1" hiddenButton="1"/>
  </autoFilter>
  <tableColumns count="2">
    <tableColumn id="1" xr3:uid="{F1314E39-C4D1-48CD-B1D4-E937EFD57DC1}" name="תאריך הדיווח" dataDxfId="169" dataCellStyle="Normal_2007-16618"/>
    <tableColumn id="2" xr3:uid="{4508E4B9-5272-4040-93CE-BF77939D4AED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716827D-1A4B-4583-BE4A-6732493746DB}" name="TitleRegion1.a6.j289.1" displayName="TitleRegion1.a6.j289.1" ref="A6:J289" totalsRowShown="0" headerRowDxfId="156" dataDxfId="157" headerRowBorderDxfId="167" tableBorderDxfId="168">
  <autoFilter ref="A6:J289" xr:uid="{2716827D-1A4B-4583-BE4A-6732493746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F320634-E82E-4D6A-B572-BBDD3A933217}" name="שם המנפיק/שם נייר ערך"/>
    <tableColumn id="2" xr3:uid="{BAFC39CE-867B-439B-8F9F-9FAEE9FE1475}" name="מספר ני&quot;ע" dataDxfId="166"/>
    <tableColumn id="3" xr3:uid="{8233289E-7C97-4A6D-9961-9CCDE61D0C3C}" name="ענף מסחר" dataDxfId="165"/>
    <tableColumn id="4" xr3:uid="{0517A7A1-817E-43D7-91F8-680DA31A1CA8}" name="סוג מטבע" dataDxfId="164"/>
    <tableColumn id="5" xr3:uid="{E2B31CDE-ACAB-47F5-A5B5-879967C87847}" name="תאריך רכישה" dataDxfId="163"/>
    <tableColumn id="6" xr3:uid="{54195861-B238-4801-8C3F-A7FCE6A05CAB}" name="ערך נקוב****" dataDxfId="162"/>
    <tableColumn id="7" xr3:uid="{65F99E9B-66CD-415B-BFBA-6163C539ABB5}" name="שער***" dataDxfId="161"/>
    <tableColumn id="8" xr3:uid="{695DB3C7-8BD4-4C74-A2BC-4D0C40E462BE}" name="שווי הוגן" dataDxfId="160"/>
    <tableColumn id="9" xr3:uid="{51E26FFF-D965-4DBA-ACD9-4B78F2DFB9FF}" name="שעור מנכסי אפיק ההשקעה" dataDxfId="159"/>
    <tableColumn id="10" xr3:uid="{F25B843F-E80C-4B4B-98F0-84CF967A66DB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F41E2E-893C-4892-94CF-B085169D639C}" name="RowTitleRegion1.a1.b4.1" displayName="_RowTitleRegion1.a1.b4.1_17" ref="A1:B4" totalsRowShown="0" tableBorderDxfId="155">
  <autoFilter ref="A1:B4" xr:uid="{00F41E2E-893C-4892-94CF-B085169D639C}">
    <filterColumn colId="0" hiddenButton="1"/>
    <filterColumn colId="1" hiddenButton="1"/>
  </autoFilter>
  <tableColumns count="2">
    <tableColumn id="1" xr3:uid="{1FC10150-DC67-4890-8F87-641B784E7353}" name="תאריך הדיווח" dataDxfId="154" dataCellStyle="Normal_2007-16618"/>
    <tableColumn id="2" xr3:uid="{4CB5A4B8-42C5-4CB6-9C54-34A76AC93A75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C5C4233-4330-4D18-93D0-C7F4BE15BEF5}" name="TitleRegion1.a6.p41.1" displayName="TitleRegion1.a6.p41.1_" ref="A6:P41" totalsRowShown="0" headerRowDxfId="135" dataDxfId="136" headerRowBorderDxfId="152" tableBorderDxfId="153">
  <autoFilter ref="A6:P41" xr:uid="{8C5C4233-4330-4D18-93D0-C7F4BE15BE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5AB3A53-A25C-45A2-B26F-5CE9C770F84E}" name="שם המנפיק/שם נייר ערך"/>
    <tableColumn id="2" xr3:uid="{9BB858BB-EFDF-41B1-8C55-5D068DD27F5F}" name="מספר ני&quot;ע" dataDxfId="151"/>
    <tableColumn id="3" xr3:uid="{814B51ED-1055-41D8-9FD6-0554A2C7526C}" name="נכס הבסיס" dataDxfId="150"/>
    <tableColumn id="4" xr3:uid="{8FAAAF99-9E68-4DC5-9F42-3BADCFE7D6AB}" name="דירוג" dataDxfId="149"/>
    <tableColumn id="5" xr3:uid="{E8C61B4F-4DE0-4243-8CAD-47DE3E3ECDFE}" name="שם מדרג" dataDxfId="148"/>
    <tableColumn id="6" xr3:uid="{6BFD7A1B-F1D7-4248-82C3-B250B885DE7A}" name="תאריך רכישה" dataDxfId="147"/>
    <tableColumn id="7" xr3:uid="{2C859865-A963-457B-ABF2-66268948C8E6}" name="מח&quot;מ" dataDxfId="146"/>
    <tableColumn id="8" xr3:uid="{8B905BF8-5929-4A73-9B68-2901C74272F8}" name="סוג מטבע" dataDxfId="145"/>
    <tableColumn id="9" xr3:uid="{0CB5C93B-F30B-4671-AE50-0F6AC5529E1A}" name="שיעור ריבית" dataDxfId="144"/>
    <tableColumn id="10" xr3:uid="{1A6E86C2-39C7-4319-9A7E-3588DEF43288}" name="תשואה לפידיון" dataDxfId="143"/>
    <tableColumn id="11" xr3:uid="{5D262D58-EC24-4644-AEBA-52577B7D58D6}" name="ערך נקוב****" dataDxfId="142"/>
    <tableColumn id="12" xr3:uid="{04638D22-4CE9-40F4-8AB2-0D0EFCB55BCA}" name="שער***" dataDxfId="141"/>
    <tableColumn id="13" xr3:uid="{EB38323B-6E7C-482C-AA37-91883097AE73}" name="שווי הוגן" dataDxfId="140"/>
    <tableColumn id="14" xr3:uid="{241BB882-4D75-49B2-A967-2AD570FC01A5}" name="שעור מערך נקוב מונפק" dataDxfId="139"/>
    <tableColumn id="15" xr3:uid="{8C90A3C2-6E7F-4CF5-92E9-8CFF3756E280}" name="שעור מנכסי אפיק ההשקעה" dataDxfId="138"/>
    <tableColumn id="16" xr3:uid="{53B8666A-1A10-4CC8-AD36-E35C6528A85A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9AD5544-5E04-426E-B1E0-C2B9895D51FD}" name="RowTitleRegion1.a1.b4.1" displayName="_RowTitleRegion1.a1.b4.1_18" ref="A1:B4" totalsRowShown="0" tableBorderDxfId="134">
  <autoFilter ref="A1:B4" xr:uid="{99AD5544-5E04-426E-B1E0-C2B9895D51FD}">
    <filterColumn colId="0" hiddenButton="1"/>
    <filterColumn colId="1" hiddenButton="1"/>
  </autoFilter>
  <tableColumns count="2">
    <tableColumn id="1" xr3:uid="{96509DAF-A6DB-483B-8968-6C413DC03296}" name="תאריך הדיווח" dataDxfId="133" dataCellStyle="Normal_2007-16618"/>
    <tableColumn id="2" xr3:uid="{6D1DC925-8D80-415C-8FA6-7FDE7532FBCF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59FFC7D-E6C0-43C3-95C6-BBDE7D1A7E97}" name="TitleRegion1.a5.q417.1" displayName="TitleRegion1.a5.q417.1" ref="A5:Q417" totalsRowShown="0" headerRowDxfId="113" dataDxfId="114" headerRowBorderDxfId="131" tableBorderDxfId="132">
  <autoFilter ref="A5:Q417" xr:uid="{A59FFC7D-E6C0-43C3-95C6-BBDE7D1A7E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61AAED8-9197-474F-AC94-A77B0BB2E3DA}" name="שם המנפיק/שם נייר ערך"/>
    <tableColumn id="2" xr3:uid="{BD1E22E6-9CC1-4AF2-AA37-BCC88B17B3C3}" name="קונסורציום כן/לא" dataDxfId="130"/>
    <tableColumn id="3" xr3:uid="{445E71C0-4147-4246-A688-BB4A6A292DEE}" name="מספר ני&quot;ע" dataDxfId="129"/>
    <tableColumn id="4" xr3:uid="{910A40E3-F6E8-4E65-AAC7-87303B3AB2DC}" name="מספר מנפיק" dataDxfId="128"/>
    <tableColumn id="5" xr3:uid="{58BD003A-2C8E-47BE-9A86-0151B0190D76}" name="דירוג" dataDxfId="127"/>
    <tableColumn id="6" xr3:uid="{D93878B1-19F1-424A-AA73-0CEF4ADBA9BE}" name="תאריך רכישה" dataDxfId="126"/>
    <tableColumn id="7" xr3:uid="{AC973D97-3B26-4D58-97E6-36074B142DED}" name="שם מדרג" dataDxfId="125"/>
    <tableColumn id="8" xr3:uid="{53494DE7-416C-491E-B592-4EB979143604}" name="מח&quot;מ" dataDxfId="124"/>
    <tableColumn id="9" xr3:uid="{F4F35D7E-97A0-4708-8669-F29A75739078}" name="ענף משק" dataDxfId="123"/>
    <tableColumn id="10" xr3:uid="{A6FD1C41-7053-41A3-B471-EE4B24122693}" name="סוג מטבע" dataDxfId="122"/>
    <tableColumn id="11" xr3:uid="{3EE9A200-ADA2-451A-82E6-9021DF681D77}" name="שיעור ריבית ממוצע" dataDxfId="121"/>
    <tableColumn id="12" xr3:uid="{FE0D225C-D0AB-468F-937D-1161EC491772}" name="תשואה לפידיון" dataDxfId="120"/>
    <tableColumn id="13" xr3:uid="{E5F90984-EB43-45EC-A835-E859F93C1B78}" name="ערך נקוב****" dataDxfId="119"/>
    <tableColumn id="14" xr3:uid="{11FB31F1-AA1E-488E-AE43-BC8684F443F7}" name="שער***" dataDxfId="118"/>
    <tableColumn id="15" xr3:uid="{50C88869-DC99-409C-B5E4-D4190B06C4D2}" name="שווי הוגן" dataDxfId="117"/>
    <tableColumn id="16" xr3:uid="{41BBB007-D3B6-49AA-9940-AD5A36AE278E}" name="שעור מנכסי אפיק ההשקעה" dataDxfId="116"/>
    <tableColumn id="17" xr3:uid="{03B43746-F3EF-4BD2-9F5D-35D82D6BD171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6E52935-9D4B-419F-97E2-C2244397DD9B}" name="RowTitleRegion1.a1.b4.1" displayName="_RowTitleRegion1.a1.b4.1_19" ref="A1:B4" totalsRowShown="0" tableBorderDxfId="112">
  <autoFilter ref="A1:B4" xr:uid="{F6E52935-9D4B-419F-97E2-C2244397DD9B}">
    <filterColumn colId="0" hiddenButton="1"/>
    <filterColumn colId="1" hiddenButton="1"/>
  </autoFilter>
  <tableColumns count="2">
    <tableColumn id="1" xr3:uid="{9C14B35C-CE5E-4B28-B8AB-E8F05F25CC98}" name="תאריך הדיווח" dataDxfId="111" dataCellStyle="Normal_2007-16618"/>
    <tableColumn id="2" xr3:uid="{D0C314F3-8AAC-47AB-A5AE-5DBDD0F255A1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B39D99C-68A8-47B0-B867-B3F90D2C3C1B}" name="TitleRegion1.a5.n25.1" displayName="TitleRegion1.a5.n25.1" ref="A5:N25" totalsRowShown="0" headerRowDxfId="95" dataDxfId="96" headerRowBorderDxfId="110">
  <autoFilter ref="A5:N25" xr:uid="{2B39D99C-68A8-47B0-B867-B3F90D2C3C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1E5F46E-EB80-4553-B6DE-C1DDD5C8C148}" name="שם המנפיק/שם נייר ערך"/>
    <tableColumn id="2" xr3:uid="{5080301B-8A52-4CAC-96EE-6E09BA063F22}" name="מספר ני&quot;ע" dataDxfId="109"/>
    <tableColumn id="3" xr3:uid="{D159B8BA-0B7A-4549-B157-E1A457D7C5B9}" name="מספר מנפיק" dataDxfId="108"/>
    <tableColumn id="4" xr3:uid="{4B5EE5E8-B84A-4A39-ADBD-4EDE42BD1C5C}" name="דירוג" dataDxfId="107"/>
    <tableColumn id="5" xr3:uid="{053FAE1C-8A45-4E46-98A7-680140CF8081}" name="שם מדרג" dataDxfId="106"/>
    <tableColumn id="6" xr3:uid="{1E0C8029-0A60-489D-833F-B05EC7654923}" name="מח&quot;מ" dataDxfId="105"/>
    <tableColumn id="7" xr3:uid="{352ED457-2D57-487B-87C1-4447D854DAE0}" name="סוג מטבע" dataDxfId="104"/>
    <tableColumn id="8" xr3:uid="{8DD4F674-9A1F-46F7-B6BC-D1B4243ED1D4}" name="תנאי ושיעור ריבית" dataDxfId="103"/>
    <tableColumn id="9" xr3:uid="{C99E4629-F173-4C78-9F8C-E00D81B9993C}" name="תשואה לפידיון" dataDxfId="102"/>
    <tableColumn id="10" xr3:uid="{A9B07AF2-0202-4699-BFD4-8DB42C975185}" name="ערך נקוב****" dataDxfId="101"/>
    <tableColumn id="11" xr3:uid="{DFC60E74-AF77-40CE-859F-9BAF7AC19569}" name="שער***" dataDxfId="100"/>
    <tableColumn id="12" xr3:uid="{C118B7A8-D132-4D1B-AA0A-5A44EBE1CE34}" name="שווי הוגן" dataDxfId="99"/>
    <tableColumn id="13" xr3:uid="{E4A10D43-F0FC-4F98-8231-81D75074E72A}" name="שעור מנכסי אפיק ההשקעה" dataDxfId="98"/>
    <tableColumn id="14" xr3:uid="{64425B05-93ED-4986-BFAD-BF0F6FCDEC60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0913576-B11E-408F-A5BE-4656D88659B6}" name="RowTitleRegion1.a1.b4.1" displayName="_RowTitleRegion1.a1.b4.1_20" ref="A1:B4" totalsRowShown="0" tableBorderDxfId="94">
  <autoFilter ref="A1:B4" xr:uid="{60913576-B11E-408F-A5BE-4656D88659B6}">
    <filterColumn colId="0" hiddenButton="1"/>
    <filterColumn colId="1" hiddenButton="1"/>
  </autoFilter>
  <tableColumns count="2">
    <tableColumn id="1" xr3:uid="{179A5049-F29F-4217-8737-8CA26223CF05}" name="תאריך הדיווח" dataDxfId="93" dataCellStyle="Normal_2007-16618"/>
    <tableColumn id="2" xr3:uid="{68C21F9C-B108-4FDD-AC0C-D4C72B58374B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38F2C43-8916-4459-82F3-539A23CB1841}" name="TitleRegion1.a5.i20.1" displayName="TitleRegion1.a5.i20.1" ref="A5:I20" totalsRowShown="0" headerRowDxfId="81" dataDxfId="82" headerRowBorderDxfId="92">
  <autoFilter ref="A5:I20" xr:uid="{D38F2C43-8916-4459-82F3-539A23CB18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7FC4A3E-7158-4C76-A0E2-DC8D89169BDB}" name="שם המנפיק/שם נייר ערך" dataDxfId="91"/>
    <tableColumn id="2" xr3:uid="{ABE23279-09BF-4558-B942-89725B129D3E}" name="תאריך שערוך אחרון" dataDxfId="90"/>
    <tableColumn id="3" xr3:uid="{6FB0D5B1-B851-4029-83A8-73EFC2841AEF}" name="אופי הנכס" dataDxfId="89"/>
    <tableColumn id="4" xr3:uid="{E1EB38BD-3DD2-471F-B190-4A2D4B69092B}" name="שעור תשואה במהלך התקופה" dataDxfId="88"/>
    <tableColumn id="5" xr3:uid="{F1415509-60F6-4348-9C95-5B6F87C3354C}" name="סוג מטבע" dataDxfId="87"/>
    <tableColumn id="6" xr3:uid="{79221D4D-6132-4EF1-A257-C4FD8DD63C3B}" name="שווי משוערך" dataDxfId="86"/>
    <tableColumn id="7" xr3:uid="{98D09732-1FA8-4C54-AD1E-F8C6E4ED4BBF}" name="שעור מנכסי אפיק ההשקעה" dataDxfId="85">
      <calculatedColumnFormula>F6/$F$8</calculatedColumnFormula>
    </tableColumn>
    <tableColumn id="8" xr3:uid="{D68EE764-3D17-4A5D-8963-EFF0F724E6D4}" name="שעור מסך נכסי השקעה" dataDxfId="84">
      <calculatedColumnFormula>F6/'סכום נכסי הקרן'!$C$41</calculatedColumnFormula>
    </tableColumn>
    <tableColumn id="9" xr3:uid="{C0493CF1-A1DB-408E-852C-69CD42D4ED60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16B0E21-3D12-4D91-A1A2-02AD84AECC03}" name="RowTitleRegion1.a1.b4.1" displayName="_RowTitleRegion1.a1.b4.1_21" ref="A1:B4" totalsRowShown="0" tableBorderDxfId="80">
  <autoFilter ref="A1:B4" xr:uid="{716B0E21-3D12-4D91-A1A2-02AD84AECC03}">
    <filterColumn colId="0" hiddenButton="1"/>
    <filterColumn colId="1" hiddenButton="1"/>
  </autoFilter>
  <tableColumns count="2">
    <tableColumn id="1" xr3:uid="{E1253C0A-01F8-4D62-8DDE-CAAD88899190}" name="תאריך הדיווח" dataDxfId="79" dataCellStyle="Normal_2007-16618"/>
    <tableColumn id="2" xr3:uid="{73DBF62F-096F-40C1-AB93-04A85D3EC5F8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CA0A14A-CAEE-46D6-AB73-C7C53EA84C3F}" name="TitleRegion1.a5.j12.1" displayName="TitleRegion1.a5.j12.1" ref="A5:J12" totalsRowShown="0" headerRowDxfId="75" headerRowBorderDxfId="78" headerRowCellStyle="Normal_2007-16618">
  <autoFilter ref="A5:J12" xr:uid="{BCA0A14A-CAEE-46D6-AB73-C7C53EA84C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A7CCFA0-F4DE-40A6-8AE4-FB013AB486A4}" name="שם המנפיק/שם נייר ערך"/>
    <tableColumn id="2" xr3:uid="{400F6719-90AC-4701-A1A7-2651BD5E778F}" name="מספר מנפיק" dataDxfId="77"/>
    <tableColumn id="3" xr3:uid="{CAE93483-920F-4CC2-B3B4-7541B6013264}" name="דירוג"/>
    <tableColumn id="4" xr3:uid="{8FC7DF00-F842-4315-BF80-CECDCC29E171}" name="שם המדרג" dataDxfId="76"/>
    <tableColumn id="5" xr3:uid="{7AC0154C-E5F1-408A-B453-686AEA338C77}" name="שעור הריבית"/>
    <tableColumn id="6" xr3:uid="{F7DAB93B-7358-45B4-916E-FB88890CFB53}" name="סוג מטבע"/>
    <tableColumn id="7" xr3:uid="{EBD1CA8E-0521-4E64-BC80-90474F40A828}" name="תשואה לפדיון"/>
    <tableColumn id="8" xr3:uid="{53DA45EF-7FD5-40EA-844A-7B05B339F5E0}" name="שווי הוגן"/>
    <tableColumn id="9" xr3:uid="{5B71BAFF-2E6B-4E76-9C89-240F26F95FB6}" name="שעור מנכסי אפיק ההשקעה"/>
    <tableColumn id="10" xr3:uid="{68F3EC62-CAAC-4CCD-AABA-6ED9D1967A58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507F16F-6CA7-4701-AE62-142075894F31}" name="RowTitleRegion1.a1.b4.1" displayName="_RowTitleRegion1.a1.b4.1_22" ref="A1:B4" totalsRowShown="0" tableBorderDxfId="74">
  <autoFilter ref="A1:B4" xr:uid="{0507F16F-6CA7-4701-AE62-142075894F31}">
    <filterColumn colId="0" hiddenButton="1"/>
    <filterColumn colId="1" hiddenButton="1"/>
  </autoFilter>
  <tableColumns count="2">
    <tableColumn id="1" xr3:uid="{AEF988C8-DAD3-4F2E-A53D-32B688220745}" name="תאריך הדיווח" dataDxfId="73" dataCellStyle="Normal_2007-16618"/>
    <tableColumn id="2" xr3:uid="{D8CAB5D6-605D-48D6-B16E-0BC15CAE52BD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BFBDEBD-95E5-4F56-8302-FA28ED50A933}" name="TitleRegion1.a5.j33.1" displayName="TitleRegion1.a5.j33.1" ref="A5:J33" totalsRowShown="0" headerRowDxfId="65" headerRowBorderDxfId="72">
  <autoFilter ref="A5:J33" xr:uid="{0BFBDEBD-95E5-4F56-8302-FA28ED50A9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763D8D6-39D9-456A-A555-54D8B2B17150}" name="שם המנפיק/שם נייר ערך"/>
    <tableColumn id="2" xr3:uid="{174D2C96-AE62-4436-9D34-E6F6E8FF63DB}" name="מספר ני&quot;ע"/>
    <tableColumn id="3" xr3:uid="{28C8CC85-E28C-46E7-B14F-616B323F84C1}" name="דירוג" dataDxfId="71"/>
    <tableColumn id="4" xr3:uid="{5E9F2222-D3BD-4AB4-8CC2-8ADB143EF1A5}" name="שם המדרג"/>
    <tableColumn id="5" xr3:uid="{F272586B-39BD-4E1A-8DAC-F5DE4676B176}" name="שעור הריבית" dataDxfId="70"/>
    <tableColumn id="6" xr3:uid="{C9A25859-6C9D-4ACC-91B4-3C292BF3E835}" name="סוג מטבע"/>
    <tableColumn id="7" xr3:uid="{46A1395F-D9DC-4D0B-B6D7-4AD8E4BFEA5A}" name="תשואה לפדיון" dataDxfId="69"/>
    <tableColumn id="8" xr3:uid="{2A5E39E7-7505-45F2-A971-B5E932E649F9}" name="שווי הוגן" dataDxfId="68"/>
    <tableColumn id="9" xr3:uid="{06B3FC9D-9CC6-4C40-AE82-5F761DC25243}" name="שעור מנכסי אפיק ההשקעה" dataDxfId="67"/>
    <tableColumn id="10" xr3:uid="{DC104E74-1EF0-41A2-9C10-B0CD7B2DB836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FD12D06-EF2D-45F3-A0EC-3851CB23A13B}" name="RowTitleRegion1.a1.b4.1" displayName="_RowTitleRegion1.a1.b4.1_23" ref="A1:B4" totalsRowShown="0" tableBorderDxfId="64">
  <autoFilter ref="A1:B4" xr:uid="{5FD12D06-EF2D-45F3-A0EC-3851CB23A13B}">
    <filterColumn colId="0" hiddenButton="1"/>
    <filterColumn colId="1" hiddenButton="1"/>
  </autoFilter>
  <tableColumns count="2">
    <tableColumn id="1" xr3:uid="{443F2A98-2F10-4D6C-B908-0CC265C6A268}" name="תאריך הדיווח" dataDxfId="63" dataCellStyle="Normal_2007-16618"/>
    <tableColumn id="2" xr3:uid="{F97DC819-2603-4BB5-A135-60C277FEBDC7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46BBED2-1F92-454C-A2A2-54644F03ADBD}" name="TitleRegion1.a5.c148.1" displayName="TitleRegion1.a5.c148.1" ref="A5:C148" totalsRowShown="0" headerRowBorderDxfId="62">
  <autoFilter ref="A5:C148" xr:uid="{846BBED2-1F92-454C-A2A2-54644F03ADBD}">
    <filterColumn colId="0" hiddenButton="1"/>
    <filterColumn colId="1" hiddenButton="1"/>
    <filterColumn colId="2" hiddenButton="1"/>
  </autoFilter>
  <tableColumns count="3">
    <tableColumn id="1" xr3:uid="{F9591722-7E80-4711-B3DA-0B6D2C1B6933}" name="שם המנפיק/שם נייר ערך"/>
    <tableColumn id="2" xr3:uid="{4DEAD4CE-3453-4196-89EE-7ACBD9BF235B}" name="סכום ההתחייבות" dataDxfId="61" dataCellStyle="Comma"/>
    <tableColumn id="3" xr3:uid="{DCE1571C-D01D-429E-9256-B7D49A2A78CA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FE4539D-6A98-4C87-8F0E-9A308EB9390D}" name="RowTitleRegion1.a1.b4.1" displayName="_RowTitleRegion1.a1.b4.1_24" ref="A1:B4" totalsRowShown="0" tableBorderDxfId="59">
  <autoFilter ref="A1:B4" xr:uid="{3FE4539D-6A98-4C87-8F0E-9A308EB9390D}">
    <filterColumn colId="0" hiddenButton="1"/>
    <filterColumn colId="1" hiddenButton="1"/>
  </autoFilter>
  <tableColumns count="2">
    <tableColumn id="1" xr3:uid="{AB0D9414-FCBA-4A75-8FE3-BA79CE004BC4}" name="תאריך הדיווח" dataDxfId="58" dataCellStyle="Normal_2007-16618"/>
    <tableColumn id="2" xr3:uid="{141F3A0A-324A-45C8-9AF9-93903C3F1508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05B84A5-9D4B-48BD-A4ED-BFCADE0D8EDA}" name="TitleRegion1.a5.o25.1" displayName="TitleRegion1.a5.o25.1" ref="A5:O25" totalsRowShown="0" headerRowDxfId="40" dataDxfId="41" headerRowBorderDxfId="56" tableBorderDxfId="57">
  <autoFilter ref="A5:O25" xr:uid="{505B84A5-9D4B-48BD-A4ED-BFCADE0D8E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D2BBCEF-70C8-45D3-BCB8-2B4A299C0E1C}" name="שם המנפיק/שם נייר ערך"/>
    <tableColumn id="2" xr3:uid="{66DB659B-5220-4443-9563-F547DB4E404F}" name="מספר ני&quot;ע" dataDxfId="55"/>
    <tableColumn id="3" xr3:uid="{57E2CD01-7D89-459C-BECA-DFF2DAEABAE0}" name="ענף מסחר" dataDxfId="54"/>
    <tableColumn id="4" xr3:uid="{6DF7FB49-9D16-458A-BF82-8F53ED0940D4}" name="דירוג" dataDxfId="53"/>
    <tableColumn id="5" xr3:uid="{B54E7D24-C886-40F2-8814-17D267700564}" name="שם מדרג" dataDxfId="52"/>
    <tableColumn id="6" xr3:uid="{35096F54-E37B-477D-98CF-AF7A51A57FAF}" name="תאריך רכישה" dataDxfId="51"/>
    <tableColumn id="7" xr3:uid="{893AF3DC-1238-4AF2-9D0C-9D0678310D5E}" name="מח&quot;מ" dataDxfId="50"/>
    <tableColumn id="8" xr3:uid="{7AC770D0-B8E4-4103-86A7-3434183B3528}" name="סוג מטבע" dataDxfId="49"/>
    <tableColumn id="9" xr3:uid="{CC7E6A57-14DB-4BC7-A773-FCA3E8DDC2E4}" name="שיעור ריבית" dataDxfId="48"/>
    <tableColumn id="10" xr3:uid="{EFD71F51-481E-4FEE-B580-A945EB3836DC}" name="ריבית אפקטיבית" dataDxfId="47"/>
    <tableColumn id="11" xr3:uid="{78BA9E39-C80F-44BD-87AD-BAC1116B8218}" name="ערך נקוב ****" dataDxfId="46"/>
    <tableColumn id="12" xr3:uid="{E73BBA69-828D-45D0-9BA3-95E6D209A5EB}" name="עלות מתואמת" dataDxfId="45"/>
    <tableColumn id="13" xr3:uid="{2512C4F7-CE3E-487C-8F23-182EDEE2DFF3}" name="שעור מערך נקוב מונפק" dataDxfId="44"/>
    <tableColumn id="14" xr3:uid="{0BFF1E99-D96C-483D-835A-5196FC15C035}" name="שעור מנכסי אפיק ההשקעה" dataDxfId="43"/>
    <tableColumn id="15" xr3:uid="{A01C84EE-E866-413F-AAD9-A7472C96E40C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F89981C-7473-4A6E-AE05-EF0DD76AF176}" name="RowTitleRegion1.a1.b4.1" displayName="_RowTitleRegion1.a1.b4.1_25" ref="A1:B4" totalsRowShown="0" tableBorderDxfId="39">
  <autoFilter ref="A1:B4" xr:uid="{2F89981C-7473-4A6E-AE05-EF0DD76AF176}">
    <filterColumn colId="0" hiddenButton="1"/>
    <filterColumn colId="1" hiddenButton="1"/>
  </autoFilter>
  <tableColumns count="2">
    <tableColumn id="1" xr3:uid="{7669CCD4-2917-4314-BBD0-8264C023965A}" name="תאריך הדיווח" dataDxfId="38" dataCellStyle="Normal_2007-16618"/>
    <tableColumn id="2" xr3:uid="{FFEF673F-930B-4BD7-994A-868464B622CD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D7610D3-9CA1-49EB-84DE-C82CA2E7A95E}" name="TitleRegion1.a5.o25.1" displayName="TitleRegion1.a5.o25.1_" ref="A5:O25" totalsRowShown="0" headerRowDxfId="20" dataDxfId="21" headerRowBorderDxfId="36" tableBorderDxfId="37">
  <autoFilter ref="A5:O25" xr:uid="{FD7610D3-9CA1-49EB-84DE-C82CA2E7A9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0EC91E9-5431-4B50-804F-C08F1F0E887D}" name="שם המנפיק/שם נייר ערך"/>
    <tableColumn id="2" xr3:uid="{3CB4E187-2FE7-46CE-97E7-6CFD7D7EEEEE}" name="מספר ני&quot;ע" dataDxfId="35"/>
    <tableColumn id="3" xr3:uid="{D6C62FF8-72A6-406E-B7EC-881D632C4675}" name="ענף מסחר" dataDxfId="34"/>
    <tableColumn id="4" xr3:uid="{73912DBC-6D0E-491A-B11C-BFF13BFB6ABA}" name="דירוג" dataDxfId="33"/>
    <tableColumn id="5" xr3:uid="{AF157864-E243-4BEE-A8D9-F37BD5306206}" name="שם מדרג" dataDxfId="32"/>
    <tableColumn id="6" xr3:uid="{9C8168AF-BBDC-40ED-9AD1-7C5E4A2DE10C}" name="תאריך רכישה" dataDxfId="31"/>
    <tableColumn id="7" xr3:uid="{97357B55-B27D-45A8-A8B3-B4C9DD98805E}" name="מח&quot;מ" dataDxfId="30"/>
    <tableColumn id="8" xr3:uid="{90B5D0C2-E72C-477E-B6A5-863E352D6A1B}" name="סוג מטבע" dataDxfId="29"/>
    <tableColumn id="9" xr3:uid="{15B84AA3-1DBD-41B8-AD5D-F818BD849251}" name="שיעור ריבית" dataDxfId="28"/>
    <tableColumn id="10" xr3:uid="{A8C2C48F-1E18-4FB2-911F-A46B5DCE83C5}" name="ריבית אפקטיבית" dataDxfId="27"/>
    <tableColumn id="11" xr3:uid="{1123CAE0-37CC-45E7-8B8C-D0E7EC679592}" name="ערך נקוב****" dataDxfId="26"/>
    <tableColumn id="12" xr3:uid="{83958E64-BD86-4EFA-BEB1-0703DD5717D4}" name="עלות מתואמת" dataDxfId="25"/>
    <tableColumn id="13" xr3:uid="{7C6115B2-9DE2-4B2A-9445-589C1A2CFF3D}" name="שעור מערך נקוב מונפק" dataDxfId="24"/>
    <tableColumn id="14" xr3:uid="{97FA173F-3CB9-48BC-99A5-2275227A8847}" name="שעור מנכסי אפיק ההשקעה" dataDxfId="23"/>
    <tableColumn id="15" xr3:uid="{FADF1C0F-B4CC-4337-8A60-4B7AD0CA9229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5D88A1B-78A7-417B-B75B-525A188DA827}" name="RowTitleRegion1.a1.b4.1" displayName="_RowTitleRegion1.a1.b4.1_26" ref="A1:B4" totalsRowShown="0" tableBorderDxfId="19">
  <autoFilter ref="A1:B4" xr:uid="{D5D88A1B-78A7-417B-B75B-525A188DA827}">
    <filterColumn colId="0" hiddenButton="1"/>
    <filterColumn colId="1" hiddenButton="1"/>
  </autoFilter>
  <tableColumns count="2">
    <tableColumn id="1" xr3:uid="{53CB029A-DF22-4962-B4E2-C72EFDBFBA63}" name="תאריך הדיווח" dataDxfId="18" dataCellStyle="Normal_2007-16618"/>
    <tableColumn id="2" xr3:uid="{3AFFA534-4ABF-49F7-B2EC-33AF8EA6AD44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198E7E8-0B40-4BB7-B14B-4DB27154EA37}" name="TitleRegion1.a5.o26.1" displayName="TitleRegion1.a5.o26.1" ref="A5:O26" totalsRowShown="0" headerRowDxfId="0" dataDxfId="1" headerRowBorderDxfId="16" tableBorderDxfId="17">
  <autoFilter ref="A5:O26" xr:uid="{B198E7E8-0B40-4BB7-B14B-4DB27154EA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4D7FD84-B262-4B88-AB84-C1E1AABEE778}" name="שם המנפיק/שם נייר ערך"/>
    <tableColumn id="2" xr3:uid="{29673E89-B25A-42DC-9AE1-DE73A98C9D25}" name="מספר ני&quot;ע" dataDxfId="15"/>
    <tableColumn id="3" xr3:uid="{EDEDCBB3-F567-48B6-8598-1FAE6886861E}" name="ענף מסחר" dataDxfId="14"/>
    <tableColumn id="4" xr3:uid="{D3A2FFA4-E52D-4876-9E51-D98C5A0EE415}" name="דירוג" dataDxfId="13"/>
    <tableColumn id="5" xr3:uid="{66490CE9-BB59-48B5-95B0-E6484A9B63DA}" name="שם מדרג" dataDxfId="12"/>
    <tableColumn id="6" xr3:uid="{85C98239-8596-495F-B694-65F891A5AAEC}" name="תאריך רכישה" dataDxfId="11"/>
    <tableColumn id="7" xr3:uid="{8849E015-0D69-493C-8B69-DC893178C7D0}" name="מח&quot;מ" dataDxfId="10"/>
    <tableColumn id="8" xr3:uid="{23A9356D-5F11-470D-828B-32E9EE72014B}" name="סוג מטבע" dataDxfId="9"/>
    <tableColumn id="9" xr3:uid="{2D8B9C40-2CE1-46DA-81A8-EE1E7ADD85F2}" name="שיעור ריבית" dataDxfId="8"/>
    <tableColumn id="10" xr3:uid="{2B2032C3-C663-4B8E-A291-74387994DCA6}" name="ריבית אפקטיבית" dataDxfId="7"/>
    <tableColumn id="11" xr3:uid="{46C19BE0-C408-4D12-8081-646072C341E9}" name="ערך נקוב****" dataDxfId="6"/>
    <tableColumn id="12" xr3:uid="{A081B1F4-EFE7-4F7E-9A3D-1816D102592A}" name="עלות מתואמת" dataDxfId="5"/>
    <tableColumn id="13" xr3:uid="{2FB57AB4-9DC9-4E2C-A0AD-3EA5A3819EDF}" name="שעור מערך נקוב מונפק" dataDxfId="4"/>
    <tableColumn id="14" xr3:uid="{9F4A6D7A-DBDD-463A-929E-79EEF09B1D36}" name="שעור מנכסי אפיק ההשקעה" dataDxfId="3"/>
    <tableColumn id="15" xr3:uid="{16C37B2C-38C2-4B71-A46E-5B310050AFC1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2913</v>
      </c>
    </row>
    <row r="2" spans="1:30">
      <c r="B2" s="2" t="s">
        <v>1</v>
      </c>
      <c r="C2" s="9" t="s">
        <v>2183</v>
      </c>
    </row>
    <row r="3" spans="1:30">
      <c r="B3" s="2" t="s">
        <v>2</v>
      </c>
      <c r="C3" s="20" t="s">
        <v>2184</v>
      </c>
    </row>
    <row r="4" spans="1:30">
      <c r="B4" s="2" t="s">
        <v>3</v>
      </c>
      <c r="C4" s="62" t="s">
        <v>165</v>
      </c>
    </row>
    <row r="5" spans="1:30" ht="18.75">
      <c r="A5" s="87" t="s">
        <v>2914</v>
      </c>
      <c r="B5" s="86" t="s">
        <v>4</v>
      </c>
      <c r="C5" s="88" t="s">
        <v>2915</v>
      </c>
      <c r="D5" s="89" t="s">
        <v>2916</v>
      </c>
    </row>
    <row r="6" spans="1:30" s="3" customFormat="1">
      <c r="A6" s="90" t="s">
        <v>2914</v>
      </c>
      <c r="B6" s="91" t="s">
        <v>2914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0" t="s">
        <v>2914</v>
      </c>
      <c r="B7" s="91" t="s">
        <v>2914</v>
      </c>
      <c r="C7" s="42" t="s">
        <v>6</v>
      </c>
      <c r="D7" s="43" t="s">
        <v>7</v>
      </c>
    </row>
    <row r="8" spans="1:30" s="4" customFormat="1" ht="20.25">
      <c r="A8" s="92" t="s">
        <v>2914</v>
      </c>
      <c r="B8" s="93" t="s">
        <v>2914</v>
      </c>
      <c r="C8" s="45" t="s">
        <v>8</v>
      </c>
      <c r="D8" s="44" t="s">
        <v>9</v>
      </c>
    </row>
    <row r="9" spans="1:30" s="4" customFormat="1" ht="20.25">
      <c r="A9" s="92" t="s">
        <v>2914</v>
      </c>
      <c r="B9" s="46" t="s">
        <v>10</v>
      </c>
      <c r="C9" s="94" t="s">
        <v>2914</v>
      </c>
      <c r="D9" s="95" t="s">
        <v>2914</v>
      </c>
    </row>
    <row r="10" spans="1:30">
      <c r="A10" s="6" t="s">
        <v>11</v>
      </c>
      <c r="B10" s="47" t="s">
        <v>12</v>
      </c>
      <c r="C10" s="53">
        <v>23120.231896306133</v>
      </c>
      <c r="D10" s="54">
        <v>0.25440000000000002</v>
      </c>
    </row>
    <row r="11" spans="1:30">
      <c r="A11" s="87" t="s">
        <v>2914</v>
      </c>
      <c r="B11" s="47" t="s">
        <v>13</v>
      </c>
      <c r="C11" s="96" t="s">
        <v>2914</v>
      </c>
      <c r="D11" s="96" t="s">
        <v>2914</v>
      </c>
    </row>
    <row r="12" spans="1:30">
      <c r="A12" s="7" t="s">
        <v>11</v>
      </c>
      <c r="B12" s="48" t="s">
        <v>14</v>
      </c>
      <c r="C12" s="55">
        <v>4520.4745525529997</v>
      </c>
      <c r="D12" s="56">
        <v>4.9700000000000001E-2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0</v>
      </c>
      <c r="D14" s="56">
        <v>0</v>
      </c>
    </row>
    <row r="15" spans="1:30">
      <c r="A15" s="7" t="s">
        <v>11</v>
      </c>
      <c r="B15" s="48" t="s">
        <v>17</v>
      </c>
      <c r="C15" s="55">
        <v>30330.673033168277</v>
      </c>
      <c r="D15" s="56">
        <v>0.33379999999999999</v>
      </c>
    </row>
    <row r="16" spans="1:30">
      <c r="A16" s="7" t="s">
        <v>11</v>
      </c>
      <c r="B16" s="48" t="s">
        <v>163</v>
      </c>
      <c r="C16" s="55">
        <v>26775.560114533513</v>
      </c>
      <c r="D16" s="56">
        <v>0.29470000000000002</v>
      </c>
    </row>
    <row r="17" spans="1:4">
      <c r="A17" s="7" t="s">
        <v>11</v>
      </c>
      <c r="B17" s="48" t="s">
        <v>18</v>
      </c>
      <c r="C17" s="55">
        <v>1082.6117561632229</v>
      </c>
      <c r="D17" s="56">
        <v>1.1900000000000001E-2</v>
      </c>
    </row>
    <row r="18" spans="1:4">
      <c r="A18" s="7" t="s">
        <v>11</v>
      </c>
      <c r="B18" s="48" t="s">
        <v>19</v>
      </c>
      <c r="C18" s="55">
        <v>3.2168901026509999</v>
      </c>
      <c r="D18" s="56">
        <v>0</v>
      </c>
    </row>
    <row r="19" spans="1:4">
      <c r="A19" s="7" t="s">
        <v>11</v>
      </c>
      <c r="B19" s="48" t="s">
        <v>20</v>
      </c>
      <c r="C19" s="55">
        <v>83.234583599999993</v>
      </c>
      <c r="D19" s="56">
        <v>8.9999999999999998E-4</v>
      </c>
    </row>
    <row r="20" spans="1:4">
      <c r="A20" s="7" t="s">
        <v>11</v>
      </c>
      <c r="B20" s="48" t="s">
        <v>21</v>
      </c>
      <c r="C20" s="55">
        <v>559.98777274299368</v>
      </c>
      <c r="D20" s="56">
        <v>6.1999999999999998E-3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7" t="s">
        <v>2914</v>
      </c>
      <c r="B22" s="47" t="s">
        <v>23</v>
      </c>
      <c r="C22" s="96" t="s">
        <v>2914</v>
      </c>
      <c r="D22" s="96" t="s">
        <v>2914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0.31355414999999998</v>
      </c>
      <c r="D24" s="56">
        <v>0</v>
      </c>
    </row>
    <row r="25" spans="1:4">
      <c r="A25" s="7" t="s">
        <v>11</v>
      </c>
      <c r="B25" s="48" t="s">
        <v>16</v>
      </c>
      <c r="C25" s="55">
        <v>3.0004784457242</v>
      </c>
      <c r="D25" s="56">
        <v>0</v>
      </c>
    </row>
    <row r="26" spans="1:4">
      <c r="A26" s="7" t="s">
        <v>11</v>
      </c>
      <c r="B26" s="48" t="s">
        <v>26</v>
      </c>
      <c r="C26" s="55">
        <v>391.89636752440714</v>
      </c>
      <c r="D26" s="56">
        <v>4.3E-3</v>
      </c>
    </row>
    <row r="27" spans="1:4">
      <c r="A27" s="7" t="s">
        <v>11</v>
      </c>
      <c r="B27" s="48" t="s">
        <v>27</v>
      </c>
      <c r="C27" s="55">
        <v>2985.8613561399243</v>
      </c>
      <c r="D27" s="56">
        <v>3.2899999999999999E-2</v>
      </c>
    </row>
    <row r="28" spans="1:4">
      <c r="A28" s="7" t="s">
        <v>11</v>
      </c>
      <c r="B28" s="48" t="s">
        <v>28</v>
      </c>
      <c r="C28" s="55">
        <v>3.9649990000000001E-5</v>
      </c>
      <c r="D28" s="56">
        <v>0</v>
      </c>
    </row>
    <row r="29" spans="1:4">
      <c r="A29" s="7" t="s">
        <v>11</v>
      </c>
      <c r="B29" s="48" t="s">
        <v>29</v>
      </c>
      <c r="C29" s="55">
        <v>0.91110659511000003</v>
      </c>
      <c r="D29" s="56">
        <v>0</v>
      </c>
    </row>
    <row r="30" spans="1:4">
      <c r="A30" s="7" t="s">
        <v>11</v>
      </c>
      <c r="B30" s="48" t="s">
        <v>30</v>
      </c>
      <c r="C30" s="55">
        <v>1445.9541031455572</v>
      </c>
      <c r="D30" s="56">
        <v>1.5900000000000001E-2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234.88956953481735</v>
      </c>
      <c r="D32" s="56">
        <v>2.5999999999999999E-3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322.87000999999998</v>
      </c>
      <c r="D34" s="56">
        <v>3.5999999999999999E-3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-996.79297706341004</v>
      </c>
      <c r="D36" s="56">
        <v>-1.0999999999999999E-2</v>
      </c>
    </row>
    <row r="37" spans="1:4">
      <c r="A37" s="97" t="s">
        <v>2914</v>
      </c>
      <c r="B37" s="49" t="s">
        <v>37</v>
      </c>
      <c r="C37" s="96" t="s">
        <v>2914</v>
      </c>
      <c r="D37" s="96" t="s">
        <v>2914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7" t="s">
        <v>2914</v>
      </c>
      <c r="B41" s="50" t="s">
        <v>41</v>
      </c>
      <c r="C41" s="55">
        <v>90864.894207291916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2326.3090658444994</v>
      </c>
      <c r="D42" s="56">
        <f>C42/$C$41</f>
        <v>2.5601846413175186E-2</v>
      </c>
    </row>
    <row r="43" spans="1:4">
      <c r="A43" s="87" t="s">
        <v>2914</v>
      </c>
      <c r="B43" s="8" t="s">
        <v>166</v>
      </c>
      <c r="C43" s="87" t="s">
        <v>2914</v>
      </c>
      <c r="D43" s="87" t="s">
        <v>2914</v>
      </c>
    </row>
    <row r="44" spans="1:4">
      <c r="A44" s="87" t="s">
        <v>2914</v>
      </c>
      <c r="B44" s="98" t="s">
        <v>2914</v>
      </c>
      <c r="C44" s="10" t="s">
        <v>43</v>
      </c>
      <c r="D44" s="11" t="s">
        <v>44</v>
      </c>
    </row>
    <row r="45" spans="1:4">
      <c r="A45" s="87" t="s">
        <v>2914</v>
      </c>
      <c r="B45" s="98" t="s">
        <v>2914</v>
      </c>
      <c r="C45" s="10" t="s">
        <v>8</v>
      </c>
      <c r="D45" s="10" t="s">
        <v>9</v>
      </c>
    </row>
    <row r="46" spans="1:4">
      <c r="A46" s="87" t="s">
        <v>2914</v>
      </c>
      <c r="B46" s="98" t="s">
        <v>2914</v>
      </c>
      <c r="C46" t="s">
        <v>102</v>
      </c>
      <c r="D46" s="60">
        <v>4.0115999999999996</v>
      </c>
    </row>
    <row r="47" spans="1:4">
      <c r="A47" s="87" t="s">
        <v>2914</v>
      </c>
      <c r="B47" s="98" t="s">
        <v>2914</v>
      </c>
      <c r="C47" t="s">
        <v>107</v>
      </c>
      <c r="D47" s="60">
        <v>2.4786000000000001</v>
      </c>
    </row>
    <row r="48" spans="1:4">
      <c r="A48" s="87" t="s">
        <v>2914</v>
      </c>
      <c r="B48" s="98" t="s">
        <v>2914</v>
      </c>
      <c r="C48" t="s">
        <v>100</v>
      </c>
      <c r="D48" s="60">
        <v>3.6269999999999998</v>
      </c>
    </row>
    <row r="49" spans="1:4">
      <c r="A49" s="87" t="s">
        <v>2914</v>
      </c>
      <c r="B49" s="98" t="s">
        <v>2914</v>
      </c>
      <c r="C49" t="s">
        <v>170</v>
      </c>
      <c r="D49" s="60">
        <v>0.46289999999999998</v>
      </c>
    </row>
    <row r="50" spans="1:4">
      <c r="A50" s="87" t="s">
        <v>2914</v>
      </c>
      <c r="B50" s="98" t="s">
        <v>2914</v>
      </c>
      <c r="C50" t="s">
        <v>105</v>
      </c>
      <c r="D50" s="60">
        <v>2.7391000000000001</v>
      </c>
    </row>
    <row r="51" spans="1:4">
      <c r="A51" s="87" t="s">
        <v>2914</v>
      </c>
      <c r="B51" s="98" t="s">
        <v>2914</v>
      </c>
      <c r="C51" t="s">
        <v>168</v>
      </c>
      <c r="D51" s="60">
        <v>2.5637E-2</v>
      </c>
    </row>
    <row r="52" spans="1:4">
      <c r="A52" s="87" t="s">
        <v>2914</v>
      </c>
      <c r="B52" s="98" t="s">
        <v>2914</v>
      </c>
      <c r="C52" t="s">
        <v>171</v>
      </c>
      <c r="D52" s="60">
        <v>0.35589999999999999</v>
      </c>
    </row>
    <row r="53" spans="1:4">
      <c r="A53" s="87" t="s">
        <v>2914</v>
      </c>
      <c r="B53" s="98" t="s">
        <v>2914</v>
      </c>
      <c r="C53" t="s">
        <v>169</v>
      </c>
      <c r="D53" s="60">
        <v>0.36270000000000002</v>
      </c>
    </row>
    <row r="54" spans="1:4">
      <c r="A54" s="87" t="s">
        <v>2914</v>
      </c>
      <c r="B54" s="98" t="s">
        <v>2914</v>
      </c>
      <c r="C54" t="s">
        <v>104</v>
      </c>
      <c r="D54" s="60">
        <v>4.6208999999999998</v>
      </c>
    </row>
    <row r="55" spans="1:4">
      <c r="A55" s="87" t="s">
        <v>2914</v>
      </c>
      <c r="B55" s="98" t="s">
        <v>2914</v>
      </c>
      <c r="C55" t="s">
        <v>167</v>
      </c>
      <c r="D55" s="60">
        <v>4.3135000000000003</v>
      </c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69AFE21A-A7CD-4373-BECB-3D94135C978C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2913</v>
      </c>
    </row>
    <row r="2" spans="1:12" s="1" customFormat="1">
      <c r="A2" s="2" t="s">
        <v>1</v>
      </c>
      <c r="B2" s="9" t="s">
        <v>2183</v>
      </c>
    </row>
    <row r="3" spans="1:12" s="1" customFormat="1">
      <c r="A3" s="2" t="s">
        <v>2</v>
      </c>
      <c r="B3" s="20" t="s">
        <v>2184</v>
      </c>
    </row>
    <row r="4" spans="1:12" s="1" customFormat="1">
      <c r="A4" s="2" t="s">
        <v>3</v>
      </c>
      <c r="B4" s="62" t="s">
        <v>165</v>
      </c>
    </row>
    <row r="5" spans="1:12" s="15" customFormat="1">
      <c r="A5" s="99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01" t="s">
        <v>2914</v>
      </c>
      <c r="F6" s="101" t="s">
        <v>2914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54">
        <v>0</v>
      </c>
      <c r="I8" s="53">
        <v>23120.231932576135</v>
      </c>
      <c r="J8" s="54">
        <f>I8/$I$8</f>
        <v>1</v>
      </c>
      <c r="K8" s="54">
        <f>I8/'סכום נכסי הקרן'!$C$41</f>
        <v>0.25444625379556907</v>
      </c>
    </row>
    <row r="9" spans="1:12">
      <c r="A9" s="57" t="s">
        <v>172</v>
      </c>
      <c r="B9" s="104" t="s">
        <v>2914</v>
      </c>
      <c r="C9" s="105" t="s">
        <v>2914</v>
      </c>
      <c r="D9" s="105" t="s">
        <v>2914</v>
      </c>
      <c r="E9" s="105" t="s">
        <v>2914</v>
      </c>
      <c r="F9" s="105" t="s">
        <v>2914</v>
      </c>
      <c r="G9" s="105" t="s">
        <v>2914</v>
      </c>
      <c r="H9" s="58">
        <v>0</v>
      </c>
      <c r="I9" s="59">
        <v>21834.833094596896</v>
      </c>
      <c r="J9" s="58">
        <f t="shared" ref="J9:J56" si="0">I9/$I$8</f>
        <v>0.94440372217165658</v>
      </c>
      <c r="K9" s="58">
        <f>I9/'סכום נכסי הקרן'!$C$41</f>
        <v>0.24029998917716947</v>
      </c>
    </row>
    <row r="10" spans="1:12">
      <c r="A10" s="57" t="s">
        <v>173</v>
      </c>
      <c r="B10" s="104" t="s">
        <v>2914</v>
      </c>
      <c r="C10" s="105" t="s">
        <v>2914</v>
      </c>
      <c r="D10" s="105" t="s">
        <v>2914</v>
      </c>
      <c r="E10" s="105" t="s">
        <v>2914</v>
      </c>
      <c r="F10" s="105" t="s">
        <v>2914</v>
      </c>
      <c r="G10" s="105" t="s">
        <v>2914</v>
      </c>
      <c r="H10" s="58">
        <v>0</v>
      </c>
      <c r="I10" s="59">
        <v>13446.044099999999</v>
      </c>
      <c r="J10" s="58">
        <f t="shared" si="0"/>
        <v>0.58157046777089993</v>
      </c>
      <c r="K10" s="58">
        <f>I10/'סכום נכסי הקרן'!$C$41</f>
        <v>0.14797842684244222</v>
      </c>
    </row>
    <row r="11" spans="1:12">
      <c r="A11" s="63" t="s">
        <v>2185</v>
      </c>
      <c r="B11" t="s">
        <v>2186</v>
      </c>
      <c r="C11">
        <v>11</v>
      </c>
      <c r="D11" t="s">
        <v>175</v>
      </c>
      <c r="E11" t="s">
        <v>176</v>
      </c>
      <c r="F11" t="s">
        <v>98</v>
      </c>
      <c r="G11" s="106" t="s">
        <v>2914</v>
      </c>
      <c r="H11" s="106" t="s">
        <v>2914</v>
      </c>
      <c r="I11" s="55">
        <v>1478.1914099999999</v>
      </c>
      <c r="J11" s="56">
        <f t="shared" si="0"/>
        <v>6.3934973243812726E-2</v>
      </c>
      <c r="K11" s="56">
        <f>I11/'סכום נכסי הקרן'!$C$41</f>
        <v>1.6268014428408095E-2</v>
      </c>
    </row>
    <row r="12" spans="1:12">
      <c r="A12" s="63" t="s">
        <v>2187</v>
      </c>
      <c r="B12" t="s">
        <v>174</v>
      </c>
      <c r="C12">
        <v>12</v>
      </c>
      <c r="D12" t="s">
        <v>175</v>
      </c>
      <c r="E12" t="s">
        <v>176</v>
      </c>
      <c r="F12" t="s">
        <v>98</v>
      </c>
      <c r="G12" s="106" t="s">
        <v>2914</v>
      </c>
      <c r="H12" s="106" t="s">
        <v>2914</v>
      </c>
      <c r="I12" s="55">
        <f>108.66025+1238.37872</f>
        <v>1347.0389699999998</v>
      </c>
      <c r="J12" s="56">
        <f t="shared" si="0"/>
        <v>5.8262346758815933E-2</v>
      </c>
      <c r="K12" s="56">
        <f>I12/'סכום נכסי הקרן'!$C$41</f>
        <v>1.4824635870119132E-2</v>
      </c>
    </row>
    <row r="13" spans="1:12">
      <c r="A13" s="63" t="s">
        <v>2188</v>
      </c>
      <c r="B13" t="s">
        <v>2189</v>
      </c>
      <c r="C13">
        <v>10</v>
      </c>
      <c r="D13" t="s">
        <v>175</v>
      </c>
      <c r="E13" t="s">
        <v>176</v>
      </c>
      <c r="F13" t="s">
        <v>98</v>
      </c>
      <c r="G13" s="106" t="s">
        <v>2914</v>
      </c>
      <c r="H13" s="106" t="s">
        <v>2914</v>
      </c>
      <c r="I13" s="55">
        <f>8669.14915+1652.72515</f>
        <v>10321.874299999999</v>
      </c>
      <c r="J13" s="56">
        <f t="shared" si="0"/>
        <v>0.44644337176637922</v>
      </c>
      <c r="K13" s="56">
        <f>I13/'סכום נכסי הקרן'!$C$41</f>
        <v>0.11359584347781773</v>
      </c>
    </row>
    <row r="14" spans="1:12">
      <c r="A14" s="63" t="s">
        <v>2190</v>
      </c>
      <c r="B14" t="s">
        <v>2191</v>
      </c>
      <c r="C14">
        <v>20</v>
      </c>
      <c r="D14" t="s">
        <v>175</v>
      </c>
      <c r="E14" t="s">
        <v>176</v>
      </c>
      <c r="F14" t="s">
        <v>98</v>
      </c>
      <c r="G14" s="106" t="s">
        <v>2914</v>
      </c>
      <c r="H14" s="106" t="s">
        <v>2914</v>
      </c>
      <c r="I14" s="55">
        <v>298.93941999999998</v>
      </c>
      <c r="J14" s="56">
        <f t="shared" si="0"/>
        <v>1.2929776001891999E-2</v>
      </c>
      <c r="K14" s="56">
        <f>I14/'סכום נכסי הקרן'!$C$41</f>
        <v>3.2899330660972701E-3</v>
      </c>
    </row>
    <row r="15" spans="1:12">
      <c r="A15" s="57" t="s">
        <v>177</v>
      </c>
      <c r="B15" s="107" t="s">
        <v>2914</v>
      </c>
      <c r="C15" s="107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58">
        <v>0</v>
      </c>
      <c r="I15" s="59">
        <v>8388.7889945968946</v>
      </c>
      <c r="J15" s="58">
        <f t="shared" si="0"/>
        <v>0.36283325440075664</v>
      </c>
      <c r="K15" s="58">
        <f>I15/'סכום נכסי הקרן'!$C$41</f>
        <v>9.2321562334727214E-2</v>
      </c>
    </row>
    <row r="16" spans="1:12">
      <c r="A16" s="63" t="s">
        <v>2185</v>
      </c>
      <c r="B16" s="63" t="s">
        <v>2192</v>
      </c>
      <c r="C16">
        <v>11</v>
      </c>
      <c r="D16" t="s">
        <v>175</v>
      </c>
      <c r="E16" t="s">
        <v>176</v>
      </c>
      <c r="F16" t="s">
        <v>102</v>
      </c>
      <c r="G16" s="106" t="s">
        <v>2914</v>
      </c>
      <c r="H16" s="106" t="s">
        <v>2914</v>
      </c>
      <c r="I16" s="55">
        <v>59.556935688000003</v>
      </c>
      <c r="J16" s="56">
        <f t="shared" si="0"/>
        <v>2.5759661867442163E-3</v>
      </c>
      <c r="K16" s="56">
        <f>I16/'סכום נכסי הקרן'!$C$41</f>
        <v>6.5544494612112311E-4</v>
      </c>
    </row>
    <row r="17" spans="1:11">
      <c r="A17" s="63" t="s">
        <v>2187</v>
      </c>
      <c r="B17" s="63" t="s">
        <v>181</v>
      </c>
      <c r="C17">
        <v>12</v>
      </c>
      <c r="D17" t="s">
        <v>175</v>
      </c>
      <c r="E17" t="s">
        <v>176</v>
      </c>
      <c r="F17" t="s">
        <v>102</v>
      </c>
      <c r="G17" s="106" t="s">
        <v>2914</v>
      </c>
      <c r="H17" s="106" t="s">
        <v>2914</v>
      </c>
      <c r="I17" s="55">
        <f>2.000263992+0.000320928</f>
        <v>2.0005849199999997</v>
      </c>
      <c r="J17" s="56">
        <f t="shared" si="0"/>
        <v>8.6529621581399413E-5</v>
      </c>
      <c r="K17" s="56">
        <f>I17/'סכום נכסי הקרן'!$C$41</f>
        <v>2.2017138053735306E-5</v>
      </c>
    </row>
    <row r="18" spans="1:11">
      <c r="A18" s="63" t="s">
        <v>2188</v>
      </c>
      <c r="B18" s="63" t="s">
        <v>2193</v>
      </c>
      <c r="C18">
        <v>10</v>
      </c>
      <c r="D18" t="s">
        <v>175</v>
      </c>
      <c r="E18" t="s">
        <v>176</v>
      </c>
      <c r="F18" t="s">
        <v>102</v>
      </c>
      <c r="G18" s="106" t="s">
        <v>2914</v>
      </c>
      <c r="H18" s="106" t="s">
        <v>2914</v>
      </c>
      <c r="I18" s="55">
        <v>256.066926792</v>
      </c>
      <c r="J18" s="56">
        <f t="shared" si="0"/>
        <v>1.1075448011886278E-2</v>
      </c>
      <c r="K18" s="56">
        <f>I18/'סכום נכסי הקרן'!$C$41</f>
        <v>2.818106255732047E-3</v>
      </c>
    </row>
    <row r="19" spans="1:11">
      <c r="A19" s="63" t="s">
        <v>2190</v>
      </c>
      <c r="B19" s="63" t="s">
        <v>2194</v>
      </c>
      <c r="C19">
        <v>20</v>
      </c>
      <c r="D19" t="s">
        <v>175</v>
      </c>
      <c r="E19" t="s">
        <v>176</v>
      </c>
      <c r="F19" t="s">
        <v>102</v>
      </c>
      <c r="G19" s="106" t="s">
        <v>2914</v>
      </c>
      <c r="H19" s="106" t="s">
        <v>2914</v>
      </c>
      <c r="I19" s="55">
        <v>0.825868092</v>
      </c>
      <c r="J19" s="56">
        <f t="shared" si="0"/>
        <v>3.5720579897659314E-5</v>
      </c>
      <c r="K19" s="56">
        <f>I19/'סכום נכסי הקרן'!$C$41</f>
        <v>9.0889677383647241E-6</v>
      </c>
    </row>
    <row r="20" spans="1:11">
      <c r="A20" s="63" t="s">
        <v>2185</v>
      </c>
      <c r="B20" s="63" t="s">
        <v>2195</v>
      </c>
      <c r="C20">
        <v>11</v>
      </c>
      <c r="D20" t="s">
        <v>175</v>
      </c>
      <c r="E20" t="s">
        <v>176</v>
      </c>
      <c r="F20" t="s">
        <v>107</v>
      </c>
      <c r="G20" s="106" t="s">
        <v>2914</v>
      </c>
      <c r="H20" s="106" t="s">
        <v>2914</v>
      </c>
      <c r="I20" s="55">
        <v>1.1595138659999999</v>
      </c>
      <c r="J20" s="56">
        <f t="shared" si="0"/>
        <v>5.0151480719631475E-5</v>
      </c>
      <c r="K20" s="56">
        <f>I20/'סכום נכסי הקרן'!$C$41</f>
        <v>1.276085639141094E-5</v>
      </c>
    </row>
    <row r="21" spans="1:11">
      <c r="A21" s="63" t="s">
        <v>2188</v>
      </c>
      <c r="B21" t="s">
        <v>179</v>
      </c>
      <c r="C21">
        <v>10</v>
      </c>
      <c r="D21" t="s">
        <v>175</v>
      </c>
      <c r="E21" t="s">
        <v>176</v>
      </c>
      <c r="F21" t="s">
        <v>107</v>
      </c>
      <c r="G21" s="106" t="s">
        <v>2914</v>
      </c>
      <c r="H21" s="106" t="s">
        <v>2914</v>
      </c>
      <c r="I21" s="55">
        <f>0.02351535+8.155964982</f>
        <v>8.1794803320000007</v>
      </c>
      <c r="J21" s="56">
        <f t="shared" si="0"/>
        <v>3.537802023722439E-4</v>
      </c>
      <c r="K21" s="56">
        <f>I21/'סכום נכסי הקרן'!$C$41</f>
        <v>9.001804716065577E-5</v>
      </c>
    </row>
    <row r="22" spans="1:11">
      <c r="A22" s="63" t="s">
        <v>2190</v>
      </c>
      <c r="B22" s="63" t="s">
        <v>2196</v>
      </c>
      <c r="C22">
        <v>20</v>
      </c>
      <c r="D22" t="s">
        <v>175</v>
      </c>
      <c r="E22" t="s">
        <v>176</v>
      </c>
      <c r="F22" t="s">
        <v>107</v>
      </c>
      <c r="G22" s="106" t="s">
        <v>2914</v>
      </c>
      <c r="H22" s="106" t="s">
        <v>2914</v>
      </c>
      <c r="I22" s="55">
        <v>9.7279289999999997E-3</v>
      </c>
      <c r="J22" s="56">
        <f t="shared" si="0"/>
        <v>4.2075395386901213E-7</v>
      </c>
      <c r="K22" s="56">
        <f>I22/'סכום נכסי הקרן'!$C$41</f>
        <v>1.0705926733164382E-7</v>
      </c>
    </row>
    <row r="23" spans="1:11">
      <c r="A23" s="63" t="s">
        <v>2185</v>
      </c>
      <c r="B23" s="63" t="s">
        <v>2197</v>
      </c>
      <c r="C23">
        <v>11</v>
      </c>
      <c r="D23" t="s">
        <v>175</v>
      </c>
      <c r="E23" t="s">
        <v>176</v>
      </c>
      <c r="F23" t="s">
        <v>100</v>
      </c>
      <c r="G23" s="106" t="s">
        <v>2914</v>
      </c>
      <c r="H23" s="106" t="s">
        <v>2914</v>
      </c>
      <c r="I23" s="55">
        <v>953.67365963999998</v>
      </c>
      <c r="J23" s="56">
        <f t="shared" si="0"/>
        <v>4.1248446919612644E-2</v>
      </c>
      <c r="K23" s="56">
        <f>I23/'סכום נכסי הקרן'!$C$41</f>
        <v>1.0495512793580819E-2</v>
      </c>
    </row>
    <row r="24" spans="1:11">
      <c r="A24" s="63" t="s">
        <v>2187</v>
      </c>
      <c r="B24" s="63" t="s">
        <v>180</v>
      </c>
      <c r="C24">
        <v>12</v>
      </c>
      <c r="D24" t="s">
        <v>175</v>
      </c>
      <c r="E24" t="s">
        <v>176</v>
      </c>
      <c r="F24" t="s">
        <v>100</v>
      </c>
      <c r="G24" s="106" t="s">
        <v>2914</v>
      </c>
      <c r="H24" s="106" t="s">
        <v>2914</v>
      </c>
      <c r="I24" s="55">
        <f>29.10283038+1062.39022812</f>
        <v>1091.4930585000002</v>
      </c>
      <c r="J24" s="56">
        <f t="shared" si="0"/>
        <v>4.7209433784360065E-2</v>
      </c>
      <c r="K24" s="56">
        <f>I24/'סכום נכסי הקרן'!$C$41</f>
        <v>1.2012263570240395E-2</v>
      </c>
    </row>
    <row r="25" spans="1:11">
      <c r="A25" s="63" t="s">
        <v>2188</v>
      </c>
      <c r="B25" s="63" t="s">
        <v>2198</v>
      </c>
      <c r="C25">
        <v>10</v>
      </c>
      <c r="D25" t="s">
        <v>175</v>
      </c>
      <c r="E25" t="s">
        <v>176</v>
      </c>
      <c r="F25" t="s">
        <v>100</v>
      </c>
      <c r="G25" s="106" t="s">
        <v>2914</v>
      </c>
      <c r="H25" s="106" t="s">
        <v>2914</v>
      </c>
      <c r="I25" s="55">
        <f>71.615753352+3728.34479979</f>
        <v>3799.9605531419998</v>
      </c>
      <c r="J25" s="56">
        <f t="shared" si="0"/>
        <v>0.16435650663987933</v>
      </c>
      <c r="K25" s="56">
        <f>I25/'סכום נכסי הקרן'!$C$41</f>
        <v>4.1819897401443873E-2</v>
      </c>
    </row>
    <row r="26" spans="1:11">
      <c r="A26" s="63" t="s">
        <v>2190</v>
      </c>
      <c r="B26" s="63" t="s">
        <v>2199</v>
      </c>
      <c r="C26">
        <v>20</v>
      </c>
      <c r="D26" t="s">
        <v>175</v>
      </c>
      <c r="E26" t="s">
        <v>176</v>
      </c>
      <c r="F26" t="s">
        <v>100</v>
      </c>
      <c r="G26" s="106" t="s">
        <v>2914</v>
      </c>
      <c r="H26" s="106" t="s">
        <v>2914</v>
      </c>
      <c r="I26" s="55">
        <v>2099.0228442299999</v>
      </c>
      <c r="J26" s="56">
        <f t="shared" si="0"/>
        <v>9.0787274554651048E-2</v>
      </c>
      <c r="K26" s="56">
        <f>I26/'סכום נכסי הקרן'!$C$41</f>
        <v>2.3100481902740753E-2</v>
      </c>
    </row>
    <row r="27" spans="1:11">
      <c r="A27" s="63" t="s">
        <v>2188</v>
      </c>
      <c r="B27" s="63" t="s">
        <v>2200</v>
      </c>
      <c r="C27">
        <v>10</v>
      </c>
      <c r="D27" t="s">
        <v>175</v>
      </c>
      <c r="E27" t="s">
        <v>176</v>
      </c>
      <c r="F27" t="s">
        <v>170</v>
      </c>
      <c r="G27" s="106" t="s">
        <v>2914</v>
      </c>
      <c r="H27" s="106" t="s">
        <v>2914</v>
      </c>
      <c r="I27" s="55">
        <v>2.6216843746499998E-3</v>
      </c>
      <c r="J27" s="56">
        <f t="shared" si="0"/>
        <v>1.1339351535466551E-7</v>
      </c>
      <c r="K27" s="56">
        <f>I27/'סכום נכסי הקרן'!$C$41</f>
        <v>2.8852555186704982E-8</v>
      </c>
    </row>
    <row r="28" spans="1:11">
      <c r="A28" s="63" t="s">
        <v>2187</v>
      </c>
      <c r="B28" s="63" t="s">
        <v>2201</v>
      </c>
      <c r="C28">
        <v>12</v>
      </c>
      <c r="D28" t="s">
        <v>175</v>
      </c>
      <c r="E28" t="s">
        <v>176</v>
      </c>
      <c r="F28" t="s">
        <v>105</v>
      </c>
      <c r="G28" s="106" t="s">
        <v>2914</v>
      </c>
      <c r="H28" s="106" t="s">
        <v>2914</v>
      </c>
      <c r="I28" s="55">
        <v>4.4428202E-2</v>
      </c>
      <c r="J28" s="56">
        <f t="shared" si="0"/>
        <v>1.9216157575565314E-6</v>
      </c>
      <c r="K28" s="56">
        <f>I28/'סכום נכסי הקרן'!$C$41</f>
        <v>4.8894793074479396E-7</v>
      </c>
    </row>
    <row r="29" spans="1:11">
      <c r="A29" s="63" t="s">
        <v>2188</v>
      </c>
      <c r="B29" s="63" t="s">
        <v>2202</v>
      </c>
      <c r="C29">
        <v>10</v>
      </c>
      <c r="D29" t="s">
        <v>175</v>
      </c>
      <c r="E29" t="s">
        <v>176</v>
      </c>
      <c r="F29" t="s">
        <v>105</v>
      </c>
      <c r="G29" s="106" t="s">
        <v>2914</v>
      </c>
      <c r="H29" s="106" t="s">
        <v>2914</v>
      </c>
      <c r="I29" s="55">
        <f>0.182067977+0.0301301</f>
        <v>0.21219807699999998</v>
      </c>
      <c r="J29" s="56">
        <f t="shared" si="0"/>
        <v>9.1780254462333222E-6</v>
      </c>
      <c r="K29" s="56">
        <f>I29/'סכום נכסי הקרן'!$C$41</f>
        <v>2.3353141920344752E-6</v>
      </c>
    </row>
    <row r="30" spans="1:11">
      <c r="A30" s="63" t="s">
        <v>2190</v>
      </c>
      <c r="B30" s="63" t="s">
        <v>2203</v>
      </c>
      <c r="C30">
        <v>20</v>
      </c>
      <c r="D30" t="s">
        <v>175</v>
      </c>
      <c r="E30" t="s">
        <v>176</v>
      </c>
      <c r="F30" t="s">
        <v>105</v>
      </c>
      <c r="G30" s="106" t="s">
        <v>2914</v>
      </c>
      <c r="H30" s="106" t="s">
        <v>2914</v>
      </c>
      <c r="I30" s="55">
        <v>0.64845453399999997</v>
      </c>
      <c r="J30" s="56">
        <f t="shared" si="0"/>
        <v>2.8047060076691324E-5</v>
      </c>
      <c r="K30" s="56">
        <f>I30/'סכום נכסי הקרן'!$C$41</f>
        <v>7.1364693664933741E-6</v>
      </c>
    </row>
    <row r="31" spans="1:11">
      <c r="A31" s="63" t="s">
        <v>2187</v>
      </c>
      <c r="B31" s="63" t="s">
        <v>2204</v>
      </c>
      <c r="C31">
        <v>12</v>
      </c>
      <c r="D31" t="s">
        <v>175</v>
      </c>
      <c r="E31" t="s">
        <v>176</v>
      </c>
      <c r="F31" t="s">
        <v>168</v>
      </c>
      <c r="G31" s="106" t="s">
        <v>2914</v>
      </c>
      <c r="H31" s="106" t="s">
        <v>2914</v>
      </c>
      <c r="I31" s="55">
        <v>0.19713007135999999</v>
      </c>
      <c r="J31" s="56">
        <f t="shared" si="0"/>
        <v>8.5263016363709585E-6</v>
      </c>
      <c r="K31" s="56">
        <f>I31/'סכום נכסי הקרן'!$C$41</f>
        <v>2.1694855101056211E-6</v>
      </c>
    </row>
    <row r="32" spans="1:11">
      <c r="A32" s="63" t="s">
        <v>2188</v>
      </c>
      <c r="B32" s="63" t="s">
        <v>2205</v>
      </c>
      <c r="C32">
        <v>10</v>
      </c>
      <c r="D32" t="s">
        <v>175</v>
      </c>
      <c r="E32" t="s">
        <v>176</v>
      </c>
      <c r="F32" t="s">
        <v>168</v>
      </c>
      <c r="G32" s="106" t="s">
        <v>2914</v>
      </c>
      <c r="H32" s="106" t="s">
        <v>2914</v>
      </c>
      <c r="I32" s="55">
        <v>109.14577988334</v>
      </c>
      <c r="J32" s="56">
        <f t="shared" si="0"/>
        <v>4.7207908727574174E-3</v>
      </c>
      <c r="K32" s="56">
        <f>I32/'סכום נכסי הקרן'!$C$41</f>
        <v>1.2011875525254399E-3</v>
      </c>
    </row>
    <row r="33" spans="1:11">
      <c r="A33" s="63" t="s">
        <v>2190</v>
      </c>
      <c r="B33" s="63" t="s">
        <v>2206</v>
      </c>
      <c r="C33">
        <v>20</v>
      </c>
      <c r="D33" t="s">
        <v>175</v>
      </c>
      <c r="E33" t="s">
        <v>176</v>
      </c>
      <c r="F33" t="s">
        <v>168</v>
      </c>
      <c r="G33" s="106" t="s">
        <v>2914</v>
      </c>
      <c r="H33" s="106" t="s">
        <v>2914</v>
      </c>
      <c r="I33" s="55">
        <v>3.9614000138200001</v>
      </c>
      <c r="J33" s="56">
        <f t="shared" si="0"/>
        <v>1.713391122274355E-4</v>
      </c>
      <c r="K33" s="56">
        <f>I33/'סכום נכסי הקרן'!$C$41</f>
        <v>4.3596595234929543E-5</v>
      </c>
    </row>
    <row r="34" spans="1:11">
      <c r="A34" s="63" t="s">
        <v>2188</v>
      </c>
      <c r="B34" t="s">
        <v>2207</v>
      </c>
      <c r="C34">
        <v>10</v>
      </c>
      <c r="D34" t="s">
        <v>175</v>
      </c>
      <c r="E34" t="s">
        <v>176</v>
      </c>
      <c r="F34" t="s">
        <v>171</v>
      </c>
      <c r="G34" s="106" t="s">
        <v>2914</v>
      </c>
      <c r="H34" s="106" t="s">
        <v>2914</v>
      </c>
      <c r="I34" s="55">
        <v>5.8794679999999997E-3</v>
      </c>
      <c r="J34" s="56">
        <f t="shared" si="0"/>
        <v>2.5429969808027306E-7</v>
      </c>
      <c r="K34" s="56">
        <f>I34/'סכום נכסי הקרן'!$C$41</f>
        <v>6.4705605517869757E-8</v>
      </c>
    </row>
    <row r="35" spans="1:11">
      <c r="A35" s="63" t="s">
        <v>2188</v>
      </c>
      <c r="B35" t="s">
        <v>2208</v>
      </c>
      <c r="C35">
        <v>10</v>
      </c>
      <c r="D35" t="s">
        <v>175</v>
      </c>
      <c r="E35" t="s">
        <v>176</v>
      </c>
      <c r="F35" t="s">
        <v>169</v>
      </c>
      <c r="G35" s="106" t="s">
        <v>2914</v>
      </c>
      <c r="H35" s="106" t="s">
        <v>2914</v>
      </c>
      <c r="I35" s="55">
        <v>5.0778000000000001E-5</v>
      </c>
      <c r="J35" s="56">
        <f t="shared" si="0"/>
        <v>2.1962582446439215E-9</v>
      </c>
      <c r="K35" s="56">
        <f>I35/'סכום נכסי הקרן'!$C$41</f>
        <v>5.5882968271727833E-10</v>
      </c>
    </row>
    <row r="36" spans="1:11">
      <c r="A36" s="63" t="s">
        <v>2185</v>
      </c>
      <c r="B36" t="s">
        <v>2209</v>
      </c>
      <c r="C36">
        <v>11</v>
      </c>
      <c r="D36" t="s">
        <v>175</v>
      </c>
      <c r="E36" t="s">
        <v>176</v>
      </c>
      <c r="F36" t="s">
        <v>104</v>
      </c>
      <c r="G36" s="106" t="s">
        <v>2914</v>
      </c>
      <c r="H36" s="106" t="s">
        <v>2914</v>
      </c>
      <c r="I36" s="55">
        <v>0.31283493000000001</v>
      </c>
      <c r="J36" s="56">
        <f t="shared" si="0"/>
        <v>1.3530786841252197E-5</v>
      </c>
      <c r="K36" s="56">
        <f>I36/'סכום נכסי הקרן'!$C$41</f>
        <v>3.4428580226630033E-6</v>
      </c>
    </row>
    <row r="37" spans="1:11">
      <c r="A37" s="63" t="s">
        <v>2187</v>
      </c>
      <c r="B37" t="s">
        <v>182</v>
      </c>
      <c r="C37">
        <v>12</v>
      </c>
      <c r="D37" t="s">
        <v>175</v>
      </c>
      <c r="E37" t="s">
        <v>176</v>
      </c>
      <c r="F37" t="s">
        <v>104</v>
      </c>
      <c r="G37" s="106" t="s">
        <v>2914</v>
      </c>
      <c r="H37" s="106" t="s">
        <v>2914</v>
      </c>
      <c r="I37" s="55">
        <f>2.089386144+0.000138627</f>
        <v>2.0895247710000002</v>
      </c>
      <c r="J37" s="56">
        <f t="shared" si="0"/>
        <v>9.0376462359613463E-5</v>
      </c>
      <c r="K37" s="56">
        <f>I37/'סכום נכסי הקרן'!$C$41</f>
        <v>2.2995952278699905E-5</v>
      </c>
    </row>
    <row r="38" spans="1:11">
      <c r="A38" s="63" t="s">
        <v>2188</v>
      </c>
      <c r="B38" t="s">
        <v>2210</v>
      </c>
      <c r="C38">
        <v>10</v>
      </c>
      <c r="D38" t="s">
        <v>175</v>
      </c>
      <c r="E38" t="s">
        <v>176</v>
      </c>
      <c r="F38" t="s">
        <v>104</v>
      </c>
      <c r="G38" s="106" t="s">
        <v>2914</v>
      </c>
      <c r="H38" s="106" t="s">
        <v>2914</v>
      </c>
      <c r="I38" s="55">
        <f>0.07670694+0.122084178</f>
        <v>0.19879111799999999</v>
      </c>
      <c r="J38" s="56">
        <f t="shared" si="0"/>
        <v>8.5981454935106275E-6</v>
      </c>
      <c r="K38" s="56">
        <f>I38/'סכום נכסי הקרן'!$C$41</f>
        <v>2.1877659104130339E-6</v>
      </c>
    </row>
    <row r="39" spans="1:11">
      <c r="A39" s="63" t="s">
        <v>2188</v>
      </c>
      <c r="B39" t="s">
        <v>2211</v>
      </c>
      <c r="C39">
        <v>10</v>
      </c>
      <c r="D39" t="s">
        <v>175</v>
      </c>
      <c r="E39" t="s">
        <v>176</v>
      </c>
      <c r="F39" t="s">
        <v>167</v>
      </c>
      <c r="G39" s="106" t="s">
        <v>2914</v>
      </c>
      <c r="H39" s="106" t="s">
        <v>2914</v>
      </c>
      <c r="I39" s="55">
        <v>2.0747934999999999E-2</v>
      </c>
      <c r="J39" s="56">
        <f t="shared" si="0"/>
        <v>8.9739303050703413E-7</v>
      </c>
      <c r="K39" s="56">
        <f>I39/'סכום נכסי הקרן'!$C$41</f>
        <v>2.2833829479476768E-7</v>
      </c>
    </row>
    <row r="40" spans="1:11">
      <c r="A40" s="57" t="s">
        <v>183</v>
      </c>
      <c r="B40" s="107" t="s">
        <v>2914</v>
      </c>
      <c r="C40" s="108" t="s">
        <v>2914</v>
      </c>
      <c r="D40" s="108" t="s">
        <v>2914</v>
      </c>
      <c r="E40" s="108" t="s">
        <v>2914</v>
      </c>
      <c r="F40" s="108" t="s">
        <v>2914</v>
      </c>
      <c r="G40" s="108" t="s">
        <v>2914</v>
      </c>
      <c r="H40" s="58">
        <v>0</v>
      </c>
      <c r="I40" s="59">
        <v>0</v>
      </c>
      <c r="J40" s="58">
        <f t="shared" si="0"/>
        <v>0</v>
      </c>
      <c r="K40" s="58">
        <f>I40/'סכום נכסי הקרן'!$C$41</f>
        <v>0</v>
      </c>
    </row>
    <row r="41" spans="1:11">
      <c r="A41" t="s">
        <v>178</v>
      </c>
      <c r="B41" t="s">
        <v>178</v>
      </c>
      <c r="C41" s="108" t="s">
        <v>2914</v>
      </c>
      <c r="D41" t="s">
        <v>178</v>
      </c>
      <c r="E41" s="108" t="s">
        <v>2914</v>
      </c>
      <c r="F41" t="s">
        <v>178</v>
      </c>
      <c r="G41" s="56">
        <v>0</v>
      </c>
      <c r="H41" s="56">
        <v>0</v>
      </c>
      <c r="I41" s="55">
        <v>0</v>
      </c>
      <c r="J41" s="56">
        <f t="shared" si="0"/>
        <v>0</v>
      </c>
      <c r="K41" s="56">
        <f>I41/'סכום נכסי הקרן'!$C$41</f>
        <v>0</v>
      </c>
    </row>
    <row r="42" spans="1:11">
      <c r="A42" s="57" t="s">
        <v>184</v>
      </c>
      <c r="B42" s="107" t="s">
        <v>2914</v>
      </c>
      <c r="C42" s="108" t="s">
        <v>2914</v>
      </c>
      <c r="D42" s="108" t="s">
        <v>2914</v>
      </c>
      <c r="E42" s="108" t="s">
        <v>2914</v>
      </c>
      <c r="F42" s="108" t="s">
        <v>2914</v>
      </c>
      <c r="G42" s="108" t="s">
        <v>2914</v>
      </c>
      <c r="H42" s="58">
        <v>0</v>
      </c>
      <c r="I42" s="59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t="s">
        <v>178</v>
      </c>
      <c r="B43" t="s">
        <v>178</v>
      </c>
      <c r="C43" s="108" t="s">
        <v>2914</v>
      </c>
      <c r="D43" t="s">
        <v>178</v>
      </c>
      <c r="E43" s="108" t="s">
        <v>2914</v>
      </c>
      <c r="F43" t="s">
        <v>178</v>
      </c>
      <c r="G43" s="56">
        <v>0</v>
      </c>
      <c r="H43" s="56">
        <v>0</v>
      </c>
      <c r="I43" s="55">
        <v>0</v>
      </c>
      <c r="J43" s="56">
        <f t="shared" si="0"/>
        <v>0</v>
      </c>
      <c r="K43" s="56">
        <f>I43/'סכום נכסי הקרן'!$C$41</f>
        <v>0</v>
      </c>
    </row>
    <row r="44" spans="1:11">
      <c r="A44" s="57" t="s">
        <v>185</v>
      </c>
      <c r="B44" s="107" t="s">
        <v>2914</v>
      </c>
      <c r="C44" s="108" t="s">
        <v>2914</v>
      </c>
      <c r="D44" s="108" t="s">
        <v>2914</v>
      </c>
      <c r="E44" s="108" t="s">
        <v>2914</v>
      </c>
      <c r="F44" s="108" t="s">
        <v>2914</v>
      </c>
      <c r="G44" s="108" t="s">
        <v>2914</v>
      </c>
      <c r="H44" s="58">
        <v>0</v>
      </c>
      <c r="I44" s="59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t="s">
        <v>178</v>
      </c>
      <c r="B45" t="s">
        <v>178</v>
      </c>
      <c r="C45" s="108" t="s">
        <v>2914</v>
      </c>
      <c r="D45" t="s">
        <v>178</v>
      </c>
      <c r="E45" s="108" t="s">
        <v>2914</v>
      </c>
      <c r="F45" t="s">
        <v>178</v>
      </c>
      <c r="G45" s="56">
        <v>0</v>
      </c>
      <c r="H45" s="56">
        <v>0</v>
      </c>
      <c r="I45" s="55">
        <v>0</v>
      </c>
      <c r="J45" s="56">
        <f t="shared" si="0"/>
        <v>0</v>
      </c>
      <c r="K45" s="56">
        <f>I45/'סכום נכסי הקרן'!$C$41</f>
        <v>0</v>
      </c>
    </row>
    <row r="46" spans="1:11">
      <c r="A46" s="57" t="s">
        <v>186</v>
      </c>
      <c r="B46" s="107" t="s">
        <v>2914</v>
      </c>
      <c r="C46" s="108" t="s">
        <v>2914</v>
      </c>
      <c r="D46" s="108" t="s">
        <v>2914</v>
      </c>
      <c r="E46" s="108" t="s">
        <v>2914</v>
      </c>
      <c r="F46" s="108" t="s">
        <v>2914</v>
      </c>
      <c r="G46" s="108" t="s">
        <v>2914</v>
      </c>
      <c r="H46" s="58">
        <v>0</v>
      </c>
      <c r="I46" s="59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t="s">
        <v>178</v>
      </c>
      <c r="B47" t="s">
        <v>178</v>
      </c>
      <c r="C47" s="108" t="s">
        <v>2914</v>
      </c>
      <c r="D47" t="s">
        <v>178</v>
      </c>
      <c r="E47" s="108" t="s">
        <v>2914</v>
      </c>
      <c r="F47" t="s">
        <v>178</v>
      </c>
      <c r="G47" s="56">
        <v>0</v>
      </c>
      <c r="H47" s="56">
        <v>0</v>
      </c>
      <c r="I47" s="55">
        <v>0</v>
      </c>
      <c r="J47" s="56">
        <f t="shared" si="0"/>
        <v>0</v>
      </c>
      <c r="K47" s="56">
        <f>I47/'סכום נכסי הקרן'!$C$41</f>
        <v>0</v>
      </c>
    </row>
    <row r="48" spans="1:11">
      <c r="A48" s="57" t="s">
        <v>187</v>
      </c>
      <c r="B48" s="107" t="s">
        <v>2914</v>
      </c>
      <c r="C48" s="108" t="s">
        <v>2914</v>
      </c>
      <c r="D48" s="108" t="s">
        <v>2914</v>
      </c>
      <c r="E48" s="108" t="s">
        <v>2914</v>
      </c>
      <c r="F48" s="108" t="s">
        <v>2914</v>
      </c>
      <c r="G48" s="108" t="s">
        <v>2914</v>
      </c>
      <c r="H48" s="58">
        <v>0</v>
      </c>
      <c r="I48" s="59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t="s">
        <v>178</v>
      </c>
      <c r="B49" t="s">
        <v>178</v>
      </c>
      <c r="C49" s="108" t="s">
        <v>2914</v>
      </c>
      <c r="D49" t="s">
        <v>178</v>
      </c>
      <c r="E49" s="108" t="s">
        <v>2914</v>
      </c>
      <c r="F49" t="s">
        <v>178</v>
      </c>
      <c r="G49" s="56">
        <v>0</v>
      </c>
      <c r="H49" s="56">
        <v>0</v>
      </c>
      <c r="I49" s="55">
        <v>0</v>
      </c>
      <c r="J49" s="56">
        <f t="shared" si="0"/>
        <v>0</v>
      </c>
      <c r="K49" s="56">
        <f>I49/'סכום נכסי הקרן'!$C$41</f>
        <v>0</v>
      </c>
    </row>
    <row r="50" spans="1:11">
      <c r="A50" s="57" t="s">
        <v>188</v>
      </c>
      <c r="B50" s="107" t="s">
        <v>2914</v>
      </c>
      <c r="C50" s="108" t="s">
        <v>2914</v>
      </c>
      <c r="D50" s="108" t="s">
        <v>2914</v>
      </c>
      <c r="E50" s="108" t="s">
        <v>2914</v>
      </c>
      <c r="F50" s="108" t="s">
        <v>2914</v>
      </c>
      <c r="G50" s="108" t="s">
        <v>2914</v>
      </c>
      <c r="H50" s="58">
        <v>0</v>
      </c>
      <c r="I50" s="59">
        <v>1285.3988379792399</v>
      </c>
      <c r="J50" s="58">
        <f t="shared" si="0"/>
        <v>5.5596277828343414E-2</v>
      </c>
      <c r="K50" s="58">
        <f>I50/'סכום נכסי הקרן'!$C$41</f>
        <v>1.4146264618399639E-2</v>
      </c>
    </row>
    <row r="51" spans="1:11">
      <c r="A51" s="57" t="s">
        <v>189</v>
      </c>
      <c r="B51" s="107" t="s">
        <v>2914</v>
      </c>
      <c r="C51" s="108" t="s">
        <v>2914</v>
      </c>
      <c r="D51" s="108" t="s">
        <v>2914</v>
      </c>
      <c r="E51" s="108" t="s">
        <v>2914</v>
      </c>
      <c r="F51" s="108" t="s">
        <v>2914</v>
      </c>
      <c r="G51" s="108" t="s">
        <v>2914</v>
      </c>
      <c r="H51" s="58">
        <v>0</v>
      </c>
      <c r="I51" s="59">
        <v>1285.3988379792399</v>
      </c>
      <c r="J51" s="58">
        <f t="shared" si="0"/>
        <v>5.5596277828343414E-2</v>
      </c>
      <c r="K51" s="58">
        <f>I51/'סכום נכסי הקרן'!$C$41</f>
        <v>1.4146264618399639E-2</v>
      </c>
    </row>
    <row r="52" spans="1:11">
      <c r="A52" s="63" t="s">
        <v>2212</v>
      </c>
      <c r="B52" s="63" t="s">
        <v>2213</v>
      </c>
      <c r="C52">
        <v>85</v>
      </c>
      <c r="D52" t="s">
        <v>2214</v>
      </c>
      <c r="E52" t="s">
        <v>2059</v>
      </c>
      <c r="F52" t="s">
        <v>102</v>
      </c>
      <c r="G52" s="106" t="s">
        <v>2914</v>
      </c>
      <c r="H52" s="106" t="s">
        <v>2914</v>
      </c>
      <c r="I52" s="55">
        <v>67.927981524000003</v>
      </c>
      <c r="J52" s="56">
        <f t="shared" si="0"/>
        <v>2.9380320111880138E-3</v>
      </c>
      <c r="K52" s="56">
        <f>I52/'סכום נכסי הקרן'!$C$41</f>
        <v>7.4757123877825166E-4</v>
      </c>
    </row>
    <row r="53" spans="1:11">
      <c r="A53" s="63" t="s">
        <v>2212</v>
      </c>
      <c r="B53" s="63" t="s">
        <v>2215</v>
      </c>
      <c r="C53">
        <v>85</v>
      </c>
      <c r="D53" t="s">
        <v>2214</v>
      </c>
      <c r="E53" t="s">
        <v>2059</v>
      </c>
      <c r="F53" t="s">
        <v>100</v>
      </c>
      <c r="G53" s="106" t="s">
        <v>2914</v>
      </c>
      <c r="H53" s="106" t="s">
        <v>2914</v>
      </c>
      <c r="I53" s="55">
        <v>1188.47098656</v>
      </c>
      <c r="J53" s="56">
        <f t="shared" si="0"/>
        <v>5.1403938767822586E-2</v>
      </c>
      <c r="K53" s="56">
        <f>I53/'סכום נכסי הקרן'!$C$41</f>
        <v>1.3079539649809279E-2</v>
      </c>
    </row>
    <row r="54" spans="1:11">
      <c r="A54" s="63" t="s">
        <v>2212</v>
      </c>
      <c r="B54" s="63" t="s">
        <v>2216</v>
      </c>
      <c r="C54">
        <v>85</v>
      </c>
      <c r="D54" t="s">
        <v>2214</v>
      </c>
      <c r="E54" t="s">
        <v>2059</v>
      </c>
      <c r="F54" t="s">
        <v>168</v>
      </c>
      <c r="G54" s="106" t="s">
        <v>2914</v>
      </c>
      <c r="H54" s="106" t="s">
        <v>2914</v>
      </c>
      <c r="I54" s="55">
        <v>28.99986989524</v>
      </c>
      <c r="J54" s="56">
        <f t="shared" si="0"/>
        <v>1.2543070493328194E-3</v>
      </c>
      <c r="K54" s="56">
        <f>I54/'סכום נכסי הקרן'!$C$41</f>
        <v>3.1915372981210997E-4</v>
      </c>
    </row>
    <row r="55" spans="1:11">
      <c r="A55" s="57" t="s">
        <v>187</v>
      </c>
      <c r="B55" s="107" t="s">
        <v>2914</v>
      </c>
      <c r="C55" s="108" t="s">
        <v>2914</v>
      </c>
      <c r="D55" s="108" t="s">
        <v>2914</v>
      </c>
      <c r="E55" s="108" t="s">
        <v>2914</v>
      </c>
      <c r="F55" s="108" t="s">
        <v>2914</v>
      </c>
      <c r="G55" s="108" t="s">
        <v>2914</v>
      </c>
      <c r="H55" s="58">
        <v>0</v>
      </c>
      <c r="I55" s="59">
        <v>0</v>
      </c>
      <c r="J55" s="58">
        <f t="shared" si="0"/>
        <v>0</v>
      </c>
      <c r="K55" s="58">
        <f>I55/'סכום נכסי הקרן'!$C$41</f>
        <v>0</v>
      </c>
    </row>
    <row r="56" spans="1:11">
      <c r="A56" t="s">
        <v>178</v>
      </c>
      <c r="B56" t="s">
        <v>178</v>
      </c>
      <c r="C56" s="108" t="s">
        <v>2914</v>
      </c>
      <c r="D56" t="s">
        <v>178</v>
      </c>
      <c r="E56" s="108" t="s">
        <v>2914</v>
      </c>
      <c r="F56" t="s">
        <v>178</v>
      </c>
      <c r="G56" s="56">
        <v>0</v>
      </c>
      <c r="H56" s="56">
        <v>0</v>
      </c>
      <c r="I56" s="55">
        <v>0</v>
      </c>
      <c r="J56" s="56">
        <f t="shared" si="0"/>
        <v>0</v>
      </c>
      <c r="K56" s="56">
        <f>I56/'סכום נכסי הקרן'!$C$41</f>
        <v>0</v>
      </c>
    </row>
    <row r="57" spans="1:11">
      <c r="A57" t="s">
        <v>190</v>
      </c>
      <c r="B57" s="107" t="s">
        <v>2914</v>
      </c>
      <c r="C57" s="108" t="s">
        <v>2914</v>
      </c>
      <c r="D57" s="108" t="s">
        <v>2914</v>
      </c>
      <c r="E57" s="108" t="s">
        <v>2914</v>
      </c>
      <c r="F57" s="108" t="s">
        <v>2914</v>
      </c>
      <c r="G57" s="108" t="s">
        <v>2914</v>
      </c>
      <c r="H57" s="108" t="s">
        <v>2914</v>
      </c>
      <c r="I57" s="108" t="s">
        <v>2914</v>
      </c>
      <c r="J57" s="108" t="s">
        <v>2914</v>
      </c>
      <c r="K57" s="108" t="s">
        <v>2914</v>
      </c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2913</v>
      </c>
    </row>
    <row r="2" spans="1:34" s="1" customFormat="1">
      <c r="A2" s="2" t="s">
        <v>1</v>
      </c>
      <c r="B2" s="9" t="s">
        <v>2183</v>
      </c>
    </row>
    <row r="3" spans="1:34" s="1" customFormat="1">
      <c r="A3" s="2" t="s">
        <v>2</v>
      </c>
      <c r="B3" s="20" t="s">
        <v>2184</v>
      </c>
    </row>
    <row r="4" spans="1:34" s="1" customFormat="1">
      <c r="A4" s="2" t="s">
        <v>3</v>
      </c>
      <c r="B4" s="62" t="s">
        <v>165</v>
      </c>
    </row>
    <row r="5" spans="1:34">
      <c r="A5" s="78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9" t="s">
        <v>160</v>
      </c>
      <c r="N6" s="33" t="s">
        <v>53</v>
      </c>
      <c r="O6" s="33" t="s">
        <v>157</v>
      </c>
      <c r="P6" s="33" t="s">
        <v>54</v>
      </c>
      <c r="Q6" s="110" t="s">
        <v>151</v>
      </c>
    </row>
    <row r="7" spans="1:34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21" t="s">
        <v>70</v>
      </c>
      <c r="G7" s="21" t="s">
        <v>71</v>
      </c>
      <c r="H7" s="101" t="s">
        <v>2914</v>
      </c>
      <c r="I7" s="21" t="s">
        <v>7</v>
      </c>
      <c r="J7" s="21" t="s">
        <v>7</v>
      </c>
      <c r="K7" s="21" t="s">
        <v>152</v>
      </c>
      <c r="L7" s="101" t="s">
        <v>2914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2" t="s">
        <v>2914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53">
        <v>0.28999999999999998</v>
      </c>
      <c r="H9" s="103" t="s">
        <v>2914</v>
      </c>
      <c r="I9" s="103" t="s">
        <v>2914</v>
      </c>
      <c r="J9" s="54">
        <v>5.5E-2</v>
      </c>
      <c r="K9" s="53">
        <v>4576180.21</v>
      </c>
      <c r="L9" s="103" t="s">
        <v>2914</v>
      </c>
      <c r="M9" s="53">
        <v>0</v>
      </c>
      <c r="N9" s="53">
        <v>4520.4745525529997</v>
      </c>
      <c r="O9" s="103" t="s">
        <v>2914</v>
      </c>
      <c r="P9" s="54">
        <v>1</v>
      </c>
      <c r="Q9" s="54">
        <v>4.9700000000000001E-2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0.28999999999999998</v>
      </c>
      <c r="H10" s="108" t="s">
        <v>2914</v>
      </c>
      <c r="I10" s="108" t="s">
        <v>2914</v>
      </c>
      <c r="J10" s="58">
        <v>5.5E-2</v>
      </c>
      <c r="K10" s="59">
        <v>4576180.21</v>
      </c>
      <c r="L10" s="108" t="s">
        <v>2914</v>
      </c>
      <c r="M10" s="59">
        <v>0</v>
      </c>
      <c r="N10" s="59">
        <v>4520.4745525529997</v>
      </c>
      <c r="O10" s="108" t="s">
        <v>2914</v>
      </c>
      <c r="P10" s="58">
        <v>1</v>
      </c>
      <c r="Q10" s="58">
        <v>4.9700000000000001E-2</v>
      </c>
    </row>
    <row r="11" spans="1:34">
      <c r="A11" s="57" t="s">
        <v>191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59">
        <v>0</v>
      </c>
      <c r="H11" s="108" t="s">
        <v>2914</v>
      </c>
      <c r="I11" s="108" t="s">
        <v>2914</v>
      </c>
      <c r="J11" s="58">
        <v>0</v>
      </c>
      <c r="K11" s="59">
        <v>0</v>
      </c>
      <c r="L11" s="108" t="s">
        <v>2914</v>
      </c>
      <c r="M11" s="59">
        <v>0</v>
      </c>
      <c r="N11" s="59">
        <v>0</v>
      </c>
      <c r="O11" s="108" t="s">
        <v>2914</v>
      </c>
      <c r="P11" s="58">
        <v>0</v>
      </c>
      <c r="Q11" s="58">
        <v>0</v>
      </c>
    </row>
    <row r="12" spans="1:34">
      <c r="A12" s="57" t="s">
        <v>192</v>
      </c>
      <c r="B12" s="108" t="s">
        <v>2914</v>
      </c>
      <c r="C12" s="108" t="s">
        <v>2914</v>
      </c>
      <c r="D12" s="108" t="s">
        <v>2914</v>
      </c>
      <c r="E12" s="108" t="s">
        <v>2914</v>
      </c>
      <c r="F12" s="108" t="s">
        <v>2914</v>
      </c>
      <c r="G12" s="59">
        <v>0</v>
      </c>
      <c r="H12" s="108" t="s">
        <v>2914</v>
      </c>
      <c r="I12" s="108" t="s">
        <v>2914</v>
      </c>
      <c r="J12" s="58">
        <v>0</v>
      </c>
      <c r="K12" s="59">
        <v>0</v>
      </c>
      <c r="L12" s="108" t="s">
        <v>2914</v>
      </c>
      <c r="M12" s="59">
        <v>0</v>
      </c>
      <c r="N12" s="59">
        <v>0</v>
      </c>
      <c r="O12" s="108" t="s">
        <v>2914</v>
      </c>
      <c r="P12" s="58">
        <v>0</v>
      </c>
      <c r="Q12" s="58">
        <v>0</v>
      </c>
    </row>
    <row r="13" spans="1:34">
      <c r="A13" t="s">
        <v>178</v>
      </c>
      <c r="B13" t="s">
        <v>178</v>
      </c>
      <c r="C13" s="108" t="s">
        <v>2914</v>
      </c>
      <c r="D13" t="s">
        <v>178</v>
      </c>
      <c r="E13" s="108" t="s">
        <v>2914</v>
      </c>
      <c r="F13" s="108" t="s">
        <v>2914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108" t="s">
        <v>2914</v>
      </c>
      <c r="N13" s="55">
        <v>0</v>
      </c>
      <c r="O13" s="56">
        <v>0</v>
      </c>
      <c r="P13" s="56">
        <v>0</v>
      </c>
      <c r="Q13" s="56">
        <v>0</v>
      </c>
    </row>
    <row r="14" spans="1:34">
      <c r="A14" s="57" t="s">
        <v>193</v>
      </c>
      <c r="B14" s="108" t="s">
        <v>2914</v>
      </c>
      <c r="C14" s="108" t="s">
        <v>2914</v>
      </c>
      <c r="D14" s="108" t="s">
        <v>2914</v>
      </c>
      <c r="E14" s="108" t="s">
        <v>2914</v>
      </c>
      <c r="F14" s="108" t="s">
        <v>2914</v>
      </c>
      <c r="G14" s="59">
        <v>0.28999999999999998</v>
      </c>
      <c r="H14" s="108" t="s">
        <v>2914</v>
      </c>
      <c r="I14" s="108" t="s">
        <v>2914</v>
      </c>
      <c r="J14" s="58">
        <v>5.5E-2</v>
      </c>
      <c r="K14" s="59">
        <v>4576180.21</v>
      </c>
      <c r="L14" s="108" t="s">
        <v>2914</v>
      </c>
      <c r="M14" s="59">
        <v>0</v>
      </c>
      <c r="N14" s="59">
        <v>4520.4745525529997</v>
      </c>
      <c r="O14" s="108" t="s">
        <v>2914</v>
      </c>
      <c r="P14" s="58">
        <v>1</v>
      </c>
      <c r="Q14" s="58">
        <v>4.9700000000000001E-2</v>
      </c>
    </row>
    <row r="15" spans="1:34">
      <c r="A15" s="57" t="s">
        <v>194</v>
      </c>
      <c r="B15" s="108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59">
        <v>0.28999999999999998</v>
      </c>
      <c r="H15" s="108" t="s">
        <v>2914</v>
      </c>
      <c r="I15" s="108" t="s">
        <v>2914</v>
      </c>
      <c r="J15" s="58">
        <v>5.5E-2</v>
      </c>
      <c r="K15" s="59">
        <v>4576180.21</v>
      </c>
      <c r="L15" s="108" t="s">
        <v>2914</v>
      </c>
      <c r="M15" s="59">
        <v>0</v>
      </c>
      <c r="N15" s="59">
        <v>4520.4745525529997</v>
      </c>
      <c r="O15" s="108" t="s">
        <v>2914</v>
      </c>
      <c r="P15" s="58">
        <v>1</v>
      </c>
      <c r="Q15" s="58">
        <v>4.9700000000000001E-2</v>
      </c>
    </row>
    <row r="16" spans="1:34">
      <c r="A16" t="s">
        <v>195</v>
      </c>
      <c r="B16" t="s">
        <v>196</v>
      </c>
      <c r="C16" t="s">
        <v>96</v>
      </c>
      <c r="D16" t="s">
        <v>197</v>
      </c>
      <c r="E16" s="108" t="s">
        <v>2914</v>
      </c>
      <c r="F16" s="106" t="s">
        <v>2914</v>
      </c>
      <c r="G16" s="55">
        <v>0.25</v>
      </c>
      <c r="H16" t="s">
        <v>98</v>
      </c>
      <c r="I16" s="56">
        <v>0</v>
      </c>
      <c r="J16" s="56">
        <v>4.4900000000000002E-2</v>
      </c>
      <c r="K16" s="55">
        <v>199214.65</v>
      </c>
      <c r="L16" s="55">
        <v>98.9</v>
      </c>
      <c r="M16" s="55">
        <v>0</v>
      </c>
      <c r="N16" s="55">
        <v>197.02328885</v>
      </c>
      <c r="O16" s="56">
        <v>0</v>
      </c>
      <c r="P16" s="56">
        <v>4.36E-2</v>
      </c>
      <c r="Q16" s="56">
        <v>2.2000000000000001E-3</v>
      </c>
    </row>
    <row r="17" spans="1:17">
      <c r="A17" t="s">
        <v>199</v>
      </c>
      <c r="B17" t="s">
        <v>200</v>
      </c>
      <c r="C17" t="s">
        <v>96</v>
      </c>
      <c r="D17" t="s">
        <v>197</v>
      </c>
      <c r="E17" s="108" t="s">
        <v>2914</v>
      </c>
      <c r="F17" s="106" t="s">
        <v>2914</v>
      </c>
      <c r="G17" s="55">
        <v>0.84</v>
      </c>
      <c r="H17" t="s">
        <v>98</v>
      </c>
      <c r="I17" s="56">
        <v>0</v>
      </c>
      <c r="J17" s="56">
        <v>4.1599999999999998E-2</v>
      </c>
      <c r="K17" s="55">
        <v>117848.61</v>
      </c>
      <c r="L17" s="55">
        <v>96.61</v>
      </c>
      <c r="M17" s="55">
        <v>0</v>
      </c>
      <c r="N17" s="55">
        <v>113.853542121</v>
      </c>
      <c r="O17" s="56">
        <v>0</v>
      </c>
      <c r="P17" s="56">
        <v>2.52E-2</v>
      </c>
      <c r="Q17" s="56">
        <v>1.2999999999999999E-3</v>
      </c>
    </row>
    <row r="18" spans="1:17">
      <c r="A18" t="s">
        <v>202</v>
      </c>
      <c r="B18" t="s">
        <v>203</v>
      </c>
      <c r="C18" t="s">
        <v>96</v>
      </c>
      <c r="D18" t="s">
        <v>197</v>
      </c>
      <c r="E18" s="108" t="s">
        <v>2914</v>
      </c>
      <c r="F18" s="106" t="s">
        <v>2914</v>
      </c>
      <c r="G18" s="55">
        <v>0.01</v>
      </c>
      <c r="H18" t="s">
        <v>98</v>
      </c>
      <c r="I18" s="56">
        <v>0</v>
      </c>
      <c r="J18" s="56">
        <v>3.7199999999999997E-2</v>
      </c>
      <c r="K18" s="55">
        <v>1520572.6</v>
      </c>
      <c r="L18" s="55">
        <v>99.98</v>
      </c>
      <c r="M18" s="55">
        <v>0</v>
      </c>
      <c r="N18" s="55">
        <v>1520.26848548</v>
      </c>
      <c r="O18" s="56">
        <v>0</v>
      </c>
      <c r="P18" s="56">
        <v>0.33629999999999999</v>
      </c>
      <c r="Q18" s="56">
        <v>1.67E-2</v>
      </c>
    </row>
    <row r="19" spans="1:17">
      <c r="A19" t="s">
        <v>205</v>
      </c>
      <c r="B19" t="s">
        <v>206</v>
      </c>
      <c r="C19" t="s">
        <v>96</v>
      </c>
      <c r="D19" t="s">
        <v>197</v>
      </c>
      <c r="E19" s="108" t="s">
        <v>2914</v>
      </c>
      <c r="F19" s="106" t="s">
        <v>2914</v>
      </c>
      <c r="G19" s="55">
        <v>0.92</v>
      </c>
      <c r="H19" t="s">
        <v>98</v>
      </c>
      <c r="I19" s="56">
        <v>0</v>
      </c>
      <c r="J19" s="56">
        <v>4.1200000000000001E-2</v>
      </c>
      <c r="K19" s="55">
        <v>252532.73</v>
      </c>
      <c r="L19" s="55">
        <v>96.34</v>
      </c>
      <c r="M19" s="55">
        <v>0</v>
      </c>
      <c r="N19" s="55">
        <v>243.29003208200001</v>
      </c>
      <c r="O19" s="56">
        <v>0</v>
      </c>
      <c r="P19" s="56">
        <v>5.3800000000000001E-2</v>
      </c>
      <c r="Q19" s="56">
        <v>2.7000000000000001E-3</v>
      </c>
    </row>
    <row r="20" spans="1:17">
      <c r="A20" t="s">
        <v>208</v>
      </c>
      <c r="B20" t="s">
        <v>209</v>
      </c>
      <c r="C20" t="s">
        <v>96</v>
      </c>
      <c r="D20" t="s">
        <v>197</v>
      </c>
      <c r="E20" s="108" t="s">
        <v>2914</v>
      </c>
      <c r="F20" s="106" t="s">
        <v>2914</v>
      </c>
      <c r="G20" s="55">
        <v>0.09</v>
      </c>
      <c r="H20" t="s">
        <v>98</v>
      </c>
      <c r="I20" s="56">
        <v>0</v>
      </c>
      <c r="J20" s="56">
        <v>4.5499999999999999E-2</v>
      </c>
      <c r="K20" s="55">
        <v>519623.46</v>
      </c>
      <c r="L20" s="55">
        <v>99.55</v>
      </c>
      <c r="M20" s="55">
        <v>0</v>
      </c>
      <c r="N20" s="55">
        <v>517.28515443000003</v>
      </c>
      <c r="O20" s="56">
        <v>0</v>
      </c>
      <c r="P20" s="56">
        <v>0.1144</v>
      </c>
      <c r="Q20" s="56">
        <v>5.7000000000000002E-3</v>
      </c>
    </row>
    <row r="21" spans="1:17">
      <c r="A21" t="s">
        <v>211</v>
      </c>
      <c r="B21" t="s">
        <v>212</v>
      </c>
      <c r="C21" t="s">
        <v>96</v>
      </c>
      <c r="D21" t="s">
        <v>197</v>
      </c>
      <c r="E21" s="108" t="s">
        <v>2914</v>
      </c>
      <c r="F21" s="106" t="s">
        <v>2914</v>
      </c>
      <c r="G21" s="55">
        <v>0.17</v>
      </c>
      <c r="H21" t="s">
        <v>98</v>
      </c>
      <c r="I21" s="56">
        <v>0</v>
      </c>
      <c r="J21" s="56">
        <v>4.4999999999999998E-2</v>
      </c>
      <c r="K21" s="55">
        <v>764332.38</v>
      </c>
      <c r="L21" s="55">
        <v>99.22</v>
      </c>
      <c r="M21" s="55">
        <v>0</v>
      </c>
      <c r="N21" s="55">
        <v>758.37058743600005</v>
      </c>
      <c r="O21" s="56">
        <v>0</v>
      </c>
      <c r="P21" s="56">
        <v>0.1678</v>
      </c>
      <c r="Q21" s="56">
        <v>8.3000000000000001E-3</v>
      </c>
    </row>
    <row r="22" spans="1:17">
      <c r="A22" t="s">
        <v>214</v>
      </c>
      <c r="B22" t="s">
        <v>215</v>
      </c>
      <c r="C22" t="s">
        <v>96</v>
      </c>
      <c r="D22" t="s">
        <v>197</v>
      </c>
      <c r="E22" s="108" t="s">
        <v>2914</v>
      </c>
      <c r="F22" s="106" t="s">
        <v>2914</v>
      </c>
      <c r="G22" s="55">
        <v>0.59</v>
      </c>
      <c r="H22" t="s">
        <v>98</v>
      </c>
      <c r="I22" s="56">
        <v>0</v>
      </c>
      <c r="J22" s="56">
        <v>4.2500000000000003E-2</v>
      </c>
      <c r="K22" s="55">
        <v>292937.96000000002</v>
      </c>
      <c r="L22" s="55">
        <v>97.53</v>
      </c>
      <c r="M22" s="55">
        <v>0</v>
      </c>
      <c r="N22" s="55">
        <v>285.70239238800002</v>
      </c>
      <c r="O22" s="56">
        <v>0</v>
      </c>
      <c r="P22" s="56">
        <v>6.3200000000000006E-2</v>
      </c>
      <c r="Q22" s="56">
        <v>3.0999999999999999E-3</v>
      </c>
    </row>
    <row r="23" spans="1:17">
      <c r="A23" t="s">
        <v>217</v>
      </c>
      <c r="B23" t="s">
        <v>218</v>
      </c>
      <c r="C23" t="s">
        <v>96</v>
      </c>
      <c r="D23" t="s">
        <v>197</v>
      </c>
      <c r="E23" s="108" t="s">
        <v>2914</v>
      </c>
      <c r="F23" s="106" t="s">
        <v>2914</v>
      </c>
      <c r="G23" s="55">
        <v>0.67</v>
      </c>
      <c r="H23" t="s">
        <v>98</v>
      </c>
      <c r="I23" s="56">
        <v>0</v>
      </c>
      <c r="J23" s="56">
        <v>4.1399999999999999E-2</v>
      </c>
      <c r="K23" s="55">
        <v>892282.3</v>
      </c>
      <c r="L23" s="55">
        <v>97.29</v>
      </c>
      <c r="M23" s="55">
        <v>0</v>
      </c>
      <c r="N23" s="55">
        <v>868.10144966999997</v>
      </c>
      <c r="O23" s="56">
        <v>0</v>
      </c>
      <c r="P23" s="56">
        <v>0.192</v>
      </c>
      <c r="Q23" s="56">
        <v>9.5999999999999992E-3</v>
      </c>
    </row>
    <row r="24" spans="1:17">
      <c r="A24" t="s">
        <v>219</v>
      </c>
      <c r="B24" t="s">
        <v>220</v>
      </c>
      <c r="C24" t="s">
        <v>96</v>
      </c>
      <c r="D24" t="s">
        <v>197</v>
      </c>
      <c r="E24" s="108" t="s">
        <v>2914</v>
      </c>
      <c r="F24" s="106" t="s">
        <v>2914</v>
      </c>
      <c r="G24" s="55">
        <v>0.34</v>
      </c>
      <c r="H24" t="s">
        <v>98</v>
      </c>
      <c r="I24" s="56">
        <v>0</v>
      </c>
      <c r="J24" s="56">
        <v>4.4600000000000001E-2</v>
      </c>
      <c r="K24" s="55">
        <v>16835.52</v>
      </c>
      <c r="L24" s="55">
        <v>98.48</v>
      </c>
      <c r="M24" s="55">
        <v>0</v>
      </c>
      <c r="N24" s="55">
        <v>16.579620095999999</v>
      </c>
      <c r="O24" s="56">
        <v>0</v>
      </c>
      <c r="P24" s="56">
        <v>3.7000000000000002E-3</v>
      </c>
      <c r="Q24" s="56">
        <v>2.0000000000000001E-4</v>
      </c>
    </row>
    <row r="25" spans="1:17">
      <c r="A25" s="57" t="s">
        <v>222</v>
      </c>
      <c r="B25" s="108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59">
        <v>0</v>
      </c>
      <c r="H25" s="108" t="s">
        <v>2914</v>
      </c>
      <c r="I25" s="108" t="s">
        <v>2914</v>
      </c>
      <c r="J25" s="58">
        <v>0</v>
      </c>
      <c r="K25" s="59">
        <v>0</v>
      </c>
      <c r="L25" s="108" t="s">
        <v>2914</v>
      </c>
      <c r="M25" s="59">
        <v>0</v>
      </c>
      <c r="N25" s="59">
        <v>0</v>
      </c>
      <c r="O25" s="108" t="s">
        <v>2914</v>
      </c>
      <c r="P25" s="58">
        <v>0</v>
      </c>
      <c r="Q25" s="58">
        <v>0</v>
      </c>
    </row>
    <row r="26" spans="1:17">
      <c r="A26" t="s">
        <v>178</v>
      </c>
      <c r="B26" t="s">
        <v>178</v>
      </c>
      <c r="C26" s="108" t="s">
        <v>2914</v>
      </c>
      <c r="D26" t="s">
        <v>178</v>
      </c>
      <c r="E26" s="108" t="s">
        <v>2914</v>
      </c>
      <c r="F26" s="108" t="s">
        <v>2914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108" t="s">
        <v>2914</v>
      </c>
      <c r="N26" s="55">
        <v>0</v>
      </c>
      <c r="O26" s="56">
        <v>0</v>
      </c>
      <c r="P26" s="56">
        <v>0</v>
      </c>
      <c r="Q26" s="56">
        <v>0</v>
      </c>
    </row>
    <row r="27" spans="1:17">
      <c r="A27" s="57" t="s">
        <v>223</v>
      </c>
      <c r="B27" s="108" t="s">
        <v>2914</v>
      </c>
      <c r="C27" s="108" t="s">
        <v>2914</v>
      </c>
      <c r="D27" s="108" t="s">
        <v>2914</v>
      </c>
      <c r="E27" s="108" t="s">
        <v>2914</v>
      </c>
      <c r="F27" s="108" t="s">
        <v>2914</v>
      </c>
      <c r="G27" s="59">
        <v>0</v>
      </c>
      <c r="H27" s="108" t="s">
        <v>2914</v>
      </c>
      <c r="I27" s="108" t="s">
        <v>2914</v>
      </c>
      <c r="J27" s="58">
        <v>0</v>
      </c>
      <c r="K27" s="59">
        <v>0</v>
      </c>
      <c r="L27" s="108" t="s">
        <v>2914</v>
      </c>
      <c r="M27" s="59">
        <v>0</v>
      </c>
      <c r="N27" s="59">
        <v>0</v>
      </c>
      <c r="O27" s="108" t="s">
        <v>2914</v>
      </c>
      <c r="P27" s="58">
        <v>0</v>
      </c>
      <c r="Q27" s="58">
        <v>0</v>
      </c>
    </row>
    <row r="28" spans="1:17">
      <c r="A28" t="s">
        <v>178</v>
      </c>
      <c r="B28" t="s">
        <v>178</v>
      </c>
      <c r="C28" s="108" t="s">
        <v>2914</v>
      </c>
      <c r="D28" t="s">
        <v>178</v>
      </c>
      <c r="E28" s="108" t="s">
        <v>2914</v>
      </c>
      <c r="F28" s="108" t="s">
        <v>2914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108" t="s">
        <v>2914</v>
      </c>
      <c r="N28" s="55">
        <v>0</v>
      </c>
      <c r="O28" s="56">
        <v>0</v>
      </c>
      <c r="P28" s="56">
        <v>0</v>
      </c>
      <c r="Q28" s="56">
        <v>0</v>
      </c>
    </row>
    <row r="29" spans="1:17">
      <c r="A29" s="57" t="s">
        <v>224</v>
      </c>
      <c r="B29" s="108" t="s">
        <v>2914</v>
      </c>
      <c r="C29" s="108" t="s">
        <v>2914</v>
      </c>
      <c r="D29" s="108" t="s">
        <v>2914</v>
      </c>
      <c r="E29" s="108" t="s">
        <v>2914</v>
      </c>
      <c r="F29" s="108" t="s">
        <v>2914</v>
      </c>
      <c r="G29" s="59">
        <v>0</v>
      </c>
      <c r="H29" s="108" t="s">
        <v>2914</v>
      </c>
      <c r="I29" s="108" t="s">
        <v>2914</v>
      </c>
      <c r="J29" s="58">
        <v>0</v>
      </c>
      <c r="K29" s="59">
        <v>0</v>
      </c>
      <c r="L29" s="108" t="s">
        <v>2914</v>
      </c>
      <c r="M29" s="59">
        <v>0</v>
      </c>
      <c r="N29" s="59">
        <v>0</v>
      </c>
      <c r="O29" s="108" t="s">
        <v>2914</v>
      </c>
      <c r="P29" s="58">
        <v>0</v>
      </c>
      <c r="Q29" s="58">
        <v>0</v>
      </c>
    </row>
    <row r="30" spans="1:17">
      <c r="A30" t="s">
        <v>178</v>
      </c>
      <c r="B30" t="s">
        <v>178</v>
      </c>
      <c r="C30" s="108" t="s">
        <v>2914</v>
      </c>
      <c r="D30" t="s">
        <v>178</v>
      </c>
      <c r="E30" s="108" t="s">
        <v>2914</v>
      </c>
      <c r="F30" s="108" t="s">
        <v>2914</v>
      </c>
      <c r="G30" s="55">
        <v>0</v>
      </c>
      <c r="H30" t="s">
        <v>178</v>
      </c>
      <c r="I30" s="56">
        <v>0</v>
      </c>
      <c r="J30" s="56">
        <v>0</v>
      </c>
      <c r="K30" s="55">
        <v>0</v>
      </c>
      <c r="L30" s="55">
        <v>0</v>
      </c>
      <c r="M30" s="108" t="s">
        <v>2914</v>
      </c>
      <c r="N30" s="55">
        <v>0</v>
      </c>
      <c r="O30" s="56">
        <v>0</v>
      </c>
      <c r="P30" s="56">
        <v>0</v>
      </c>
      <c r="Q30" s="56">
        <v>0</v>
      </c>
    </row>
    <row r="31" spans="1:17">
      <c r="A31" s="57" t="s">
        <v>188</v>
      </c>
      <c r="B31" s="108" t="s">
        <v>2914</v>
      </c>
      <c r="C31" s="108" t="s">
        <v>2914</v>
      </c>
      <c r="D31" s="108" t="s">
        <v>2914</v>
      </c>
      <c r="E31" s="108" t="s">
        <v>2914</v>
      </c>
      <c r="F31" s="108" t="s">
        <v>2914</v>
      </c>
      <c r="G31" s="59">
        <v>0</v>
      </c>
      <c r="H31" s="108" t="s">
        <v>2914</v>
      </c>
      <c r="I31" s="108" t="s">
        <v>2914</v>
      </c>
      <c r="J31" s="58">
        <v>0</v>
      </c>
      <c r="K31" s="59">
        <v>0</v>
      </c>
      <c r="L31" s="108" t="s">
        <v>2914</v>
      </c>
      <c r="M31" s="59">
        <v>0</v>
      </c>
      <c r="N31" s="59">
        <v>0</v>
      </c>
      <c r="O31" s="108" t="s">
        <v>2914</v>
      </c>
      <c r="P31" s="58">
        <v>0</v>
      </c>
      <c r="Q31" s="58">
        <v>0</v>
      </c>
    </row>
    <row r="32" spans="1:17">
      <c r="A32" s="57" t="s">
        <v>225</v>
      </c>
      <c r="B32" s="108" t="s">
        <v>2914</v>
      </c>
      <c r="C32" s="108" t="s">
        <v>2914</v>
      </c>
      <c r="D32" s="108" t="s">
        <v>2914</v>
      </c>
      <c r="E32" s="108" t="s">
        <v>2914</v>
      </c>
      <c r="F32" s="108" t="s">
        <v>2914</v>
      </c>
      <c r="G32" s="59">
        <v>0</v>
      </c>
      <c r="H32" s="108" t="s">
        <v>2914</v>
      </c>
      <c r="I32" s="108" t="s">
        <v>2914</v>
      </c>
      <c r="J32" s="58">
        <v>0</v>
      </c>
      <c r="K32" s="59">
        <v>0</v>
      </c>
      <c r="L32" s="108" t="s">
        <v>2914</v>
      </c>
      <c r="M32" s="59">
        <v>0</v>
      </c>
      <c r="N32" s="59">
        <v>0</v>
      </c>
      <c r="O32" s="108" t="s">
        <v>2914</v>
      </c>
      <c r="P32" s="58">
        <v>0</v>
      </c>
      <c r="Q32" s="58">
        <v>0</v>
      </c>
    </row>
    <row r="33" spans="1:17">
      <c r="A33" t="s">
        <v>178</v>
      </c>
      <c r="B33" t="s">
        <v>178</v>
      </c>
      <c r="C33" s="108" t="s">
        <v>2914</v>
      </c>
      <c r="D33" t="s">
        <v>178</v>
      </c>
      <c r="E33" s="108" t="s">
        <v>2914</v>
      </c>
      <c r="F33" s="108" t="s">
        <v>2914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108" t="s">
        <v>2914</v>
      </c>
      <c r="N33" s="55">
        <v>0</v>
      </c>
      <c r="O33" s="56">
        <v>0</v>
      </c>
      <c r="P33" s="56">
        <v>0</v>
      </c>
      <c r="Q33" s="56">
        <v>0</v>
      </c>
    </row>
    <row r="34" spans="1:17">
      <c r="A34" s="57" t="s">
        <v>226</v>
      </c>
      <c r="B34" s="108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59">
        <v>0</v>
      </c>
      <c r="H34" s="108" t="s">
        <v>2914</v>
      </c>
      <c r="I34" s="108" t="s">
        <v>2914</v>
      </c>
      <c r="J34" s="58">
        <v>0</v>
      </c>
      <c r="K34" s="59">
        <v>0</v>
      </c>
      <c r="L34" s="108" t="s">
        <v>2914</v>
      </c>
      <c r="M34" s="59">
        <v>0</v>
      </c>
      <c r="N34" s="59">
        <v>0</v>
      </c>
      <c r="O34" s="108" t="s">
        <v>2914</v>
      </c>
      <c r="P34" s="58">
        <v>0</v>
      </c>
      <c r="Q34" s="58">
        <v>0</v>
      </c>
    </row>
    <row r="35" spans="1:17">
      <c r="A35" t="s">
        <v>178</v>
      </c>
      <c r="B35" t="s">
        <v>178</v>
      </c>
      <c r="C35" s="108" t="s">
        <v>2914</v>
      </c>
      <c r="D35" t="s">
        <v>178</v>
      </c>
      <c r="E35" s="108" t="s">
        <v>2914</v>
      </c>
      <c r="F35" s="108" t="s">
        <v>2914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108" t="s">
        <v>2914</v>
      </c>
      <c r="N35" s="55">
        <v>0</v>
      </c>
      <c r="O35" s="56">
        <v>0</v>
      </c>
      <c r="P35" s="56">
        <v>0</v>
      </c>
      <c r="Q35" s="56">
        <v>0</v>
      </c>
    </row>
    <row r="36" spans="1:17">
      <c r="A36" t="s">
        <v>227</v>
      </c>
      <c r="B36" s="108" t="s">
        <v>2914</v>
      </c>
      <c r="C36" s="108" t="s">
        <v>2914</v>
      </c>
      <c r="D36" s="108" t="s">
        <v>2914</v>
      </c>
      <c r="E36" s="108" t="s">
        <v>2914</v>
      </c>
      <c r="F36" s="108" t="s">
        <v>2914</v>
      </c>
      <c r="G36" s="108" t="s">
        <v>2914</v>
      </c>
      <c r="H36" s="108" t="s">
        <v>2914</v>
      </c>
      <c r="I36" s="108" t="s">
        <v>2914</v>
      </c>
      <c r="J36" s="108" t="s">
        <v>2914</v>
      </c>
      <c r="K36" s="108" t="s">
        <v>2914</v>
      </c>
      <c r="L36" s="108" t="s">
        <v>2914</v>
      </c>
      <c r="M36" s="108" t="s">
        <v>2914</v>
      </c>
      <c r="N36" s="108" t="s">
        <v>2914</v>
      </c>
      <c r="O36" s="108" t="s">
        <v>2914</v>
      </c>
      <c r="P36" s="108" t="s">
        <v>2914</v>
      </c>
      <c r="Q36" s="108" t="s">
        <v>2914</v>
      </c>
    </row>
    <row r="37" spans="1:17">
      <c r="A37" t="s">
        <v>228</v>
      </c>
      <c r="B37" s="108" t="s">
        <v>2914</v>
      </c>
      <c r="C37" s="108" t="s">
        <v>2914</v>
      </c>
      <c r="D37" s="108" t="s">
        <v>2914</v>
      </c>
      <c r="E37" s="108" t="s">
        <v>2914</v>
      </c>
      <c r="F37" s="108" t="s">
        <v>2914</v>
      </c>
      <c r="G37" s="108" t="s">
        <v>2914</v>
      </c>
      <c r="H37" s="108" t="s">
        <v>2914</v>
      </c>
      <c r="I37" s="108" t="s">
        <v>2914</v>
      </c>
      <c r="J37" s="108" t="s">
        <v>2914</v>
      </c>
      <c r="K37" s="108" t="s">
        <v>2914</v>
      </c>
      <c r="L37" s="108" t="s">
        <v>2914</v>
      </c>
      <c r="M37" s="108" t="s">
        <v>2914</v>
      </c>
      <c r="N37" s="108" t="s">
        <v>2914</v>
      </c>
      <c r="O37" s="108" t="s">
        <v>2914</v>
      </c>
      <c r="P37" s="108" t="s">
        <v>2914</v>
      </c>
      <c r="Q37" s="108" t="s">
        <v>2914</v>
      </c>
    </row>
    <row r="38" spans="1:17">
      <c r="A38" t="s">
        <v>229</v>
      </c>
      <c r="B38" s="108" t="s">
        <v>2914</v>
      </c>
      <c r="C38" s="108" t="s">
        <v>2914</v>
      </c>
      <c r="D38" s="108" t="s">
        <v>2914</v>
      </c>
      <c r="E38" s="108" t="s">
        <v>2914</v>
      </c>
      <c r="F38" s="108" t="s">
        <v>2914</v>
      </c>
      <c r="G38" s="108" t="s">
        <v>2914</v>
      </c>
      <c r="H38" s="108" t="s">
        <v>2914</v>
      </c>
      <c r="I38" s="108" t="s">
        <v>2914</v>
      </c>
      <c r="J38" s="108" t="s">
        <v>2914</v>
      </c>
      <c r="K38" s="108" t="s">
        <v>2914</v>
      </c>
      <c r="L38" s="108" t="s">
        <v>2914</v>
      </c>
      <c r="M38" s="108" t="s">
        <v>2914</v>
      </c>
      <c r="N38" s="108" t="s">
        <v>2914</v>
      </c>
      <c r="O38" s="108" t="s">
        <v>2914</v>
      </c>
      <c r="P38" s="108" t="s">
        <v>2914</v>
      </c>
      <c r="Q38" s="108" t="s">
        <v>2914</v>
      </c>
    </row>
    <row r="39" spans="1:17">
      <c r="A39" t="s">
        <v>230</v>
      </c>
      <c r="B39" s="108" t="s">
        <v>2914</v>
      </c>
      <c r="C39" s="108" t="s">
        <v>2914</v>
      </c>
      <c r="D39" s="108" t="s">
        <v>2914</v>
      </c>
      <c r="E39" s="108" t="s">
        <v>2914</v>
      </c>
      <c r="F39" s="108" t="s">
        <v>2914</v>
      </c>
      <c r="G39" s="108" t="s">
        <v>2914</v>
      </c>
      <c r="H39" s="108" t="s">
        <v>2914</v>
      </c>
      <c r="I39" s="108" t="s">
        <v>2914</v>
      </c>
      <c r="J39" s="108" t="s">
        <v>2914</v>
      </c>
      <c r="K39" s="108" t="s">
        <v>2914</v>
      </c>
      <c r="L39" s="108" t="s">
        <v>2914</v>
      </c>
      <c r="M39" s="108" t="s">
        <v>2914</v>
      </c>
      <c r="N39" s="108" t="s">
        <v>2914</v>
      </c>
      <c r="O39" s="108" t="s">
        <v>2914</v>
      </c>
      <c r="P39" s="108" t="s">
        <v>2914</v>
      </c>
      <c r="Q39" s="108" t="s">
        <v>2914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2913</v>
      </c>
    </row>
    <row r="2" spans="1:22" s="1" customFormat="1">
      <c r="A2" s="2" t="s">
        <v>1</v>
      </c>
      <c r="B2" s="9" t="s">
        <v>2183</v>
      </c>
    </row>
    <row r="3" spans="1:22" s="1" customFormat="1">
      <c r="A3" s="2" t="s">
        <v>2</v>
      </c>
      <c r="B3" s="20" t="s">
        <v>2184</v>
      </c>
    </row>
    <row r="4" spans="1:22" s="1" customFormat="1">
      <c r="A4" s="2" t="s">
        <v>3</v>
      </c>
      <c r="B4" s="62" t="s">
        <v>165</v>
      </c>
    </row>
    <row r="5" spans="1:22" ht="18.75">
      <c r="A5" s="78" t="s">
        <v>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</row>
    <row r="6" spans="1:22" s="15" customFormat="1">
      <c r="A6" s="111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9" t="s">
        <v>160</v>
      </c>
      <c r="Q6" s="35" t="s">
        <v>53</v>
      </c>
      <c r="R6" s="35" t="s">
        <v>69</v>
      </c>
      <c r="S6" s="35" t="s">
        <v>54</v>
      </c>
      <c r="T6" s="112" t="s">
        <v>151</v>
      </c>
      <c r="V6" s="13"/>
    </row>
    <row r="7" spans="1:22" s="15" customFormat="1">
      <c r="A7" s="113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101" t="s">
        <v>2914</v>
      </c>
      <c r="I7" s="16" t="s">
        <v>70</v>
      </c>
      <c r="J7" s="16" t="s">
        <v>71</v>
      </c>
      <c r="K7" s="101" t="s">
        <v>2914</v>
      </c>
      <c r="L7" s="16" t="s">
        <v>7</v>
      </c>
      <c r="M7" s="16" t="s">
        <v>7</v>
      </c>
      <c r="N7" s="16" t="s">
        <v>152</v>
      </c>
      <c r="O7" s="101" t="s">
        <v>2914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4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103" t="s">
        <v>2914</v>
      </c>
      <c r="J9" s="103" t="s">
        <v>2914</v>
      </c>
      <c r="K9" s="103" t="s">
        <v>2914</v>
      </c>
      <c r="L9" s="103" t="s">
        <v>2914</v>
      </c>
      <c r="M9" s="103" t="s">
        <v>2914</v>
      </c>
      <c r="N9" s="53">
        <v>0</v>
      </c>
      <c r="O9" s="103" t="s">
        <v>2914</v>
      </c>
      <c r="P9" s="53">
        <v>0</v>
      </c>
      <c r="Q9" s="53">
        <v>0</v>
      </c>
      <c r="R9" s="103" t="s">
        <v>2914</v>
      </c>
      <c r="S9" s="54">
        <v>0</v>
      </c>
      <c r="T9" s="54">
        <v>0</v>
      </c>
      <c r="U9" s="25"/>
    </row>
    <row r="10" spans="1:22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108" t="s">
        <v>2914</v>
      </c>
      <c r="I10" s="108" t="s">
        <v>2914</v>
      </c>
      <c r="J10" s="59">
        <v>0</v>
      </c>
      <c r="K10" s="108" t="s">
        <v>2914</v>
      </c>
      <c r="L10" s="108" t="s">
        <v>2914</v>
      </c>
      <c r="M10" s="58">
        <v>0</v>
      </c>
      <c r="N10" s="59">
        <v>0</v>
      </c>
      <c r="O10" s="108" t="s">
        <v>2914</v>
      </c>
      <c r="P10" s="59">
        <v>0</v>
      </c>
      <c r="Q10" s="59">
        <v>0</v>
      </c>
      <c r="R10" s="108" t="s">
        <v>2914</v>
      </c>
      <c r="S10" s="58">
        <v>0</v>
      </c>
      <c r="T10" s="58">
        <v>0</v>
      </c>
    </row>
    <row r="11" spans="1:22">
      <c r="A11" s="57" t="s">
        <v>231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108" t="s">
        <v>2914</v>
      </c>
      <c r="I11" s="108" t="s">
        <v>2914</v>
      </c>
      <c r="J11" s="59">
        <v>0</v>
      </c>
      <c r="K11" s="108" t="s">
        <v>2914</v>
      </c>
      <c r="L11" s="108" t="s">
        <v>2914</v>
      </c>
      <c r="M11" s="58">
        <v>0</v>
      </c>
      <c r="N11" s="59">
        <v>0</v>
      </c>
      <c r="O11" s="108" t="s">
        <v>2914</v>
      </c>
      <c r="P11" s="59">
        <v>0</v>
      </c>
      <c r="Q11" s="59">
        <v>0</v>
      </c>
      <c r="R11" s="108" t="s">
        <v>2914</v>
      </c>
      <c r="S11" s="58">
        <v>0</v>
      </c>
      <c r="T11" s="58">
        <v>0</v>
      </c>
    </row>
    <row r="12" spans="1:22">
      <c r="A12" t="s">
        <v>178</v>
      </c>
      <c r="B12" t="s">
        <v>178</v>
      </c>
      <c r="C12" s="108" t="s">
        <v>2914</v>
      </c>
      <c r="D12" s="108" t="s">
        <v>2914</v>
      </c>
      <c r="E12" s="108" t="s">
        <v>2914</v>
      </c>
      <c r="F12" t="s">
        <v>178</v>
      </c>
      <c r="G12" t="s">
        <v>178</v>
      </c>
      <c r="H12" s="108" t="s">
        <v>2914</v>
      </c>
      <c r="I12" s="108" t="s">
        <v>2914</v>
      </c>
      <c r="J12" s="55">
        <v>0</v>
      </c>
      <c r="K12" t="s">
        <v>178</v>
      </c>
      <c r="L12" s="56">
        <v>0</v>
      </c>
      <c r="M12" s="56">
        <v>0</v>
      </c>
      <c r="N12" s="55">
        <v>0</v>
      </c>
      <c r="O12" s="55">
        <v>0</v>
      </c>
      <c r="P12" s="108" t="s">
        <v>2914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193</v>
      </c>
      <c r="B13" s="108" t="s">
        <v>2914</v>
      </c>
      <c r="C13" s="108" t="s">
        <v>2914</v>
      </c>
      <c r="D13" s="108" t="s">
        <v>2914</v>
      </c>
      <c r="E13" s="108" t="s">
        <v>2914</v>
      </c>
      <c r="F13" s="108" t="s">
        <v>2914</v>
      </c>
      <c r="G13" s="108" t="s">
        <v>2914</v>
      </c>
      <c r="H13" s="108" t="s">
        <v>2914</v>
      </c>
      <c r="I13" s="108" t="s">
        <v>2914</v>
      </c>
      <c r="J13" s="59">
        <v>0</v>
      </c>
      <c r="K13" s="108" t="s">
        <v>2914</v>
      </c>
      <c r="L13" s="108" t="s">
        <v>2914</v>
      </c>
      <c r="M13" s="58">
        <v>0</v>
      </c>
      <c r="N13" s="59">
        <v>0</v>
      </c>
      <c r="O13" s="108" t="s">
        <v>2914</v>
      </c>
      <c r="P13" s="59">
        <v>0</v>
      </c>
      <c r="Q13" s="59">
        <v>0</v>
      </c>
      <c r="R13" s="108" t="s">
        <v>2914</v>
      </c>
      <c r="S13" s="58">
        <v>0</v>
      </c>
      <c r="T13" s="58">
        <v>0</v>
      </c>
    </row>
    <row r="14" spans="1:22">
      <c r="A14" t="s">
        <v>178</v>
      </c>
      <c r="B14" t="s">
        <v>178</v>
      </c>
      <c r="C14" s="108" t="s">
        <v>2914</v>
      </c>
      <c r="D14" s="108" t="s">
        <v>2914</v>
      </c>
      <c r="E14" s="108" t="s">
        <v>2914</v>
      </c>
      <c r="F14" t="s">
        <v>178</v>
      </c>
      <c r="G14" t="s">
        <v>178</v>
      </c>
      <c r="H14" s="108" t="s">
        <v>2914</v>
      </c>
      <c r="I14" s="108" t="s">
        <v>2914</v>
      </c>
      <c r="J14" s="55">
        <v>0</v>
      </c>
      <c r="K14" t="s">
        <v>178</v>
      </c>
      <c r="L14" s="56">
        <v>0</v>
      </c>
      <c r="M14" s="56">
        <v>0</v>
      </c>
      <c r="N14" s="55">
        <v>0</v>
      </c>
      <c r="O14" s="55">
        <v>0</v>
      </c>
      <c r="P14" s="108" t="s">
        <v>2914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232</v>
      </c>
      <c r="B15" s="108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108" t="s">
        <v>2914</v>
      </c>
      <c r="I15" s="108" t="s">
        <v>2914</v>
      </c>
      <c r="J15" s="59">
        <v>0</v>
      </c>
      <c r="K15" s="108" t="s">
        <v>2914</v>
      </c>
      <c r="L15" s="108" t="s">
        <v>2914</v>
      </c>
      <c r="M15" s="58">
        <v>0</v>
      </c>
      <c r="N15" s="59">
        <v>0</v>
      </c>
      <c r="O15" s="108" t="s">
        <v>2914</v>
      </c>
      <c r="P15" s="59">
        <v>0</v>
      </c>
      <c r="Q15" s="59">
        <v>0</v>
      </c>
      <c r="R15" s="108" t="s">
        <v>2914</v>
      </c>
      <c r="S15" s="58">
        <v>0</v>
      </c>
      <c r="T15" s="58">
        <v>0</v>
      </c>
    </row>
    <row r="16" spans="1:22">
      <c r="A16" t="s">
        <v>178</v>
      </c>
      <c r="B16" t="s">
        <v>178</v>
      </c>
      <c r="C16" s="108" t="s">
        <v>2914</v>
      </c>
      <c r="D16" s="108" t="s">
        <v>2914</v>
      </c>
      <c r="E16" s="108" t="s">
        <v>2914</v>
      </c>
      <c r="F16" t="s">
        <v>178</v>
      </c>
      <c r="G16" t="s">
        <v>178</v>
      </c>
      <c r="H16" s="108" t="s">
        <v>2914</v>
      </c>
      <c r="I16" s="108" t="s">
        <v>2914</v>
      </c>
      <c r="J16" s="55">
        <v>0</v>
      </c>
      <c r="K16" t="s">
        <v>178</v>
      </c>
      <c r="L16" s="56">
        <v>0</v>
      </c>
      <c r="M16" s="56">
        <v>0</v>
      </c>
      <c r="N16" s="55">
        <v>0</v>
      </c>
      <c r="O16" s="55">
        <v>0</v>
      </c>
      <c r="P16" s="108" t="s">
        <v>2914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188</v>
      </c>
      <c r="B17" s="108" t="s">
        <v>2914</v>
      </c>
      <c r="C17" s="108" t="s">
        <v>2914</v>
      </c>
      <c r="D17" s="108" t="s">
        <v>2914</v>
      </c>
      <c r="E17" s="108" t="s">
        <v>2914</v>
      </c>
      <c r="F17" s="108" t="s">
        <v>2914</v>
      </c>
      <c r="G17" s="108" t="s">
        <v>2914</v>
      </c>
      <c r="H17" s="108" t="s">
        <v>2914</v>
      </c>
      <c r="I17" s="108" t="s">
        <v>2914</v>
      </c>
      <c r="J17" s="59">
        <v>0</v>
      </c>
      <c r="K17" s="108" t="s">
        <v>2914</v>
      </c>
      <c r="L17" s="108" t="s">
        <v>2914</v>
      </c>
      <c r="M17" s="58">
        <v>0</v>
      </c>
      <c r="N17" s="59">
        <v>0</v>
      </c>
      <c r="O17" s="108" t="s">
        <v>2914</v>
      </c>
      <c r="P17" s="59">
        <v>0</v>
      </c>
      <c r="Q17" s="59">
        <v>0</v>
      </c>
      <c r="R17" s="108" t="s">
        <v>2914</v>
      </c>
      <c r="S17" s="58">
        <v>0</v>
      </c>
      <c r="T17" s="58">
        <v>0</v>
      </c>
    </row>
    <row r="18" spans="1:20">
      <c r="A18" s="57" t="s">
        <v>233</v>
      </c>
      <c r="B18" s="108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108" t="s">
        <v>2914</v>
      </c>
      <c r="H18" s="108" t="s">
        <v>2914</v>
      </c>
      <c r="I18" s="108" t="s">
        <v>2914</v>
      </c>
      <c r="J18" s="59">
        <v>0</v>
      </c>
      <c r="K18" s="108" t="s">
        <v>2914</v>
      </c>
      <c r="L18" s="108" t="s">
        <v>2914</v>
      </c>
      <c r="M18" s="58">
        <v>0</v>
      </c>
      <c r="N18" s="59">
        <v>0</v>
      </c>
      <c r="O18" s="108" t="s">
        <v>2914</v>
      </c>
      <c r="P18" s="59">
        <v>0</v>
      </c>
      <c r="Q18" s="59">
        <v>0</v>
      </c>
      <c r="R18" s="108" t="s">
        <v>2914</v>
      </c>
      <c r="S18" s="58">
        <v>0</v>
      </c>
      <c r="T18" s="58">
        <v>0</v>
      </c>
    </row>
    <row r="19" spans="1:20">
      <c r="A19" t="s">
        <v>178</v>
      </c>
      <c r="B19" t="s">
        <v>178</v>
      </c>
      <c r="C19" s="108" t="s">
        <v>2914</v>
      </c>
      <c r="D19" s="108" t="s">
        <v>2914</v>
      </c>
      <c r="E19" s="108" t="s">
        <v>2914</v>
      </c>
      <c r="F19" t="s">
        <v>178</v>
      </c>
      <c r="G19" t="s">
        <v>178</v>
      </c>
      <c r="H19" s="108" t="s">
        <v>2914</v>
      </c>
      <c r="I19" s="108" t="s">
        <v>2914</v>
      </c>
      <c r="J19" s="55">
        <v>0</v>
      </c>
      <c r="K19" t="s">
        <v>178</v>
      </c>
      <c r="L19" s="56">
        <v>0</v>
      </c>
      <c r="M19" s="56">
        <v>0</v>
      </c>
      <c r="N19" s="55">
        <v>0</v>
      </c>
      <c r="O19" s="55">
        <v>0</v>
      </c>
      <c r="P19" s="108" t="s">
        <v>2914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234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108" t="s">
        <v>2914</v>
      </c>
      <c r="H20" s="108" t="s">
        <v>2914</v>
      </c>
      <c r="I20" s="108" t="s">
        <v>2914</v>
      </c>
      <c r="J20" s="59">
        <v>0</v>
      </c>
      <c r="K20" s="108" t="s">
        <v>2914</v>
      </c>
      <c r="L20" s="108" t="s">
        <v>2914</v>
      </c>
      <c r="M20" s="58">
        <v>0</v>
      </c>
      <c r="N20" s="59">
        <v>0</v>
      </c>
      <c r="O20" s="108" t="s">
        <v>2914</v>
      </c>
      <c r="P20" s="59">
        <v>0</v>
      </c>
      <c r="Q20" s="59">
        <v>0</v>
      </c>
      <c r="R20" s="108" t="s">
        <v>2914</v>
      </c>
      <c r="S20" s="58">
        <v>0</v>
      </c>
      <c r="T20" s="58">
        <v>0</v>
      </c>
    </row>
    <row r="21" spans="1:20">
      <c r="A21" t="s">
        <v>178</v>
      </c>
      <c r="B21" t="s">
        <v>178</v>
      </c>
      <c r="C21" s="108" t="s">
        <v>2914</v>
      </c>
      <c r="D21" s="108" t="s">
        <v>2914</v>
      </c>
      <c r="E21" s="108" t="s">
        <v>2914</v>
      </c>
      <c r="F21" t="s">
        <v>178</v>
      </c>
      <c r="G21" t="s">
        <v>178</v>
      </c>
      <c r="H21" s="108" t="s">
        <v>2914</v>
      </c>
      <c r="I21" s="108" t="s">
        <v>2914</v>
      </c>
      <c r="J21" s="55">
        <v>0</v>
      </c>
      <c r="K21" t="s">
        <v>178</v>
      </c>
      <c r="L21" s="56">
        <v>0</v>
      </c>
      <c r="M21" s="56">
        <v>0</v>
      </c>
      <c r="N21" s="55">
        <v>0</v>
      </c>
      <c r="O21" s="55">
        <v>0</v>
      </c>
      <c r="P21" s="108" t="s">
        <v>2914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190</v>
      </c>
      <c r="B22" s="108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108" t="s">
        <v>2914</v>
      </c>
      <c r="J22" s="108" t="s">
        <v>2914</v>
      </c>
      <c r="K22" s="108" t="s">
        <v>2914</v>
      </c>
      <c r="L22" s="108" t="s">
        <v>2914</v>
      </c>
      <c r="M22" s="108" t="s">
        <v>2914</v>
      </c>
      <c r="N22" s="108" t="s">
        <v>2914</v>
      </c>
      <c r="O22" s="108" t="s">
        <v>2914</v>
      </c>
      <c r="P22" s="108" t="s">
        <v>2914</v>
      </c>
      <c r="Q22" s="108" t="s">
        <v>2914</v>
      </c>
      <c r="R22" s="108" t="s">
        <v>2914</v>
      </c>
      <c r="S22" s="108" t="s">
        <v>2914</v>
      </c>
      <c r="T22" s="108" t="s">
        <v>2914</v>
      </c>
    </row>
    <row r="23" spans="1:20">
      <c r="A23" t="s">
        <v>227</v>
      </c>
      <c r="B23" s="108" t="s">
        <v>2914</v>
      </c>
      <c r="C23" s="108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  <c r="L23" s="108" t="s">
        <v>2914</v>
      </c>
      <c r="M23" s="108" t="s">
        <v>2914</v>
      </c>
      <c r="N23" s="108" t="s">
        <v>2914</v>
      </c>
      <c r="O23" s="108" t="s">
        <v>2914</v>
      </c>
      <c r="P23" s="108" t="s">
        <v>2914</v>
      </c>
      <c r="Q23" s="108" t="s">
        <v>2914</v>
      </c>
      <c r="R23" s="108" t="s">
        <v>2914</v>
      </c>
      <c r="S23" s="108" t="s">
        <v>2914</v>
      </c>
      <c r="T23" s="108" t="s">
        <v>2914</v>
      </c>
    </row>
    <row r="24" spans="1:20">
      <c r="A24" t="s">
        <v>228</v>
      </c>
      <c r="B24" s="108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  <c r="P24" s="108" t="s">
        <v>2914</v>
      </c>
      <c r="Q24" s="108" t="s">
        <v>2914</v>
      </c>
      <c r="R24" s="108" t="s">
        <v>2914</v>
      </c>
      <c r="S24" s="108" t="s">
        <v>2914</v>
      </c>
      <c r="T24" s="108" t="s">
        <v>2914</v>
      </c>
    </row>
    <row r="25" spans="1:20">
      <c r="A25" t="s">
        <v>229</v>
      </c>
      <c r="B25" s="108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  <c r="P25" s="108" t="s">
        <v>2914</v>
      </c>
      <c r="Q25" s="108" t="s">
        <v>2914</v>
      </c>
      <c r="R25" s="108" t="s">
        <v>2914</v>
      </c>
      <c r="S25" s="108" t="s">
        <v>2914</v>
      </c>
      <c r="T25" s="108" t="s">
        <v>2914</v>
      </c>
    </row>
    <row r="26" spans="1:20">
      <c r="A26" t="s">
        <v>230</v>
      </c>
      <c r="B26" s="108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108" t="s">
        <v>2914</v>
      </c>
      <c r="H26" s="108" t="s">
        <v>2914</v>
      </c>
      <c r="I26" s="108" t="s">
        <v>2914</v>
      </c>
      <c r="J26" s="108" t="s">
        <v>2914</v>
      </c>
      <c r="K26" s="108" t="s">
        <v>2914</v>
      </c>
      <c r="L26" s="108" t="s">
        <v>2914</v>
      </c>
      <c r="M26" s="108" t="s">
        <v>2914</v>
      </c>
      <c r="N26" s="108" t="s">
        <v>2914</v>
      </c>
      <c r="O26" s="108" t="s">
        <v>2914</v>
      </c>
      <c r="P26" s="108" t="s">
        <v>2914</v>
      </c>
      <c r="Q26" s="108" t="s">
        <v>2914</v>
      </c>
      <c r="R26" s="108" t="s">
        <v>2914</v>
      </c>
      <c r="S26" s="108" t="s">
        <v>2914</v>
      </c>
      <c r="T26" s="108" t="s">
        <v>2914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2913</v>
      </c>
    </row>
    <row r="2" spans="1:22" s="1" customFormat="1">
      <c r="A2" s="2" t="s">
        <v>1</v>
      </c>
      <c r="B2" s="9" t="s">
        <v>2183</v>
      </c>
    </row>
    <row r="3" spans="1:22" s="1" customFormat="1">
      <c r="A3" s="2" t="s">
        <v>2</v>
      </c>
      <c r="B3" s="20" t="s">
        <v>2184</v>
      </c>
    </row>
    <row r="4" spans="1:22" s="1" customFormat="1">
      <c r="A4" s="2" t="s">
        <v>3</v>
      </c>
      <c r="B4" s="62" t="s">
        <v>165</v>
      </c>
    </row>
    <row r="5" spans="1:22" ht="18.75">
      <c r="A5" s="83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9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101" t="s">
        <v>2914</v>
      </c>
      <c r="I7" s="21" t="s">
        <v>70</v>
      </c>
      <c r="J7" s="21" t="s">
        <v>71</v>
      </c>
      <c r="K7" s="101" t="s">
        <v>2914</v>
      </c>
      <c r="L7" s="21" t="s">
        <v>7</v>
      </c>
      <c r="M7" s="21" t="s">
        <v>7</v>
      </c>
      <c r="N7" s="21" t="s">
        <v>152</v>
      </c>
      <c r="O7" s="101" t="s">
        <v>2914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103" t="s">
        <v>2914</v>
      </c>
      <c r="J9" s="103" t="s">
        <v>2914</v>
      </c>
      <c r="K9" s="103" t="s">
        <v>2914</v>
      </c>
      <c r="L9" s="103" t="s">
        <v>2914</v>
      </c>
      <c r="M9" s="103" t="s">
        <v>2914</v>
      </c>
      <c r="N9" s="53">
        <v>0</v>
      </c>
      <c r="O9" s="103" t="s">
        <v>2914</v>
      </c>
      <c r="P9" s="53">
        <v>0</v>
      </c>
      <c r="Q9" s="53">
        <v>0</v>
      </c>
      <c r="R9" s="103" t="s">
        <v>2914</v>
      </c>
      <c r="S9" s="54">
        <v>0</v>
      </c>
      <c r="T9" s="54">
        <v>0</v>
      </c>
      <c r="U9" s="25"/>
    </row>
    <row r="10" spans="1:22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108" t="s">
        <v>2914</v>
      </c>
      <c r="I10" s="108" t="s">
        <v>2914</v>
      </c>
      <c r="J10" s="59">
        <v>0</v>
      </c>
      <c r="K10" s="108" t="s">
        <v>2914</v>
      </c>
      <c r="L10" s="108" t="s">
        <v>2914</v>
      </c>
      <c r="M10" s="58">
        <v>0</v>
      </c>
      <c r="N10" s="59">
        <v>0</v>
      </c>
      <c r="O10" s="108" t="s">
        <v>2914</v>
      </c>
      <c r="P10" s="59">
        <v>0</v>
      </c>
      <c r="Q10" s="59">
        <v>0</v>
      </c>
      <c r="R10" s="108" t="s">
        <v>2914</v>
      </c>
      <c r="S10" s="58">
        <v>0</v>
      </c>
      <c r="T10" s="58">
        <v>0</v>
      </c>
    </row>
    <row r="11" spans="1:22">
      <c r="A11" s="57" t="s">
        <v>231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108" t="s">
        <v>2914</v>
      </c>
      <c r="I11" s="108" t="s">
        <v>2914</v>
      </c>
      <c r="J11" s="59">
        <v>0</v>
      </c>
      <c r="K11" s="108" t="s">
        <v>2914</v>
      </c>
      <c r="L11" s="108" t="s">
        <v>2914</v>
      </c>
      <c r="M11" s="58">
        <v>0</v>
      </c>
      <c r="N11" s="59">
        <v>0</v>
      </c>
      <c r="O11" s="108" t="s">
        <v>2914</v>
      </c>
      <c r="P11" s="59">
        <v>0</v>
      </c>
      <c r="Q11" s="59">
        <v>0</v>
      </c>
      <c r="R11" s="108" t="s">
        <v>2914</v>
      </c>
      <c r="S11" s="58">
        <v>0</v>
      </c>
      <c r="T11" s="58">
        <v>0</v>
      </c>
    </row>
    <row r="12" spans="1:22">
      <c r="A12" t="s">
        <v>178</v>
      </c>
      <c r="B12" t="s">
        <v>178</v>
      </c>
      <c r="C12" s="108" t="s">
        <v>2914</v>
      </c>
      <c r="D12" s="108" t="s">
        <v>2914</v>
      </c>
      <c r="E12" s="108" t="s">
        <v>2914</v>
      </c>
      <c r="F12" t="s">
        <v>178</v>
      </c>
      <c r="G12" t="s">
        <v>178</v>
      </c>
      <c r="H12" s="108" t="s">
        <v>2914</v>
      </c>
      <c r="I12" s="108" t="s">
        <v>2914</v>
      </c>
      <c r="J12" s="55">
        <v>0</v>
      </c>
      <c r="K12" t="s">
        <v>178</v>
      </c>
      <c r="L12" s="56">
        <v>0</v>
      </c>
      <c r="M12" s="56">
        <v>0</v>
      </c>
      <c r="N12" s="55">
        <v>0</v>
      </c>
      <c r="O12" s="55">
        <v>0</v>
      </c>
      <c r="P12" s="108" t="s">
        <v>2914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193</v>
      </c>
      <c r="B13" s="108" t="s">
        <v>2914</v>
      </c>
      <c r="C13" s="108" t="s">
        <v>2914</v>
      </c>
      <c r="D13" s="108" t="s">
        <v>2914</v>
      </c>
      <c r="E13" s="108" t="s">
        <v>2914</v>
      </c>
      <c r="F13" s="108" t="s">
        <v>2914</v>
      </c>
      <c r="G13" s="108" t="s">
        <v>2914</v>
      </c>
      <c r="H13" s="108" t="s">
        <v>2914</v>
      </c>
      <c r="I13" s="108" t="s">
        <v>2914</v>
      </c>
      <c r="J13" s="59">
        <v>0</v>
      </c>
      <c r="K13" s="108" t="s">
        <v>2914</v>
      </c>
      <c r="L13" s="108" t="s">
        <v>2914</v>
      </c>
      <c r="M13" s="58">
        <v>0</v>
      </c>
      <c r="N13" s="59">
        <v>0</v>
      </c>
      <c r="O13" s="108" t="s">
        <v>2914</v>
      </c>
      <c r="P13" s="59">
        <v>0</v>
      </c>
      <c r="Q13" s="59">
        <v>0</v>
      </c>
      <c r="R13" s="108" t="s">
        <v>2914</v>
      </c>
      <c r="S13" s="58">
        <v>0</v>
      </c>
      <c r="T13" s="58">
        <v>0</v>
      </c>
    </row>
    <row r="14" spans="1:22">
      <c r="A14" t="s">
        <v>178</v>
      </c>
      <c r="B14" t="s">
        <v>178</v>
      </c>
      <c r="C14" s="108" t="s">
        <v>2914</v>
      </c>
      <c r="D14" s="108" t="s">
        <v>2914</v>
      </c>
      <c r="E14" s="108" t="s">
        <v>2914</v>
      </c>
      <c r="F14" t="s">
        <v>178</v>
      </c>
      <c r="G14" t="s">
        <v>178</v>
      </c>
      <c r="H14" s="108" t="s">
        <v>2914</v>
      </c>
      <c r="I14" s="108" t="s">
        <v>2914</v>
      </c>
      <c r="J14" s="55">
        <v>0</v>
      </c>
      <c r="K14" t="s">
        <v>178</v>
      </c>
      <c r="L14" s="56">
        <v>0</v>
      </c>
      <c r="M14" s="56">
        <v>0</v>
      </c>
      <c r="N14" s="55">
        <v>0</v>
      </c>
      <c r="O14" s="55">
        <v>0</v>
      </c>
      <c r="P14" s="108" t="s">
        <v>2914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232</v>
      </c>
      <c r="B15" s="108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108" t="s">
        <v>2914</v>
      </c>
      <c r="I15" s="108" t="s">
        <v>2914</v>
      </c>
      <c r="J15" s="59">
        <v>0</v>
      </c>
      <c r="K15" s="108" t="s">
        <v>2914</v>
      </c>
      <c r="L15" s="108" t="s">
        <v>2914</v>
      </c>
      <c r="M15" s="58">
        <v>0</v>
      </c>
      <c r="N15" s="59">
        <v>0</v>
      </c>
      <c r="O15" s="108" t="s">
        <v>2914</v>
      </c>
      <c r="P15" s="59">
        <v>0</v>
      </c>
      <c r="Q15" s="59">
        <v>0</v>
      </c>
      <c r="R15" s="108" t="s">
        <v>2914</v>
      </c>
      <c r="S15" s="58">
        <v>0</v>
      </c>
      <c r="T15" s="58">
        <v>0</v>
      </c>
    </row>
    <row r="16" spans="1:22">
      <c r="A16" t="s">
        <v>178</v>
      </c>
      <c r="B16" t="s">
        <v>178</v>
      </c>
      <c r="C16" s="108" t="s">
        <v>2914</v>
      </c>
      <c r="D16" s="108" t="s">
        <v>2914</v>
      </c>
      <c r="E16" s="108" t="s">
        <v>2914</v>
      </c>
      <c r="F16" t="s">
        <v>178</v>
      </c>
      <c r="G16" t="s">
        <v>178</v>
      </c>
      <c r="H16" s="108" t="s">
        <v>2914</v>
      </c>
      <c r="I16" s="108" t="s">
        <v>2914</v>
      </c>
      <c r="J16" s="55">
        <v>0</v>
      </c>
      <c r="K16" t="s">
        <v>178</v>
      </c>
      <c r="L16" s="56">
        <v>0</v>
      </c>
      <c r="M16" s="56">
        <v>0</v>
      </c>
      <c r="N16" s="55">
        <v>0</v>
      </c>
      <c r="O16" s="55">
        <v>0</v>
      </c>
      <c r="P16" s="108" t="s">
        <v>2914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235</v>
      </c>
      <c r="B17" s="108" t="s">
        <v>2914</v>
      </c>
      <c r="C17" s="108" t="s">
        <v>2914</v>
      </c>
      <c r="D17" s="108" t="s">
        <v>2914</v>
      </c>
      <c r="E17" s="108" t="s">
        <v>2914</v>
      </c>
      <c r="F17" s="108" t="s">
        <v>2914</v>
      </c>
      <c r="G17" s="108" t="s">
        <v>2914</v>
      </c>
      <c r="H17" s="108" t="s">
        <v>2914</v>
      </c>
      <c r="I17" s="108" t="s">
        <v>2914</v>
      </c>
      <c r="J17" s="59">
        <v>0</v>
      </c>
      <c r="K17" s="108" t="s">
        <v>2914</v>
      </c>
      <c r="L17" s="108" t="s">
        <v>2914</v>
      </c>
      <c r="M17" s="58">
        <v>0</v>
      </c>
      <c r="N17" s="59">
        <v>0</v>
      </c>
      <c r="O17" s="108" t="s">
        <v>2914</v>
      </c>
      <c r="P17" s="59">
        <v>0</v>
      </c>
      <c r="Q17" s="59">
        <v>0</v>
      </c>
      <c r="R17" s="108" t="s">
        <v>2914</v>
      </c>
      <c r="S17" s="58">
        <v>0</v>
      </c>
      <c r="T17" s="58">
        <v>0</v>
      </c>
    </row>
    <row r="18" spans="1:20">
      <c r="A18" t="s">
        <v>178</v>
      </c>
      <c r="B18" t="s">
        <v>178</v>
      </c>
      <c r="C18" s="108" t="s">
        <v>2914</v>
      </c>
      <c r="D18" s="108" t="s">
        <v>2914</v>
      </c>
      <c r="E18" s="108" t="s">
        <v>2914</v>
      </c>
      <c r="F18" t="s">
        <v>178</v>
      </c>
      <c r="G18" t="s">
        <v>178</v>
      </c>
      <c r="H18" s="108" t="s">
        <v>2914</v>
      </c>
      <c r="I18" s="108" t="s">
        <v>2914</v>
      </c>
      <c r="J18" s="55">
        <v>0</v>
      </c>
      <c r="K18" t="s">
        <v>178</v>
      </c>
      <c r="L18" s="56">
        <v>0</v>
      </c>
      <c r="M18" s="56">
        <v>0</v>
      </c>
      <c r="N18" s="55">
        <v>0</v>
      </c>
      <c r="O18" s="55">
        <v>0</v>
      </c>
      <c r="P18" s="108" t="s">
        <v>2914</v>
      </c>
      <c r="Q18" s="55">
        <v>0</v>
      </c>
      <c r="R18" s="56">
        <v>0</v>
      </c>
      <c r="S18" s="56">
        <v>0</v>
      </c>
      <c r="T18" s="56">
        <v>0</v>
      </c>
    </row>
    <row r="19" spans="1:20">
      <c r="A19" s="57" t="s">
        <v>188</v>
      </c>
      <c r="B19" s="108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108" t="s">
        <v>2914</v>
      </c>
      <c r="H19" s="108" t="s">
        <v>2914</v>
      </c>
      <c r="I19" s="108" t="s">
        <v>2914</v>
      </c>
      <c r="J19" s="59">
        <v>0</v>
      </c>
      <c r="K19" s="108" t="s">
        <v>2914</v>
      </c>
      <c r="L19" s="108" t="s">
        <v>2914</v>
      </c>
      <c r="M19" s="58">
        <v>0</v>
      </c>
      <c r="N19" s="59">
        <v>0</v>
      </c>
      <c r="O19" s="108" t="s">
        <v>2914</v>
      </c>
      <c r="P19" s="59">
        <v>0</v>
      </c>
      <c r="Q19" s="59">
        <v>0</v>
      </c>
      <c r="R19" s="108" t="s">
        <v>2914</v>
      </c>
      <c r="S19" s="58">
        <v>0</v>
      </c>
      <c r="T19" s="58">
        <v>0</v>
      </c>
    </row>
    <row r="20" spans="1:20">
      <c r="A20" s="57" t="s">
        <v>233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108" t="s">
        <v>2914</v>
      </c>
      <c r="H20" s="108" t="s">
        <v>2914</v>
      </c>
      <c r="I20" s="108" t="s">
        <v>2914</v>
      </c>
      <c r="J20" s="59">
        <v>0</v>
      </c>
      <c r="K20" s="108" t="s">
        <v>2914</v>
      </c>
      <c r="L20" s="108" t="s">
        <v>2914</v>
      </c>
      <c r="M20" s="58">
        <v>0</v>
      </c>
      <c r="N20" s="59">
        <v>0</v>
      </c>
      <c r="O20" s="108" t="s">
        <v>2914</v>
      </c>
      <c r="P20" s="59">
        <v>0</v>
      </c>
      <c r="Q20" s="59">
        <v>0</v>
      </c>
      <c r="R20" s="108" t="s">
        <v>2914</v>
      </c>
      <c r="S20" s="58">
        <v>0</v>
      </c>
      <c r="T20" s="58">
        <v>0</v>
      </c>
    </row>
    <row r="21" spans="1:20">
      <c r="A21" t="s">
        <v>178</v>
      </c>
      <c r="B21" t="s">
        <v>178</v>
      </c>
      <c r="C21" s="108" t="s">
        <v>2914</v>
      </c>
      <c r="D21" s="108" t="s">
        <v>2914</v>
      </c>
      <c r="E21" s="108" t="s">
        <v>2914</v>
      </c>
      <c r="F21" t="s">
        <v>178</v>
      </c>
      <c r="G21" t="s">
        <v>178</v>
      </c>
      <c r="H21" s="108" t="s">
        <v>2914</v>
      </c>
      <c r="I21" s="108" t="s">
        <v>2914</v>
      </c>
      <c r="J21" s="55">
        <v>0</v>
      </c>
      <c r="K21" t="s">
        <v>178</v>
      </c>
      <c r="L21" s="56">
        <v>0</v>
      </c>
      <c r="M21" s="56">
        <v>0</v>
      </c>
      <c r="N21" s="55">
        <v>0</v>
      </c>
      <c r="O21" s="55">
        <v>0</v>
      </c>
      <c r="P21" s="108" t="s">
        <v>2914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s="57" t="s">
        <v>234</v>
      </c>
      <c r="B22" s="108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108" t="s">
        <v>2914</v>
      </c>
      <c r="J22" s="59">
        <v>0</v>
      </c>
      <c r="K22" s="108" t="s">
        <v>2914</v>
      </c>
      <c r="L22" s="108" t="s">
        <v>2914</v>
      </c>
      <c r="M22" s="58">
        <v>0</v>
      </c>
      <c r="N22" s="59">
        <v>0</v>
      </c>
      <c r="O22" s="108" t="s">
        <v>2914</v>
      </c>
      <c r="P22" s="59">
        <v>0</v>
      </c>
      <c r="Q22" s="59">
        <v>0</v>
      </c>
      <c r="R22" s="108" t="s">
        <v>2914</v>
      </c>
      <c r="S22" s="58">
        <v>0</v>
      </c>
      <c r="T22" s="58">
        <v>0</v>
      </c>
    </row>
    <row r="23" spans="1:20">
      <c r="A23" t="s">
        <v>178</v>
      </c>
      <c r="B23" t="s">
        <v>178</v>
      </c>
      <c r="C23" s="108" t="s">
        <v>2914</v>
      </c>
      <c r="D23" s="108" t="s">
        <v>2914</v>
      </c>
      <c r="E23" s="108" t="s">
        <v>2914</v>
      </c>
      <c r="F23" t="s">
        <v>178</v>
      </c>
      <c r="G23" t="s">
        <v>178</v>
      </c>
      <c r="H23" s="108" t="s">
        <v>2914</v>
      </c>
      <c r="I23" s="108" t="s">
        <v>2914</v>
      </c>
      <c r="J23" s="55">
        <v>0</v>
      </c>
      <c r="K23" t="s">
        <v>178</v>
      </c>
      <c r="L23" s="56">
        <v>0</v>
      </c>
      <c r="M23" s="56">
        <v>0</v>
      </c>
      <c r="N23" s="55">
        <v>0</v>
      </c>
      <c r="O23" s="55">
        <v>0</v>
      </c>
      <c r="P23" s="108" t="s">
        <v>2914</v>
      </c>
      <c r="Q23" s="55">
        <v>0</v>
      </c>
      <c r="R23" s="56">
        <v>0</v>
      </c>
      <c r="S23" s="56">
        <v>0</v>
      </c>
      <c r="T23" s="56">
        <v>0</v>
      </c>
    </row>
    <row r="24" spans="1:20">
      <c r="A24" t="s">
        <v>190</v>
      </c>
      <c r="B24" s="108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  <c r="P24" s="108" t="s">
        <v>2914</v>
      </c>
      <c r="Q24" s="108" t="s">
        <v>2914</v>
      </c>
      <c r="R24" s="108" t="s">
        <v>2914</v>
      </c>
      <c r="S24" s="108" t="s">
        <v>2914</v>
      </c>
      <c r="T24" s="108" t="s">
        <v>2914</v>
      </c>
    </row>
    <row r="25" spans="1:20">
      <c r="A25" t="s">
        <v>227</v>
      </c>
      <c r="B25" s="108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  <c r="P25" s="108" t="s">
        <v>2914</v>
      </c>
      <c r="Q25" s="108" t="s">
        <v>2914</v>
      </c>
      <c r="R25" s="108" t="s">
        <v>2914</v>
      </c>
      <c r="S25" s="108" t="s">
        <v>2914</v>
      </c>
      <c r="T25" s="108" t="s">
        <v>2914</v>
      </c>
    </row>
    <row r="26" spans="1:20">
      <c r="A26" t="s">
        <v>228</v>
      </c>
      <c r="B26" s="108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108" t="s">
        <v>2914</v>
      </c>
      <c r="H26" s="108" t="s">
        <v>2914</v>
      </c>
      <c r="I26" s="108" t="s">
        <v>2914</v>
      </c>
      <c r="J26" s="108" t="s">
        <v>2914</v>
      </c>
      <c r="K26" s="108" t="s">
        <v>2914</v>
      </c>
      <c r="L26" s="108" t="s">
        <v>2914</v>
      </c>
      <c r="M26" s="108" t="s">
        <v>2914</v>
      </c>
      <c r="N26" s="108" t="s">
        <v>2914</v>
      </c>
      <c r="O26" s="108" t="s">
        <v>2914</v>
      </c>
      <c r="P26" s="108" t="s">
        <v>2914</v>
      </c>
      <c r="Q26" s="108" t="s">
        <v>2914</v>
      </c>
      <c r="R26" s="108" t="s">
        <v>2914</v>
      </c>
      <c r="S26" s="108" t="s">
        <v>2914</v>
      </c>
      <c r="T26" s="108" t="s">
        <v>2914</v>
      </c>
    </row>
    <row r="27" spans="1:20">
      <c r="A27" t="s">
        <v>229</v>
      </c>
      <c r="B27" s="108" t="s">
        <v>2914</v>
      </c>
      <c r="C27" s="108" t="s">
        <v>2914</v>
      </c>
      <c r="D27" s="108" t="s">
        <v>2914</v>
      </c>
      <c r="E27" s="108" t="s">
        <v>2914</v>
      </c>
      <c r="F27" s="108" t="s">
        <v>2914</v>
      </c>
      <c r="G27" s="108" t="s">
        <v>2914</v>
      </c>
      <c r="H27" s="108" t="s">
        <v>2914</v>
      </c>
      <c r="I27" s="108" t="s">
        <v>2914</v>
      </c>
      <c r="J27" s="108" t="s">
        <v>2914</v>
      </c>
      <c r="K27" s="108" t="s">
        <v>2914</v>
      </c>
      <c r="L27" s="108" t="s">
        <v>2914</v>
      </c>
      <c r="M27" s="108" t="s">
        <v>2914</v>
      </c>
      <c r="N27" s="108" t="s">
        <v>2914</v>
      </c>
      <c r="O27" s="108" t="s">
        <v>2914</v>
      </c>
      <c r="P27" s="108" t="s">
        <v>2914</v>
      </c>
      <c r="Q27" s="108" t="s">
        <v>2914</v>
      </c>
      <c r="R27" s="108" t="s">
        <v>2914</v>
      </c>
      <c r="S27" s="108" t="s">
        <v>2914</v>
      </c>
      <c r="T27" s="108" t="s">
        <v>2914</v>
      </c>
    </row>
    <row r="28" spans="1:20">
      <c r="A28" t="s">
        <v>230</v>
      </c>
      <c r="B28" s="108" t="s">
        <v>2914</v>
      </c>
      <c r="C28" s="108" t="s">
        <v>2914</v>
      </c>
      <c r="D28" s="108" t="s">
        <v>2914</v>
      </c>
      <c r="E28" s="108" t="s">
        <v>2914</v>
      </c>
      <c r="F28" s="108" t="s">
        <v>2914</v>
      </c>
      <c r="G28" s="108" t="s">
        <v>2914</v>
      </c>
      <c r="H28" s="108" t="s">
        <v>2914</v>
      </c>
      <c r="I28" s="108" t="s">
        <v>2914</v>
      </c>
      <c r="J28" s="108" t="s">
        <v>2914</v>
      </c>
      <c r="K28" s="108" t="s">
        <v>2914</v>
      </c>
      <c r="L28" s="108" t="s">
        <v>2914</v>
      </c>
      <c r="M28" s="108" t="s">
        <v>2914</v>
      </c>
      <c r="N28" s="108" t="s">
        <v>2914</v>
      </c>
      <c r="O28" s="108" t="s">
        <v>2914</v>
      </c>
      <c r="P28" s="108" t="s">
        <v>2914</v>
      </c>
      <c r="Q28" s="108" t="s">
        <v>2914</v>
      </c>
      <c r="R28" s="108" t="s">
        <v>2914</v>
      </c>
      <c r="S28" s="108" t="s">
        <v>2914</v>
      </c>
      <c r="T28" s="108" t="s">
        <v>2914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2913</v>
      </c>
    </row>
    <row r="2" spans="1:14" s="1" customFormat="1">
      <c r="A2" s="2" t="s">
        <v>1</v>
      </c>
      <c r="B2" s="9" t="s">
        <v>2183</v>
      </c>
    </row>
    <row r="3" spans="1:14" s="1" customFormat="1">
      <c r="A3" s="2" t="s">
        <v>2</v>
      </c>
      <c r="B3" s="20" t="s">
        <v>2184</v>
      </c>
    </row>
    <row r="4" spans="1:14" s="1" customFormat="1">
      <c r="A4" s="2" t="s">
        <v>3</v>
      </c>
      <c r="B4" s="62" t="s">
        <v>165</v>
      </c>
    </row>
    <row r="5" spans="1:14" ht="18.75">
      <c r="A5" s="83" t="s">
        <v>87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s="15" customFormat="1">
      <c r="A6" s="32" t="s">
        <v>45</v>
      </c>
      <c r="B6" s="33" t="s">
        <v>46</v>
      </c>
      <c r="C6" s="115" t="s">
        <v>66</v>
      </c>
      <c r="D6" s="115" t="s">
        <v>79</v>
      </c>
      <c r="E6" s="115" t="s">
        <v>47</v>
      </c>
      <c r="F6" s="115" t="s">
        <v>80</v>
      </c>
      <c r="G6" s="115" t="s">
        <v>50</v>
      </c>
      <c r="H6" s="109" t="s">
        <v>155</v>
      </c>
      <c r="I6" s="109" t="s">
        <v>156</v>
      </c>
      <c r="J6" s="109" t="s">
        <v>160</v>
      </c>
      <c r="K6" s="109" t="s">
        <v>53</v>
      </c>
      <c r="L6" s="109" t="s">
        <v>69</v>
      </c>
      <c r="M6" s="109" t="s">
        <v>54</v>
      </c>
      <c r="N6" s="36" t="s">
        <v>151</v>
      </c>
    </row>
    <row r="7" spans="1:14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16" t="s">
        <v>152</v>
      </c>
      <c r="I7" s="101" t="s">
        <v>2914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53">
        <v>1445820.13</v>
      </c>
      <c r="I9" s="103" t="s">
        <v>2914</v>
      </c>
      <c r="J9" s="53">
        <v>17.465679999999999</v>
      </c>
      <c r="K9" s="53">
        <v>30330.673033168277</v>
      </c>
      <c r="L9" s="103" t="s">
        <v>2914</v>
      </c>
      <c r="M9" s="54">
        <v>1</v>
      </c>
      <c r="N9" s="54">
        <v>0.33379999999999999</v>
      </c>
    </row>
    <row r="10" spans="1:14">
      <c r="A10" s="57" t="s">
        <v>172</v>
      </c>
      <c r="B10" s="107" t="s">
        <v>2914</v>
      </c>
      <c r="C10" s="107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59">
        <v>1375131.98</v>
      </c>
      <c r="I10" s="108" t="s">
        <v>2914</v>
      </c>
      <c r="J10" s="59">
        <v>15.15549</v>
      </c>
      <c r="K10" s="59">
        <v>22330.482798630881</v>
      </c>
      <c r="L10" s="108" t="s">
        <v>2914</v>
      </c>
      <c r="M10" s="58">
        <v>0.73619999999999997</v>
      </c>
      <c r="N10" s="58">
        <v>0.24579999999999999</v>
      </c>
    </row>
    <row r="11" spans="1:14">
      <c r="A11" s="57" t="s">
        <v>236</v>
      </c>
      <c r="B11" s="107" t="s">
        <v>2914</v>
      </c>
      <c r="C11" s="107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59">
        <v>468760.99</v>
      </c>
      <c r="I11" s="108" t="s">
        <v>2914</v>
      </c>
      <c r="J11" s="59">
        <v>2.0944799999999999</v>
      </c>
      <c r="K11" s="59">
        <v>13858.033366199999</v>
      </c>
      <c r="L11" s="108" t="s">
        <v>2914</v>
      </c>
      <c r="M11" s="58">
        <v>0.45689999999999997</v>
      </c>
      <c r="N11" s="58">
        <v>0.1525</v>
      </c>
    </row>
    <row r="12" spans="1:14">
      <c r="A12" t="s">
        <v>237</v>
      </c>
      <c r="B12" t="s">
        <v>238</v>
      </c>
      <c r="C12" t="s">
        <v>96</v>
      </c>
      <c r="D12" t="s">
        <v>108</v>
      </c>
      <c r="E12" t="s">
        <v>239</v>
      </c>
      <c r="F12" t="s">
        <v>240</v>
      </c>
      <c r="G12" t="s">
        <v>98</v>
      </c>
      <c r="H12" s="55">
        <v>10557.72</v>
      </c>
      <c r="I12" s="55">
        <v>2400</v>
      </c>
      <c r="J12" s="55">
        <v>0</v>
      </c>
      <c r="K12" s="55">
        <v>253.38527999999999</v>
      </c>
      <c r="L12" s="56">
        <v>0</v>
      </c>
      <c r="M12" s="56">
        <v>8.3999999999999995E-3</v>
      </c>
      <c r="N12" s="56">
        <v>2.8E-3</v>
      </c>
    </row>
    <row r="13" spans="1:14">
      <c r="A13" t="s">
        <v>241</v>
      </c>
      <c r="B13" t="s">
        <v>242</v>
      </c>
      <c r="C13" t="s">
        <v>96</v>
      </c>
      <c r="D13" t="s">
        <v>108</v>
      </c>
      <c r="E13" t="s">
        <v>243</v>
      </c>
      <c r="F13" t="s">
        <v>244</v>
      </c>
      <c r="G13" t="s">
        <v>98</v>
      </c>
      <c r="H13" s="55">
        <v>1329.92</v>
      </c>
      <c r="I13" s="55">
        <v>27680</v>
      </c>
      <c r="J13" s="55">
        <v>0</v>
      </c>
      <c r="K13" s="55">
        <v>368.12185599999998</v>
      </c>
      <c r="L13" s="56">
        <v>0</v>
      </c>
      <c r="M13" s="56">
        <v>1.21E-2</v>
      </c>
      <c r="N13" s="56">
        <v>4.1000000000000003E-3</v>
      </c>
    </row>
    <row r="14" spans="1:14">
      <c r="A14" t="s">
        <v>245</v>
      </c>
      <c r="B14" t="s">
        <v>246</v>
      </c>
      <c r="C14" t="s">
        <v>96</v>
      </c>
      <c r="D14" t="s">
        <v>108</v>
      </c>
      <c r="E14" t="s">
        <v>247</v>
      </c>
      <c r="F14" t="s">
        <v>244</v>
      </c>
      <c r="G14" t="s">
        <v>98</v>
      </c>
      <c r="H14" s="55">
        <v>4412.0200000000004</v>
      </c>
      <c r="I14" s="55">
        <v>7120</v>
      </c>
      <c r="J14" s="55">
        <v>0</v>
      </c>
      <c r="K14" s="55">
        <v>314.13582400000001</v>
      </c>
      <c r="L14" s="56">
        <v>0</v>
      </c>
      <c r="M14" s="56">
        <v>1.04E-2</v>
      </c>
      <c r="N14" s="56">
        <v>3.5000000000000001E-3</v>
      </c>
    </row>
    <row r="15" spans="1:14">
      <c r="A15" t="s">
        <v>248</v>
      </c>
      <c r="B15" t="s">
        <v>249</v>
      </c>
      <c r="C15" t="s">
        <v>96</v>
      </c>
      <c r="D15" t="s">
        <v>108</v>
      </c>
      <c r="E15" t="s">
        <v>250</v>
      </c>
      <c r="F15" t="s">
        <v>244</v>
      </c>
      <c r="G15" t="s">
        <v>98</v>
      </c>
      <c r="H15" s="55">
        <v>24501.39</v>
      </c>
      <c r="I15" s="55">
        <v>1336</v>
      </c>
      <c r="J15" s="55">
        <v>0</v>
      </c>
      <c r="K15" s="55">
        <v>327.33857039999998</v>
      </c>
      <c r="L15" s="56">
        <v>0</v>
      </c>
      <c r="M15" s="56">
        <v>1.0800000000000001E-2</v>
      </c>
      <c r="N15" s="56">
        <v>3.5999999999999999E-3</v>
      </c>
    </row>
    <row r="16" spans="1:14">
      <c r="A16" t="s">
        <v>251</v>
      </c>
      <c r="B16" t="s">
        <v>252</v>
      </c>
      <c r="C16" t="s">
        <v>96</v>
      </c>
      <c r="D16" t="s">
        <v>108</v>
      </c>
      <c r="E16" t="s">
        <v>253</v>
      </c>
      <c r="F16" t="s">
        <v>254</v>
      </c>
      <c r="G16" t="s">
        <v>98</v>
      </c>
      <c r="H16" s="55">
        <v>6913.48</v>
      </c>
      <c r="I16" s="55">
        <v>3807</v>
      </c>
      <c r="J16" s="55">
        <v>0</v>
      </c>
      <c r="K16" s="55">
        <v>263.19618359999998</v>
      </c>
      <c r="L16" s="56">
        <v>0</v>
      </c>
      <c r="M16" s="56">
        <v>8.6999999999999994E-3</v>
      </c>
      <c r="N16" s="56">
        <v>2.8999999999999998E-3</v>
      </c>
    </row>
    <row r="17" spans="1:14">
      <c r="A17" t="s">
        <v>255</v>
      </c>
      <c r="B17" t="s">
        <v>256</v>
      </c>
      <c r="C17" t="s">
        <v>96</v>
      </c>
      <c r="D17" t="s">
        <v>108</v>
      </c>
      <c r="E17" t="s">
        <v>257</v>
      </c>
      <c r="F17" t="s">
        <v>254</v>
      </c>
      <c r="G17" t="s">
        <v>98</v>
      </c>
      <c r="H17" s="55">
        <v>5716.57</v>
      </c>
      <c r="I17" s="55">
        <v>2893</v>
      </c>
      <c r="J17" s="55">
        <v>0</v>
      </c>
      <c r="K17" s="55">
        <v>165.38037009999999</v>
      </c>
      <c r="L17" s="56">
        <v>0</v>
      </c>
      <c r="M17" s="56">
        <v>5.4999999999999997E-3</v>
      </c>
      <c r="N17" s="56">
        <v>1.8E-3</v>
      </c>
    </row>
    <row r="18" spans="1:14">
      <c r="A18" t="s">
        <v>258</v>
      </c>
      <c r="B18" t="s">
        <v>259</v>
      </c>
      <c r="C18" t="s">
        <v>96</v>
      </c>
      <c r="D18" t="s">
        <v>108</v>
      </c>
      <c r="E18" t="s">
        <v>260</v>
      </c>
      <c r="F18" t="s">
        <v>261</v>
      </c>
      <c r="G18" t="s">
        <v>98</v>
      </c>
      <c r="H18" s="55">
        <v>1154.6199999999999</v>
      </c>
      <c r="I18" s="55">
        <v>77500</v>
      </c>
      <c r="J18" s="55">
        <v>2.0944799999999999</v>
      </c>
      <c r="K18" s="55">
        <v>896.92498000000001</v>
      </c>
      <c r="L18" s="56">
        <v>0</v>
      </c>
      <c r="M18" s="56">
        <v>2.9600000000000001E-2</v>
      </c>
      <c r="N18" s="56">
        <v>9.9000000000000008E-3</v>
      </c>
    </row>
    <row r="19" spans="1:14">
      <c r="A19" t="s">
        <v>262</v>
      </c>
      <c r="B19" t="s">
        <v>263</v>
      </c>
      <c r="C19" t="s">
        <v>96</v>
      </c>
      <c r="D19" t="s">
        <v>108</v>
      </c>
      <c r="E19" t="s">
        <v>264</v>
      </c>
      <c r="F19" t="s">
        <v>265</v>
      </c>
      <c r="G19" t="s">
        <v>98</v>
      </c>
      <c r="H19" s="55">
        <v>654.29999999999995</v>
      </c>
      <c r="I19" s="55">
        <v>5701</v>
      </c>
      <c r="J19" s="55">
        <v>0</v>
      </c>
      <c r="K19" s="55">
        <v>37.301642999999999</v>
      </c>
      <c r="L19" s="56">
        <v>0</v>
      </c>
      <c r="M19" s="56">
        <v>1.1999999999999999E-3</v>
      </c>
      <c r="N19" s="56">
        <v>4.0000000000000002E-4</v>
      </c>
    </row>
    <row r="20" spans="1:14">
      <c r="A20" t="s">
        <v>266</v>
      </c>
      <c r="B20" t="s">
        <v>267</v>
      </c>
      <c r="C20" t="s">
        <v>96</v>
      </c>
      <c r="D20" t="s">
        <v>108</v>
      </c>
      <c r="E20" t="s">
        <v>268</v>
      </c>
      <c r="F20" t="s">
        <v>265</v>
      </c>
      <c r="G20" t="s">
        <v>98</v>
      </c>
      <c r="H20" s="55">
        <v>23415.24</v>
      </c>
      <c r="I20" s="55">
        <v>1027</v>
      </c>
      <c r="J20" s="55">
        <v>0</v>
      </c>
      <c r="K20" s="55">
        <v>240.47451480000001</v>
      </c>
      <c r="L20" s="56">
        <v>0</v>
      </c>
      <c r="M20" s="56">
        <v>7.9000000000000008E-3</v>
      </c>
      <c r="N20" s="56">
        <v>2.5999999999999999E-3</v>
      </c>
    </row>
    <row r="21" spans="1:14">
      <c r="A21" t="s">
        <v>269</v>
      </c>
      <c r="B21" t="s">
        <v>270</v>
      </c>
      <c r="C21" t="s">
        <v>96</v>
      </c>
      <c r="D21" t="s">
        <v>108</v>
      </c>
      <c r="E21" t="s">
        <v>271</v>
      </c>
      <c r="F21" t="s">
        <v>272</v>
      </c>
      <c r="G21" t="s">
        <v>98</v>
      </c>
      <c r="H21" s="55">
        <v>32009.34</v>
      </c>
      <c r="I21" s="55">
        <v>1835</v>
      </c>
      <c r="J21" s="55">
        <v>0</v>
      </c>
      <c r="K21" s="55">
        <v>587.37138900000002</v>
      </c>
      <c r="L21" s="56">
        <v>0</v>
      </c>
      <c r="M21" s="56">
        <v>1.9400000000000001E-2</v>
      </c>
      <c r="N21" s="56">
        <v>6.4999999999999997E-3</v>
      </c>
    </row>
    <row r="22" spans="1:14">
      <c r="A22" t="s">
        <v>273</v>
      </c>
      <c r="B22" t="s">
        <v>274</v>
      </c>
      <c r="C22" t="s">
        <v>96</v>
      </c>
      <c r="D22" t="s">
        <v>108</v>
      </c>
      <c r="E22" t="s">
        <v>275</v>
      </c>
      <c r="F22" t="s">
        <v>272</v>
      </c>
      <c r="G22" t="s">
        <v>98</v>
      </c>
      <c r="H22" s="55">
        <v>38164.78</v>
      </c>
      <c r="I22" s="55">
        <v>3290</v>
      </c>
      <c r="J22" s="55">
        <v>0</v>
      </c>
      <c r="K22" s="55">
        <v>1255.6212619999999</v>
      </c>
      <c r="L22" s="56">
        <v>0</v>
      </c>
      <c r="M22" s="56">
        <v>4.1399999999999999E-2</v>
      </c>
      <c r="N22" s="56">
        <v>1.38E-2</v>
      </c>
    </row>
    <row r="23" spans="1:14">
      <c r="A23" t="s">
        <v>276</v>
      </c>
      <c r="B23" t="s">
        <v>277</v>
      </c>
      <c r="C23" t="s">
        <v>96</v>
      </c>
      <c r="D23" t="s">
        <v>108</v>
      </c>
      <c r="E23" t="s">
        <v>278</v>
      </c>
      <c r="F23" t="s">
        <v>272</v>
      </c>
      <c r="G23" t="s">
        <v>98</v>
      </c>
      <c r="H23" s="55">
        <v>44646.49</v>
      </c>
      <c r="I23" s="55">
        <v>2950</v>
      </c>
      <c r="J23" s="55">
        <v>0</v>
      </c>
      <c r="K23" s="55">
        <v>1317.071455</v>
      </c>
      <c r="L23" s="56">
        <v>0</v>
      </c>
      <c r="M23" s="56">
        <v>4.3400000000000001E-2</v>
      </c>
      <c r="N23" s="56">
        <v>1.4500000000000001E-2</v>
      </c>
    </row>
    <row r="24" spans="1:14">
      <c r="A24" t="s">
        <v>279</v>
      </c>
      <c r="B24" t="s">
        <v>280</v>
      </c>
      <c r="C24" t="s">
        <v>96</v>
      </c>
      <c r="D24" t="s">
        <v>108</v>
      </c>
      <c r="E24" t="s">
        <v>281</v>
      </c>
      <c r="F24" t="s">
        <v>272</v>
      </c>
      <c r="G24" t="s">
        <v>98</v>
      </c>
      <c r="H24" s="55">
        <v>7348.78</v>
      </c>
      <c r="I24" s="55">
        <v>14260</v>
      </c>
      <c r="J24" s="55">
        <v>0</v>
      </c>
      <c r="K24" s="55">
        <v>1047.9360280000001</v>
      </c>
      <c r="L24" s="56">
        <v>0</v>
      </c>
      <c r="M24" s="56">
        <v>3.4599999999999999E-2</v>
      </c>
      <c r="N24" s="56">
        <v>1.15E-2</v>
      </c>
    </row>
    <row r="25" spans="1:14">
      <c r="A25" t="s">
        <v>282</v>
      </c>
      <c r="B25" t="s">
        <v>283</v>
      </c>
      <c r="C25" t="s">
        <v>96</v>
      </c>
      <c r="D25" t="s">
        <v>108</v>
      </c>
      <c r="E25" t="s">
        <v>284</v>
      </c>
      <c r="F25" t="s">
        <v>272</v>
      </c>
      <c r="G25" t="s">
        <v>98</v>
      </c>
      <c r="H25" s="55">
        <v>1187.97</v>
      </c>
      <c r="I25" s="55">
        <v>14990</v>
      </c>
      <c r="J25" s="55">
        <v>0</v>
      </c>
      <c r="K25" s="55">
        <v>178.07670300000001</v>
      </c>
      <c r="L25" s="56">
        <v>0</v>
      </c>
      <c r="M25" s="56">
        <v>5.8999999999999999E-3</v>
      </c>
      <c r="N25" s="56">
        <v>2E-3</v>
      </c>
    </row>
    <row r="26" spans="1:14">
      <c r="A26" t="s">
        <v>285</v>
      </c>
      <c r="B26" t="s">
        <v>286</v>
      </c>
      <c r="C26" t="s">
        <v>96</v>
      </c>
      <c r="D26" t="s">
        <v>108</v>
      </c>
      <c r="E26" t="s">
        <v>287</v>
      </c>
      <c r="F26" t="s">
        <v>103</v>
      </c>
      <c r="G26" t="s">
        <v>98</v>
      </c>
      <c r="H26" s="55">
        <v>281.20999999999998</v>
      </c>
      <c r="I26" s="55">
        <v>152920</v>
      </c>
      <c r="J26" s="55">
        <v>0</v>
      </c>
      <c r="K26" s="55">
        <v>430.02633200000002</v>
      </c>
      <c r="L26" s="56">
        <v>1E-4</v>
      </c>
      <c r="M26" s="56">
        <v>1.4200000000000001E-2</v>
      </c>
      <c r="N26" s="56">
        <v>4.7000000000000002E-3</v>
      </c>
    </row>
    <row r="27" spans="1:14">
      <c r="A27" t="s">
        <v>288</v>
      </c>
      <c r="B27" t="s">
        <v>289</v>
      </c>
      <c r="C27" t="s">
        <v>96</v>
      </c>
      <c r="D27" t="s">
        <v>108</v>
      </c>
      <c r="E27" t="s">
        <v>290</v>
      </c>
      <c r="F27" t="s">
        <v>103</v>
      </c>
      <c r="G27" t="s">
        <v>98</v>
      </c>
      <c r="H27" s="55">
        <v>130.22</v>
      </c>
      <c r="I27" s="55">
        <v>91410</v>
      </c>
      <c r="J27" s="55">
        <v>0</v>
      </c>
      <c r="K27" s="55">
        <v>119.034102</v>
      </c>
      <c r="L27" s="56">
        <v>0</v>
      </c>
      <c r="M27" s="56">
        <v>3.8999999999999998E-3</v>
      </c>
      <c r="N27" s="56">
        <v>1.2999999999999999E-3</v>
      </c>
    </row>
    <row r="28" spans="1:14">
      <c r="A28" t="s">
        <v>291</v>
      </c>
      <c r="B28" t="s">
        <v>292</v>
      </c>
      <c r="C28" t="s">
        <v>96</v>
      </c>
      <c r="D28" t="s">
        <v>108</v>
      </c>
      <c r="E28" t="s">
        <v>293</v>
      </c>
      <c r="F28" t="s">
        <v>294</v>
      </c>
      <c r="G28" t="s">
        <v>98</v>
      </c>
      <c r="H28" s="55">
        <v>4428.0600000000004</v>
      </c>
      <c r="I28" s="55">
        <v>4850</v>
      </c>
      <c r="J28" s="55">
        <v>0</v>
      </c>
      <c r="K28" s="55">
        <v>214.76091</v>
      </c>
      <c r="L28" s="56">
        <v>0</v>
      </c>
      <c r="M28" s="56">
        <v>7.1000000000000004E-3</v>
      </c>
      <c r="N28" s="56">
        <v>2.3999999999999998E-3</v>
      </c>
    </row>
    <row r="29" spans="1:14">
      <c r="A29" t="s">
        <v>295</v>
      </c>
      <c r="B29" t="s">
        <v>296</v>
      </c>
      <c r="C29" t="s">
        <v>96</v>
      </c>
      <c r="D29" t="s">
        <v>108</v>
      </c>
      <c r="E29" t="s">
        <v>297</v>
      </c>
      <c r="F29" t="s">
        <v>294</v>
      </c>
      <c r="G29" t="s">
        <v>98</v>
      </c>
      <c r="H29" s="55">
        <v>19828.97</v>
      </c>
      <c r="I29" s="55">
        <v>1040</v>
      </c>
      <c r="J29" s="55">
        <v>0</v>
      </c>
      <c r="K29" s="55">
        <v>206.22128799999999</v>
      </c>
      <c r="L29" s="56">
        <v>0</v>
      </c>
      <c r="M29" s="56">
        <v>6.7999999999999996E-3</v>
      </c>
      <c r="N29" s="56">
        <v>2.3E-3</v>
      </c>
    </row>
    <row r="30" spans="1:14">
      <c r="A30" t="s">
        <v>298</v>
      </c>
      <c r="B30" t="s">
        <v>299</v>
      </c>
      <c r="C30" t="s">
        <v>96</v>
      </c>
      <c r="D30" t="s">
        <v>108</v>
      </c>
      <c r="E30" t="s">
        <v>300</v>
      </c>
      <c r="F30" t="s">
        <v>294</v>
      </c>
      <c r="G30" t="s">
        <v>98</v>
      </c>
      <c r="H30" s="55">
        <v>122.92</v>
      </c>
      <c r="I30" s="55">
        <v>46450</v>
      </c>
      <c r="J30" s="55">
        <v>0</v>
      </c>
      <c r="K30" s="55">
        <v>57.096339999999998</v>
      </c>
      <c r="L30" s="56">
        <v>0</v>
      </c>
      <c r="M30" s="56">
        <v>1.9E-3</v>
      </c>
      <c r="N30" s="56">
        <v>5.9999999999999995E-4</v>
      </c>
    </row>
    <row r="31" spans="1:14">
      <c r="A31" t="s">
        <v>301</v>
      </c>
      <c r="B31" t="s">
        <v>302</v>
      </c>
      <c r="C31" t="s">
        <v>96</v>
      </c>
      <c r="D31" t="s">
        <v>108</v>
      </c>
      <c r="E31" t="s">
        <v>303</v>
      </c>
      <c r="F31" t="s">
        <v>304</v>
      </c>
      <c r="G31" t="s">
        <v>98</v>
      </c>
      <c r="H31" s="55">
        <v>48335.31</v>
      </c>
      <c r="I31" s="55">
        <v>1818</v>
      </c>
      <c r="J31" s="55">
        <v>0</v>
      </c>
      <c r="K31" s="55">
        <v>878.73593579999999</v>
      </c>
      <c r="L31" s="56">
        <v>0</v>
      </c>
      <c r="M31" s="56">
        <v>2.9000000000000001E-2</v>
      </c>
      <c r="N31" s="56">
        <v>9.7000000000000003E-3</v>
      </c>
    </row>
    <row r="32" spans="1:14">
      <c r="A32" t="s">
        <v>305</v>
      </c>
      <c r="B32" t="s">
        <v>306</v>
      </c>
      <c r="C32" t="s">
        <v>96</v>
      </c>
      <c r="D32" t="s">
        <v>108</v>
      </c>
      <c r="E32" t="s">
        <v>307</v>
      </c>
      <c r="F32" t="s">
        <v>308</v>
      </c>
      <c r="G32" t="s">
        <v>98</v>
      </c>
      <c r="H32" s="55">
        <v>2443.87</v>
      </c>
      <c r="I32" s="55">
        <v>11090</v>
      </c>
      <c r="J32" s="55">
        <v>0</v>
      </c>
      <c r="K32" s="55">
        <v>271.02518300000003</v>
      </c>
      <c r="L32" s="56">
        <v>0</v>
      </c>
      <c r="M32" s="56">
        <v>8.8999999999999999E-3</v>
      </c>
      <c r="N32" s="56">
        <v>3.0000000000000001E-3</v>
      </c>
    </row>
    <row r="33" spans="1:14">
      <c r="A33" t="s">
        <v>309</v>
      </c>
      <c r="B33" t="s">
        <v>310</v>
      </c>
      <c r="C33" t="s">
        <v>96</v>
      </c>
      <c r="D33" t="s">
        <v>108</v>
      </c>
      <c r="E33" t="s">
        <v>311</v>
      </c>
      <c r="F33" t="s">
        <v>308</v>
      </c>
      <c r="G33" t="s">
        <v>98</v>
      </c>
      <c r="H33" s="55">
        <v>344.64</v>
      </c>
      <c r="I33" s="55">
        <v>50140</v>
      </c>
      <c r="J33" s="55">
        <v>0</v>
      </c>
      <c r="K33" s="55">
        <v>172.80249599999999</v>
      </c>
      <c r="L33" s="56">
        <v>0</v>
      </c>
      <c r="M33" s="56">
        <v>5.7000000000000002E-3</v>
      </c>
      <c r="N33" s="56">
        <v>1.9E-3</v>
      </c>
    </row>
    <row r="34" spans="1:14">
      <c r="A34" t="s">
        <v>312</v>
      </c>
      <c r="B34" t="s">
        <v>313</v>
      </c>
      <c r="C34" t="s">
        <v>96</v>
      </c>
      <c r="D34" t="s">
        <v>108</v>
      </c>
      <c r="E34" t="s">
        <v>314</v>
      </c>
      <c r="F34" t="s">
        <v>308</v>
      </c>
      <c r="G34" t="s">
        <v>98</v>
      </c>
      <c r="H34" s="55">
        <v>421.14</v>
      </c>
      <c r="I34" s="55">
        <v>25190</v>
      </c>
      <c r="J34" s="55">
        <v>0</v>
      </c>
      <c r="K34" s="55">
        <v>106.085166</v>
      </c>
      <c r="L34" s="56">
        <v>0</v>
      </c>
      <c r="M34" s="56">
        <v>3.5000000000000001E-3</v>
      </c>
      <c r="N34" s="56">
        <v>1.1999999999999999E-3</v>
      </c>
    </row>
    <row r="35" spans="1:14">
      <c r="A35" t="s">
        <v>315</v>
      </c>
      <c r="B35" t="s">
        <v>316</v>
      </c>
      <c r="C35" t="s">
        <v>96</v>
      </c>
      <c r="D35" t="s">
        <v>108</v>
      </c>
      <c r="E35" t="s">
        <v>317</v>
      </c>
      <c r="F35" t="s">
        <v>318</v>
      </c>
      <c r="G35" t="s">
        <v>98</v>
      </c>
      <c r="H35" s="55">
        <v>3764.6</v>
      </c>
      <c r="I35" s="55">
        <v>6850</v>
      </c>
      <c r="J35" s="55">
        <v>0</v>
      </c>
      <c r="K35" s="55">
        <v>257.87509999999997</v>
      </c>
      <c r="L35" s="56">
        <v>0</v>
      </c>
      <c r="M35" s="56">
        <v>8.5000000000000006E-3</v>
      </c>
      <c r="N35" s="56">
        <v>2.8E-3</v>
      </c>
    </row>
    <row r="36" spans="1:14">
      <c r="A36" t="s">
        <v>319</v>
      </c>
      <c r="B36" t="s">
        <v>320</v>
      </c>
      <c r="C36" t="s">
        <v>96</v>
      </c>
      <c r="D36" t="s">
        <v>108</v>
      </c>
      <c r="E36" t="s">
        <v>321</v>
      </c>
      <c r="F36" t="s">
        <v>322</v>
      </c>
      <c r="G36" t="s">
        <v>98</v>
      </c>
      <c r="H36" s="55">
        <v>15928.4</v>
      </c>
      <c r="I36" s="55">
        <v>2365</v>
      </c>
      <c r="J36" s="55">
        <v>0</v>
      </c>
      <c r="K36" s="55">
        <v>376.70666</v>
      </c>
      <c r="L36" s="56">
        <v>0</v>
      </c>
      <c r="M36" s="56">
        <v>1.24E-2</v>
      </c>
      <c r="N36" s="56">
        <v>4.1000000000000003E-3</v>
      </c>
    </row>
    <row r="37" spans="1:14">
      <c r="A37" t="s">
        <v>323</v>
      </c>
      <c r="B37" t="s">
        <v>324</v>
      </c>
      <c r="C37" t="s">
        <v>96</v>
      </c>
      <c r="D37" t="s">
        <v>108</v>
      </c>
      <c r="E37" t="s">
        <v>325</v>
      </c>
      <c r="F37" t="s">
        <v>326</v>
      </c>
      <c r="G37" t="s">
        <v>98</v>
      </c>
      <c r="H37" s="55">
        <v>3196.79</v>
      </c>
      <c r="I37" s="55">
        <v>6200</v>
      </c>
      <c r="J37" s="55">
        <v>0</v>
      </c>
      <c r="K37" s="55">
        <v>198.20097999999999</v>
      </c>
      <c r="L37" s="56">
        <v>0</v>
      </c>
      <c r="M37" s="56">
        <v>6.4999999999999997E-3</v>
      </c>
      <c r="N37" s="56">
        <v>2.2000000000000001E-3</v>
      </c>
    </row>
    <row r="38" spans="1:14">
      <c r="A38" t="s">
        <v>327</v>
      </c>
      <c r="B38" t="s">
        <v>328</v>
      </c>
      <c r="C38" t="s">
        <v>96</v>
      </c>
      <c r="D38" t="s">
        <v>108</v>
      </c>
      <c r="E38" t="s">
        <v>329</v>
      </c>
      <c r="F38" t="s">
        <v>326</v>
      </c>
      <c r="G38" t="s">
        <v>98</v>
      </c>
      <c r="H38" s="55">
        <v>10423.540000000001</v>
      </c>
      <c r="I38" s="55">
        <v>2000</v>
      </c>
      <c r="J38" s="55">
        <v>0</v>
      </c>
      <c r="K38" s="55">
        <v>208.4708</v>
      </c>
      <c r="L38" s="56">
        <v>0</v>
      </c>
      <c r="M38" s="56">
        <v>6.8999999999999999E-3</v>
      </c>
      <c r="N38" s="56">
        <v>2.3E-3</v>
      </c>
    </row>
    <row r="39" spans="1:14">
      <c r="A39" t="s">
        <v>330</v>
      </c>
      <c r="B39" t="s">
        <v>331</v>
      </c>
      <c r="C39" t="s">
        <v>96</v>
      </c>
      <c r="D39" t="s">
        <v>108</v>
      </c>
      <c r="E39" t="s">
        <v>332</v>
      </c>
      <c r="F39" t="s">
        <v>326</v>
      </c>
      <c r="G39" t="s">
        <v>98</v>
      </c>
      <c r="H39" s="55">
        <v>1497.2</v>
      </c>
      <c r="I39" s="55">
        <v>37170</v>
      </c>
      <c r="J39" s="55">
        <v>0</v>
      </c>
      <c r="K39" s="55">
        <v>556.50923999999998</v>
      </c>
      <c r="L39" s="56">
        <v>1E-4</v>
      </c>
      <c r="M39" s="56">
        <v>1.83E-2</v>
      </c>
      <c r="N39" s="56">
        <v>6.1000000000000004E-3</v>
      </c>
    </row>
    <row r="40" spans="1:14">
      <c r="A40" t="s">
        <v>333</v>
      </c>
      <c r="B40" t="s">
        <v>334</v>
      </c>
      <c r="C40" t="s">
        <v>96</v>
      </c>
      <c r="D40" t="s">
        <v>108</v>
      </c>
      <c r="E40" t="s">
        <v>335</v>
      </c>
      <c r="F40" t="s">
        <v>326</v>
      </c>
      <c r="G40" t="s">
        <v>98</v>
      </c>
      <c r="H40" s="55">
        <v>49211.83</v>
      </c>
      <c r="I40" s="55">
        <v>1070</v>
      </c>
      <c r="J40" s="55">
        <v>0</v>
      </c>
      <c r="K40" s="55">
        <v>526.56658100000004</v>
      </c>
      <c r="L40" s="56">
        <v>1E-4</v>
      </c>
      <c r="M40" s="56">
        <v>1.7399999999999999E-2</v>
      </c>
      <c r="N40" s="56">
        <v>5.7999999999999996E-3</v>
      </c>
    </row>
    <row r="41" spans="1:14">
      <c r="A41" t="s">
        <v>336</v>
      </c>
      <c r="B41" t="s">
        <v>337</v>
      </c>
      <c r="C41" t="s">
        <v>96</v>
      </c>
      <c r="D41" t="s">
        <v>108</v>
      </c>
      <c r="E41" t="s">
        <v>338</v>
      </c>
      <c r="F41" t="s">
        <v>326</v>
      </c>
      <c r="G41" t="s">
        <v>98</v>
      </c>
      <c r="H41" s="55">
        <v>2079.7199999999998</v>
      </c>
      <c r="I41" s="55">
        <v>28100</v>
      </c>
      <c r="J41" s="55">
        <v>0</v>
      </c>
      <c r="K41" s="55">
        <v>584.40132000000006</v>
      </c>
      <c r="L41" s="56">
        <v>0</v>
      </c>
      <c r="M41" s="56">
        <v>1.9300000000000001E-2</v>
      </c>
      <c r="N41" s="56">
        <v>6.4000000000000003E-3</v>
      </c>
    </row>
    <row r="42" spans="1:14">
      <c r="A42" t="s">
        <v>339</v>
      </c>
      <c r="B42" t="s">
        <v>340</v>
      </c>
      <c r="C42" t="s">
        <v>96</v>
      </c>
      <c r="D42" t="s">
        <v>108</v>
      </c>
      <c r="E42" t="s">
        <v>341</v>
      </c>
      <c r="F42" t="s">
        <v>326</v>
      </c>
      <c r="G42" t="s">
        <v>98</v>
      </c>
      <c r="H42" s="55">
        <v>2018.62</v>
      </c>
      <c r="I42" s="55">
        <v>23780</v>
      </c>
      <c r="J42" s="55">
        <v>0</v>
      </c>
      <c r="K42" s="55">
        <v>480.02783599999998</v>
      </c>
      <c r="L42" s="56">
        <v>0</v>
      </c>
      <c r="M42" s="56">
        <v>1.5800000000000002E-2</v>
      </c>
      <c r="N42" s="56">
        <v>5.3E-3</v>
      </c>
    </row>
    <row r="43" spans="1:14">
      <c r="A43" t="s">
        <v>342</v>
      </c>
      <c r="B43" t="s">
        <v>343</v>
      </c>
      <c r="C43" t="s">
        <v>96</v>
      </c>
      <c r="D43" t="s">
        <v>108</v>
      </c>
      <c r="E43" t="s">
        <v>344</v>
      </c>
      <c r="F43" t="s">
        <v>345</v>
      </c>
      <c r="G43" t="s">
        <v>98</v>
      </c>
      <c r="H43" s="55">
        <v>7438.1</v>
      </c>
      <c r="I43" s="55">
        <v>3815</v>
      </c>
      <c r="J43" s="55">
        <v>0</v>
      </c>
      <c r="K43" s="55">
        <v>283.76351499999998</v>
      </c>
      <c r="L43" s="56">
        <v>0</v>
      </c>
      <c r="M43" s="56">
        <v>9.4000000000000004E-3</v>
      </c>
      <c r="N43" s="56">
        <v>3.0999999999999999E-3</v>
      </c>
    </row>
    <row r="44" spans="1:14">
      <c r="A44" t="s">
        <v>346</v>
      </c>
      <c r="B44" t="s">
        <v>347</v>
      </c>
      <c r="C44" t="s">
        <v>96</v>
      </c>
      <c r="D44" t="s">
        <v>108</v>
      </c>
      <c r="E44" t="s">
        <v>348</v>
      </c>
      <c r="F44" t="s">
        <v>112</v>
      </c>
      <c r="G44" t="s">
        <v>98</v>
      </c>
      <c r="H44" s="55">
        <v>288.68</v>
      </c>
      <c r="I44" s="55">
        <v>72500</v>
      </c>
      <c r="J44" s="55">
        <v>0</v>
      </c>
      <c r="K44" s="55">
        <v>209.29300000000001</v>
      </c>
      <c r="L44" s="56">
        <v>0</v>
      </c>
      <c r="M44" s="56">
        <v>6.8999999999999999E-3</v>
      </c>
      <c r="N44" s="56">
        <v>2.3E-3</v>
      </c>
    </row>
    <row r="45" spans="1:14">
      <c r="A45" t="s">
        <v>349</v>
      </c>
      <c r="B45" t="s">
        <v>350</v>
      </c>
      <c r="C45" t="s">
        <v>96</v>
      </c>
      <c r="D45" t="s">
        <v>108</v>
      </c>
      <c r="E45" t="s">
        <v>351</v>
      </c>
      <c r="F45" t="s">
        <v>113</v>
      </c>
      <c r="G45" t="s">
        <v>98</v>
      </c>
      <c r="H45" s="55">
        <v>94564.55</v>
      </c>
      <c r="I45" s="55">
        <v>495</v>
      </c>
      <c r="J45" s="55">
        <v>0</v>
      </c>
      <c r="K45" s="55">
        <v>468.09452249999998</v>
      </c>
      <c r="L45" s="56">
        <v>0</v>
      </c>
      <c r="M45" s="56">
        <v>1.54E-2</v>
      </c>
      <c r="N45" s="56">
        <v>5.1999999999999998E-3</v>
      </c>
    </row>
    <row r="46" spans="1:14">
      <c r="A46" s="57" t="s">
        <v>352</v>
      </c>
      <c r="B46" s="107" t="s">
        <v>2914</v>
      </c>
      <c r="C46" s="107" t="s">
        <v>2914</v>
      </c>
      <c r="D46" s="108" t="s">
        <v>2914</v>
      </c>
      <c r="E46" s="108" t="s">
        <v>2914</v>
      </c>
      <c r="F46" s="108" t="s">
        <v>2914</v>
      </c>
      <c r="G46" s="108" t="s">
        <v>2914</v>
      </c>
      <c r="H46" s="59">
        <v>578981.9</v>
      </c>
      <c r="I46" s="108" t="s">
        <v>2914</v>
      </c>
      <c r="J46" s="59">
        <v>10.99724</v>
      </c>
      <c r="K46" s="59">
        <v>7098.0433810937939</v>
      </c>
      <c r="L46" s="108" t="s">
        <v>2914</v>
      </c>
      <c r="M46" s="58">
        <v>0.23400000000000001</v>
      </c>
      <c r="N46" s="58">
        <v>7.8100000000000003E-2</v>
      </c>
    </row>
    <row r="47" spans="1:14">
      <c r="A47" t="s">
        <v>353</v>
      </c>
      <c r="B47" t="s">
        <v>354</v>
      </c>
      <c r="C47" t="s">
        <v>96</v>
      </c>
      <c r="D47" t="s">
        <v>108</v>
      </c>
      <c r="E47" t="s">
        <v>355</v>
      </c>
      <c r="F47" t="s">
        <v>97</v>
      </c>
      <c r="G47" t="s">
        <v>98</v>
      </c>
      <c r="H47" s="55">
        <v>610.95000000000005</v>
      </c>
      <c r="I47" s="55">
        <v>16440</v>
      </c>
      <c r="J47" s="55">
        <v>0</v>
      </c>
      <c r="K47" s="55">
        <v>100.44018</v>
      </c>
      <c r="L47" s="56">
        <v>0</v>
      </c>
      <c r="M47" s="56">
        <v>3.3E-3</v>
      </c>
      <c r="N47" s="56">
        <v>1.1000000000000001E-3</v>
      </c>
    </row>
    <row r="48" spans="1:14">
      <c r="A48" t="s">
        <v>356</v>
      </c>
      <c r="B48" t="s">
        <v>357</v>
      </c>
      <c r="C48" t="s">
        <v>96</v>
      </c>
      <c r="D48" t="s">
        <v>108</v>
      </c>
      <c r="E48" t="s">
        <v>358</v>
      </c>
      <c r="F48" t="s">
        <v>359</v>
      </c>
      <c r="G48" t="s">
        <v>98</v>
      </c>
      <c r="H48" s="55">
        <v>1488.44</v>
      </c>
      <c r="I48" s="55">
        <v>5575</v>
      </c>
      <c r="J48" s="55">
        <v>0</v>
      </c>
      <c r="K48" s="55">
        <v>82.980530000000002</v>
      </c>
      <c r="L48" s="56">
        <v>1E-4</v>
      </c>
      <c r="M48" s="56">
        <v>2.7000000000000001E-3</v>
      </c>
      <c r="N48" s="56">
        <v>8.9999999999999998E-4</v>
      </c>
    </row>
    <row r="49" spans="1:14">
      <c r="A49" t="s">
        <v>360</v>
      </c>
      <c r="B49" t="s">
        <v>361</v>
      </c>
      <c r="C49" t="s">
        <v>96</v>
      </c>
      <c r="D49" t="s">
        <v>108</v>
      </c>
      <c r="E49" t="s">
        <v>362</v>
      </c>
      <c r="F49" t="s">
        <v>240</v>
      </c>
      <c r="G49" t="s">
        <v>98</v>
      </c>
      <c r="H49" s="55">
        <v>62363.95</v>
      </c>
      <c r="I49" s="55">
        <v>124</v>
      </c>
      <c r="J49" s="55">
        <v>0</v>
      </c>
      <c r="K49" s="55">
        <v>77.331298000000004</v>
      </c>
      <c r="L49" s="56">
        <v>0</v>
      </c>
      <c r="M49" s="56">
        <v>2.5000000000000001E-3</v>
      </c>
      <c r="N49" s="56">
        <v>8.9999999999999998E-4</v>
      </c>
    </row>
    <row r="50" spans="1:14">
      <c r="A50" t="s">
        <v>363</v>
      </c>
      <c r="B50" t="s">
        <v>364</v>
      </c>
      <c r="C50" t="s">
        <v>96</v>
      </c>
      <c r="D50" t="s">
        <v>108</v>
      </c>
      <c r="E50" t="s">
        <v>365</v>
      </c>
      <c r="F50" t="s">
        <v>240</v>
      </c>
      <c r="G50" t="s">
        <v>98</v>
      </c>
      <c r="H50" s="55">
        <v>12434.12</v>
      </c>
      <c r="I50" s="55">
        <v>316</v>
      </c>
      <c r="J50" s="55">
        <v>0</v>
      </c>
      <c r="K50" s="55">
        <v>39.291819199999999</v>
      </c>
      <c r="L50" s="56">
        <v>0</v>
      </c>
      <c r="M50" s="56">
        <v>1.2999999999999999E-3</v>
      </c>
      <c r="N50" s="56">
        <v>4.0000000000000002E-4</v>
      </c>
    </row>
    <row r="51" spans="1:14">
      <c r="A51" t="s">
        <v>366</v>
      </c>
      <c r="B51" t="s">
        <v>367</v>
      </c>
      <c r="C51" t="s">
        <v>96</v>
      </c>
      <c r="D51" t="s">
        <v>108</v>
      </c>
      <c r="E51" t="s">
        <v>368</v>
      </c>
      <c r="F51" t="s">
        <v>240</v>
      </c>
      <c r="G51" t="s">
        <v>98</v>
      </c>
      <c r="H51" s="55">
        <v>667.64</v>
      </c>
      <c r="I51" s="55">
        <v>8280</v>
      </c>
      <c r="J51" s="55">
        <v>0</v>
      </c>
      <c r="K51" s="55">
        <v>55.280591999999999</v>
      </c>
      <c r="L51" s="56">
        <v>1E-4</v>
      </c>
      <c r="M51" s="56">
        <v>1.8E-3</v>
      </c>
      <c r="N51" s="56">
        <v>5.9999999999999995E-4</v>
      </c>
    </row>
    <row r="52" spans="1:14">
      <c r="A52" t="s">
        <v>369</v>
      </c>
      <c r="B52" t="s">
        <v>370</v>
      </c>
      <c r="C52" t="s">
        <v>96</v>
      </c>
      <c r="D52" t="s">
        <v>108</v>
      </c>
      <c r="E52" t="s">
        <v>371</v>
      </c>
      <c r="F52" t="s">
        <v>240</v>
      </c>
      <c r="G52" t="s">
        <v>98</v>
      </c>
      <c r="H52" s="55">
        <v>609.63</v>
      </c>
      <c r="I52" s="55">
        <v>29920</v>
      </c>
      <c r="J52" s="55">
        <v>4.2956700000000003</v>
      </c>
      <c r="K52" s="55">
        <v>186.696966</v>
      </c>
      <c r="L52" s="56">
        <v>1E-4</v>
      </c>
      <c r="M52" s="56">
        <v>6.1999999999999998E-3</v>
      </c>
      <c r="N52" s="56">
        <v>2.0999999999999999E-3</v>
      </c>
    </row>
    <row r="53" spans="1:14">
      <c r="A53" t="s">
        <v>372</v>
      </c>
      <c r="B53" t="s">
        <v>373</v>
      </c>
      <c r="C53" t="s">
        <v>96</v>
      </c>
      <c r="D53" t="s">
        <v>108</v>
      </c>
      <c r="E53" t="s">
        <v>374</v>
      </c>
      <c r="F53" t="s">
        <v>240</v>
      </c>
      <c r="G53" t="s">
        <v>98</v>
      </c>
      <c r="H53" s="55">
        <v>36628.99</v>
      </c>
      <c r="I53" s="55">
        <v>295.7</v>
      </c>
      <c r="J53" s="55">
        <v>0</v>
      </c>
      <c r="K53" s="55">
        <v>108.31192342999999</v>
      </c>
      <c r="L53" s="56">
        <v>0</v>
      </c>
      <c r="M53" s="56">
        <v>3.5999999999999999E-3</v>
      </c>
      <c r="N53" s="56">
        <v>1.1999999999999999E-3</v>
      </c>
    </row>
    <row r="54" spans="1:14">
      <c r="A54" t="s">
        <v>375</v>
      </c>
      <c r="B54" t="s">
        <v>376</v>
      </c>
      <c r="C54" t="s">
        <v>96</v>
      </c>
      <c r="D54" t="s">
        <v>108</v>
      </c>
      <c r="E54" t="s">
        <v>377</v>
      </c>
      <c r="F54" t="s">
        <v>244</v>
      </c>
      <c r="G54" t="s">
        <v>98</v>
      </c>
      <c r="H54" s="55">
        <v>1393.49</v>
      </c>
      <c r="I54" s="55">
        <v>9675</v>
      </c>
      <c r="J54" s="55">
        <v>0</v>
      </c>
      <c r="K54" s="55">
        <v>134.82015749999999</v>
      </c>
      <c r="L54" s="56">
        <v>0</v>
      </c>
      <c r="M54" s="56">
        <v>4.4000000000000003E-3</v>
      </c>
      <c r="N54" s="56">
        <v>1.5E-3</v>
      </c>
    </row>
    <row r="55" spans="1:14">
      <c r="A55" t="s">
        <v>378</v>
      </c>
      <c r="B55" t="s">
        <v>379</v>
      </c>
      <c r="C55" t="s">
        <v>96</v>
      </c>
      <c r="D55" t="s">
        <v>108</v>
      </c>
      <c r="E55" t="s">
        <v>380</v>
      </c>
      <c r="F55" t="s">
        <v>244</v>
      </c>
      <c r="G55" t="s">
        <v>98</v>
      </c>
      <c r="H55" s="55">
        <v>6084.62</v>
      </c>
      <c r="I55" s="55">
        <v>865.1</v>
      </c>
      <c r="J55" s="55">
        <v>0</v>
      </c>
      <c r="K55" s="55">
        <v>52.638047620000002</v>
      </c>
      <c r="L55" s="56">
        <v>0</v>
      </c>
      <c r="M55" s="56">
        <v>1.6999999999999999E-3</v>
      </c>
      <c r="N55" s="56">
        <v>5.9999999999999995E-4</v>
      </c>
    </row>
    <row r="56" spans="1:14">
      <c r="A56" t="s">
        <v>381</v>
      </c>
      <c r="B56" t="s">
        <v>382</v>
      </c>
      <c r="C56" t="s">
        <v>96</v>
      </c>
      <c r="D56" t="s">
        <v>108</v>
      </c>
      <c r="E56" t="s">
        <v>383</v>
      </c>
      <c r="F56" t="s">
        <v>384</v>
      </c>
      <c r="G56" t="s">
        <v>98</v>
      </c>
      <c r="H56" s="55">
        <v>139.38999999999999</v>
      </c>
      <c r="I56" s="55">
        <v>41750</v>
      </c>
      <c r="J56" s="55">
        <v>0</v>
      </c>
      <c r="K56" s="55">
        <v>58.195324999999997</v>
      </c>
      <c r="L56" s="56">
        <v>0</v>
      </c>
      <c r="M56" s="56">
        <v>1.9E-3</v>
      </c>
      <c r="N56" s="56">
        <v>5.9999999999999995E-4</v>
      </c>
    </row>
    <row r="57" spans="1:14">
      <c r="A57" t="s">
        <v>385</v>
      </c>
      <c r="B57" t="s">
        <v>386</v>
      </c>
      <c r="C57" t="s">
        <v>96</v>
      </c>
      <c r="D57" t="s">
        <v>108</v>
      </c>
      <c r="E57" t="s">
        <v>387</v>
      </c>
      <c r="F57" t="s">
        <v>254</v>
      </c>
      <c r="G57" t="s">
        <v>98</v>
      </c>
      <c r="H57" s="55">
        <v>344.69</v>
      </c>
      <c r="I57" s="55">
        <v>9747</v>
      </c>
      <c r="J57" s="55">
        <v>0</v>
      </c>
      <c r="K57" s="55">
        <v>33.596934300000001</v>
      </c>
      <c r="L57" s="56">
        <v>0</v>
      </c>
      <c r="M57" s="56">
        <v>1.1000000000000001E-3</v>
      </c>
      <c r="N57" s="56">
        <v>4.0000000000000002E-4</v>
      </c>
    </row>
    <row r="58" spans="1:14">
      <c r="A58" t="s">
        <v>388</v>
      </c>
      <c r="B58" t="s">
        <v>389</v>
      </c>
      <c r="C58" t="s">
        <v>96</v>
      </c>
      <c r="D58" t="s">
        <v>108</v>
      </c>
      <c r="E58" t="s">
        <v>390</v>
      </c>
      <c r="F58" t="s">
        <v>254</v>
      </c>
      <c r="G58" t="s">
        <v>98</v>
      </c>
      <c r="H58" s="55">
        <v>1870.88</v>
      </c>
      <c r="I58" s="55">
        <v>5850</v>
      </c>
      <c r="J58" s="55">
        <v>0</v>
      </c>
      <c r="K58" s="55">
        <v>109.44647999999999</v>
      </c>
      <c r="L58" s="56">
        <v>0</v>
      </c>
      <c r="M58" s="56">
        <v>3.5999999999999999E-3</v>
      </c>
      <c r="N58" s="56">
        <v>1.1999999999999999E-3</v>
      </c>
    </row>
    <row r="59" spans="1:14">
      <c r="A59" t="s">
        <v>391</v>
      </c>
      <c r="B59" t="s">
        <v>392</v>
      </c>
      <c r="C59" t="s">
        <v>96</v>
      </c>
      <c r="D59" t="s">
        <v>108</v>
      </c>
      <c r="E59" t="s">
        <v>393</v>
      </c>
      <c r="F59" t="s">
        <v>254</v>
      </c>
      <c r="G59" t="s">
        <v>98</v>
      </c>
      <c r="H59" s="55">
        <v>1714.03</v>
      </c>
      <c r="I59" s="55">
        <v>9332</v>
      </c>
      <c r="J59" s="55">
        <v>0</v>
      </c>
      <c r="K59" s="55">
        <v>159.9532796</v>
      </c>
      <c r="L59" s="56">
        <v>0</v>
      </c>
      <c r="M59" s="56">
        <v>5.3E-3</v>
      </c>
      <c r="N59" s="56">
        <v>1.8E-3</v>
      </c>
    </row>
    <row r="60" spans="1:14">
      <c r="A60" t="s">
        <v>394</v>
      </c>
      <c r="B60" t="s">
        <v>395</v>
      </c>
      <c r="C60" t="s">
        <v>96</v>
      </c>
      <c r="D60" t="s">
        <v>108</v>
      </c>
      <c r="E60" t="s">
        <v>396</v>
      </c>
      <c r="F60" t="s">
        <v>265</v>
      </c>
      <c r="G60" t="s">
        <v>98</v>
      </c>
      <c r="H60" s="55">
        <v>4241.82</v>
      </c>
      <c r="I60" s="55">
        <v>1040</v>
      </c>
      <c r="J60" s="55">
        <v>0</v>
      </c>
      <c r="K60" s="55">
        <v>44.114927999999999</v>
      </c>
      <c r="L60" s="56">
        <v>0</v>
      </c>
      <c r="M60" s="56">
        <v>1.5E-3</v>
      </c>
      <c r="N60" s="56">
        <v>5.0000000000000001E-4</v>
      </c>
    </row>
    <row r="61" spans="1:14">
      <c r="A61" t="s">
        <v>397</v>
      </c>
      <c r="B61" t="s">
        <v>398</v>
      </c>
      <c r="C61" t="s">
        <v>96</v>
      </c>
      <c r="D61" t="s">
        <v>108</v>
      </c>
      <c r="E61" t="s">
        <v>399</v>
      </c>
      <c r="F61" t="s">
        <v>265</v>
      </c>
      <c r="G61" t="s">
        <v>98</v>
      </c>
      <c r="H61" s="55">
        <v>8625.09</v>
      </c>
      <c r="I61" s="55">
        <v>1488</v>
      </c>
      <c r="J61" s="55">
        <v>0</v>
      </c>
      <c r="K61" s="55">
        <v>128.34133919999999</v>
      </c>
      <c r="L61" s="56">
        <v>0</v>
      </c>
      <c r="M61" s="56">
        <v>4.1999999999999997E-3</v>
      </c>
      <c r="N61" s="56">
        <v>1.4E-3</v>
      </c>
    </row>
    <row r="62" spans="1:14">
      <c r="A62" t="s">
        <v>400</v>
      </c>
      <c r="B62" t="s">
        <v>401</v>
      </c>
      <c r="C62" t="s">
        <v>96</v>
      </c>
      <c r="D62" t="s">
        <v>108</v>
      </c>
      <c r="E62" t="s">
        <v>402</v>
      </c>
      <c r="F62" t="s">
        <v>265</v>
      </c>
      <c r="G62" t="s">
        <v>98</v>
      </c>
      <c r="H62" s="55">
        <v>830.48</v>
      </c>
      <c r="I62" s="55">
        <v>19150</v>
      </c>
      <c r="J62" s="55">
        <v>0</v>
      </c>
      <c r="K62" s="55">
        <v>159.03692000000001</v>
      </c>
      <c r="L62" s="56">
        <v>1E-4</v>
      </c>
      <c r="M62" s="56">
        <v>5.1999999999999998E-3</v>
      </c>
      <c r="N62" s="56">
        <v>1.8E-3</v>
      </c>
    </row>
    <row r="63" spans="1:14">
      <c r="A63" t="s">
        <v>403</v>
      </c>
      <c r="B63" t="s">
        <v>404</v>
      </c>
      <c r="C63" t="s">
        <v>96</v>
      </c>
      <c r="D63" t="s">
        <v>108</v>
      </c>
      <c r="E63" t="s">
        <v>405</v>
      </c>
      <c r="F63" t="s">
        <v>265</v>
      </c>
      <c r="G63" t="s">
        <v>98</v>
      </c>
      <c r="H63" s="55">
        <v>503.56</v>
      </c>
      <c r="I63" s="55">
        <v>10140</v>
      </c>
      <c r="J63" s="55">
        <v>0.64370000000000005</v>
      </c>
      <c r="K63" s="55">
        <v>51.704684</v>
      </c>
      <c r="L63" s="56">
        <v>0</v>
      </c>
      <c r="M63" s="56">
        <v>1.6999999999999999E-3</v>
      </c>
      <c r="N63" s="56">
        <v>5.9999999999999995E-4</v>
      </c>
    </row>
    <row r="64" spans="1:14">
      <c r="A64" t="s">
        <v>406</v>
      </c>
      <c r="B64" t="s">
        <v>407</v>
      </c>
      <c r="C64" t="s">
        <v>96</v>
      </c>
      <c r="D64" t="s">
        <v>108</v>
      </c>
      <c r="E64" t="s">
        <v>408</v>
      </c>
      <c r="F64" t="s">
        <v>265</v>
      </c>
      <c r="G64" t="s">
        <v>98</v>
      </c>
      <c r="H64" s="55">
        <v>646.16999999999996</v>
      </c>
      <c r="I64" s="55">
        <v>26000</v>
      </c>
      <c r="J64" s="55">
        <v>0</v>
      </c>
      <c r="K64" s="55">
        <v>168.0042</v>
      </c>
      <c r="L64" s="56">
        <v>0</v>
      </c>
      <c r="M64" s="56">
        <v>5.4999999999999997E-3</v>
      </c>
      <c r="N64" s="56">
        <v>1.8E-3</v>
      </c>
    </row>
    <row r="65" spans="1:14">
      <c r="A65" t="s">
        <v>409</v>
      </c>
      <c r="B65" t="s">
        <v>410</v>
      </c>
      <c r="C65" t="s">
        <v>96</v>
      </c>
      <c r="D65" t="s">
        <v>108</v>
      </c>
      <c r="E65" t="s">
        <v>411</v>
      </c>
      <c r="F65" t="s">
        <v>265</v>
      </c>
      <c r="G65" t="s">
        <v>98</v>
      </c>
      <c r="H65" s="55">
        <v>10171.459999999999</v>
      </c>
      <c r="I65" s="55">
        <v>1082</v>
      </c>
      <c r="J65" s="55">
        <v>0</v>
      </c>
      <c r="K65" s="55">
        <v>110.05519719999999</v>
      </c>
      <c r="L65" s="56">
        <v>0</v>
      </c>
      <c r="M65" s="56">
        <v>3.5999999999999999E-3</v>
      </c>
      <c r="N65" s="56">
        <v>1.1999999999999999E-3</v>
      </c>
    </row>
    <row r="66" spans="1:14">
      <c r="A66" t="s">
        <v>412</v>
      </c>
      <c r="B66" t="s">
        <v>413</v>
      </c>
      <c r="C66" t="s">
        <v>96</v>
      </c>
      <c r="D66" t="s">
        <v>108</v>
      </c>
      <c r="E66" t="s">
        <v>414</v>
      </c>
      <c r="F66" t="s">
        <v>265</v>
      </c>
      <c r="G66" t="s">
        <v>98</v>
      </c>
      <c r="H66" s="55">
        <v>636.92999999999995</v>
      </c>
      <c r="I66" s="55">
        <v>8105</v>
      </c>
      <c r="J66" s="55">
        <v>0</v>
      </c>
      <c r="K66" s="55">
        <v>51.6231765</v>
      </c>
      <c r="L66" s="56">
        <v>0</v>
      </c>
      <c r="M66" s="56">
        <v>1.6999999999999999E-3</v>
      </c>
      <c r="N66" s="56">
        <v>5.9999999999999995E-4</v>
      </c>
    </row>
    <row r="67" spans="1:14">
      <c r="A67" t="s">
        <v>415</v>
      </c>
      <c r="B67" t="s">
        <v>416</v>
      </c>
      <c r="C67" t="s">
        <v>96</v>
      </c>
      <c r="D67" t="s">
        <v>108</v>
      </c>
      <c r="E67" t="s">
        <v>417</v>
      </c>
      <c r="F67" t="s">
        <v>265</v>
      </c>
      <c r="G67" t="s">
        <v>98</v>
      </c>
      <c r="H67" s="55">
        <v>417.38</v>
      </c>
      <c r="I67" s="55">
        <v>3946</v>
      </c>
      <c r="J67" s="55">
        <v>0</v>
      </c>
      <c r="K67" s="55">
        <v>16.469814800000002</v>
      </c>
      <c r="L67" s="56">
        <v>0</v>
      </c>
      <c r="M67" s="56">
        <v>5.0000000000000001E-4</v>
      </c>
      <c r="N67" s="56">
        <v>2.0000000000000001E-4</v>
      </c>
    </row>
    <row r="68" spans="1:14">
      <c r="A68" t="s">
        <v>418</v>
      </c>
      <c r="B68" t="s">
        <v>419</v>
      </c>
      <c r="C68" t="s">
        <v>96</v>
      </c>
      <c r="D68" t="s">
        <v>108</v>
      </c>
      <c r="E68" t="s">
        <v>420</v>
      </c>
      <c r="F68" t="s">
        <v>265</v>
      </c>
      <c r="G68" t="s">
        <v>98</v>
      </c>
      <c r="H68" s="55">
        <v>2490.31</v>
      </c>
      <c r="I68" s="55">
        <v>2604.998756</v>
      </c>
      <c r="J68" s="55">
        <v>0</v>
      </c>
      <c r="K68" s="55">
        <v>64.872544520543599</v>
      </c>
      <c r="L68" s="56">
        <v>0</v>
      </c>
      <c r="M68" s="56">
        <v>2.0999999999999999E-3</v>
      </c>
      <c r="N68" s="56">
        <v>6.9999999999999999E-4</v>
      </c>
    </row>
    <row r="69" spans="1:14">
      <c r="A69" t="s">
        <v>421</v>
      </c>
      <c r="B69" t="s">
        <v>422</v>
      </c>
      <c r="C69" t="s">
        <v>96</v>
      </c>
      <c r="D69" t="s">
        <v>108</v>
      </c>
      <c r="E69" t="s">
        <v>423</v>
      </c>
      <c r="F69" t="s">
        <v>272</v>
      </c>
      <c r="G69" t="s">
        <v>98</v>
      </c>
      <c r="H69" s="55">
        <v>40.65</v>
      </c>
      <c r="I69" s="55">
        <v>16000</v>
      </c>
      <c r="J69" s="55">
        <v>0</v>
      </c>
      <c r="K69" s="55">
        <v>6.5039999999999996</v>
      </c>
      <c r="L69" s="56">
        <v>0</v>
      </c>
      <c r="M69" s="56">
        <v>2.0000000000000001E-4</v>
      </c>
      <c r="N69" s="56">
        <v>1E-4</v>
      </c>
    </row>
    <row r="70" spans="1:14">
      <c r="A70" t="s">
        <v>424</v>
      </c>
      <c r="B70" t="s">
        <v>425</v>
      </c>
      <c r="C70" t="s">
        <v>96</v>
      </c>
      <c r="D70" t="s">
        <v>108</v>
      </c>
      <c r="E70" t="s">
        <v>426</v>
      </c>
      <c r="F70" t="s">
        <v>103</v>
      </c>
      <c r="G70" t="s">
        <v>98</v>
      </c>
      <c r="H70" s="55">
        <v>644.64</v>
      </c>
      <c r="I70" s="55">
        <v>11060</v>
      </c>
      <c r="J70" s="55">
        <v>0</v>
      </c>
      <c r="K70" s="55">
        <v>71.297184000000001</v>
      </c>
      <c r="L70" s="56">
        <v>0</v>
      </c>
      <c r="M70" s="56">
        <v>2.3999999999999998E-3</v>
      </c>
      <c r="N70" s="56">
        <v>8.0000000000000004E-4</v>
      </c>
    </row>
    <row r="71" spans="1:14">
      <c r="A71" t="s">
        <v>427</v>
      </c>
      <c r="B71" t="s">
        <v>428</v>
      </c>
      <c r="C71" t="s">
        <v>96</v>
      </c>
      <c r="D71" t="s">
        <v>108</v>
      </c>
      <c r="E71" t="s">
        <v>429</v>
      </c>
      <c r="F71" t="s">
        <v>103</v>
      </c>
      <c r="G71" t="s">
        <v>98</v>
      </c>
      <c r="H71" s="55">
        <v>457.59</v>
      </c>
      <c r="I71" s="55">
        <v>46400</v>
      </c>
      <c r="J71" s="55">
        <v>0</v>
      </c>
      <c r="K71" s="55">
        <v>212.32176000000001</v>
      </c>
      <c r="L71" s="56">
        <v>1E-4</v>
      </c>
      <c r="M71" s="56">
        <v>7.0000000000000001E-3</v>
      </c>
      <c r="N71" s="56">
        <v>2.3E-3</v>
      </c>
    </row>
    <row r="72" spans="1:14">
      <c r="A72" t="s">
        <v>430</v>
      </c>
      <c r="B72" t="s">
        <v>431</v>
      </c>
      <c r="C72" t="s">
        <v>96</v>
      </c>
      <c r="D72" t="s">
        <v>108</v>
      </c>
      <c r="E72" t="s">
        <v>432</v>
      </c>
      <c r="F72" t="s">
        <v>103</v>
      </c>
      <c r="G72" t="s">
        <v>98</v>
      </c>
      <c r="H72" s="55">
        <v>1040.44</v>
      </c>
      <c r="I72" s="55">
        <v>7554</v>
      </c>
      <c r="J72" s="55">
        <v>0</v>
      </c>
      <c r="K72" s="55">
        <v>78.594837600000005</v>
      </c>
      <c r="L72" s="56">
        <v>0</v>
      </c>
      <c r="M72" s="56">
        <v>2.5999999999999999E-3</v>
      </c>
      <c r="N72" s="56">
        <v>8.9999999999999998E-4</v>
      </c>
    </row>
    <row r="73" spans="1:14">
      <c r="A73" t="s">
        <v>433</v>
      </c>
      <c r="B73" t="s">
        <v>434</v>
      </c>
      <c r="C73" t="s">
        <v>96</v>
      </c>
      <c r="D73" t="s">
        <v>108</v>
      </c>
      <c r="E73" t="s">
        <v>435</v>
      </c>
      <c r="F73" t="s">
        <v>294</v>
      </c>
      <c r="G73" t="s">
        <v>98</v>
      </c>
      <c r="H73" s="55">
        <v>206082.05</v>
      </c>
      <c r="I73" s="55">
        <v>150.69999999999999</v>
      </c>
      <c r="J73" s="55">
        <v>0</v>
      </c>
      <c r="K73" s="55">
        <v>310.56564935</v>
      </c>
      <c r="L73" s="56">
        <v>1E-4</v>
      </c>
      <c r="M73" s="56">
        <v>1.0200000000000001E-2</v>
      </c>
      <c r="N73" s="56">
        <v>3.3999999999999998E-3</v>
      </c>
    </row>
    <row r="74" spans="1:14">
      <c r="A74" t="s">
        <v>436</v>
      </c>
      <c r="B74" t="s">
        <v>437</v>
      </c>
      <c r="C74" t="s">
        <v>96</v>
      </c>
      <c r="D74" t="s">
        <v>108</v>
      </c>
      <c r="E74" t="s">
        <v>438</v>
      </c>
      <c r="F74" t="s">
        <v>294</v>
      </c>
      <c r="G74" t="s">
        <v>98</v>
      </c>
      <c r="H74" s="55">
        <v>2029.85</v>
      </c>
      <c r="I74" s="55">
        <v>3253</v>
      </c>
      <c r="J74" s="55">
        <v>0</v>
      </c>
      <c r="K74" s="55">
        <v>66.031020499999997</v>
      </c>
      <c r="L74" s="56">
        <v>0</v>
      </c>
      <c r="M74" s="56">
        <v>2.2000000000000001E-3</v>
      </c>
      <c r="N74" s="56">
        <v>6.9999999999999999E-4</v>
      </c>
    </row>
    <row r="75" spans="1:14">
      <c r="A75" t="s">
        <v>439</v>
      </c>
      <c r="B75" t="s">
        <v>440</v>
      </c>
      <c r="C75" t="s">
        <v>96</v>
      </c>
      <c r="D75" t="s">
        <v>108</v>
      </c>
      <c r="E75" t="s">
        <v>441</v>
      </c>
      <c r="F75" t="s">
        <v>294</v>
      </c>
      <c r="G75" t="s">
        <v>98</v>
      </c>
      <c r="H75" s="55">
        <v>4357.5</v>
      </c>
      <c r="I75" s="55">
        <v>1817.0005100000001</v>
      </c>
      <c r="J75" s="55">
        <v>0</v>
      </c>
      <c r="K75" s="55">
        <v>79.175797223250001</v>
      </c>
      <c r="L75" s="56">
        <v>0</v>
      </c>
      <c r="M75" s="56">
        <v>2.5999999999999999E-3</v>
      </c>
      <c r="N75" s="56">
        <v>8.9999999999999998E-4</v>
      </c>
    </row>
    <row r="76" spans="1:14">
      <c r="A76" t="s">
        <v>442</v>
      </c>
      <c r="B76" t="s">
        <v>443</v>
      </c>
      <c r="C76" t="s">
        <v>96</v>
      </c>
      <c r="D76" t="s">
        <v>108</v>
      </c>
      <c r="E76" t="s">
        <v>444</v>
      </c>
      <c r="F76" t="s">
        <v>294</v>
      </c>
      <c r="G76" t="s">
        <v>98</v>
      </c>
      <c r="H76" s="55">
        <v>27008.48</v>
      </c>
      <c r="I76" s="55">
        <v>299.60000000000002</v>
      </c>
      <c r="J76" s="55">
        <v>0</v>
      </c>
      <c r="K76" s="55">
        <v>80.917406080000006</v>
      </c>
      <c r="L76" s="56">
        <v>0</v>
      </c>
      <c r="M76" s="56">
        <v>2.7000000000000001E-3</v>
      </c>
      <c r="N76" s="56">
        <v>8.9999999999999998E-4</v>
      </c>
    </row>
    <row r="77" spans="1:14">
      <c r="A77" t="s">
        <v>445</v>
      </c>
      <c r="B77" t="s">
        <v>446</v>
      </c>
      <c r="C77" t="s">
        <v>96</v>
      </c>
      <c r="D77" t="s">
        <v>108</v>
      </c>
      <c r="E77" t="s">
        <v>447</v>
      </c>
      <c r="F77" t="s">
        <v>304</v>
      </c>
      <c r="G77" t="s">
        <v>98</v>
      </c>
      <c r="H77" s="55">
        <v>356.06</v>
      </c>
      <c r="I77" s="55">
        <v>14100</v>
      </c>
      <c r="J77" s="55">
        <v>0</v>
      </c>
      <c r="K77" s="55">
        <v>50.204459999999997</v>
      </c>
      <c r="L77" s="56">
        <v>0</v>
      </c>
      <c r="M77" s="56">
        <v>1.6999999999999999E-3</v>
      </c>
      <c r="N77" s="56">
        <v>5.9999999999999995E-4</v>
      </c>
    </row>
    <row r="78" spans="1:14">
      <c r="A78" t="s">
        <v>448</v>
      </c>
      <c r="B78" t="s">
        <v>449</v>
      </c>
      <c r="C78" t="s">
        <v>96</v>
      </c>
      <c r="D78" t="s">
        <v>108</v>
      </c>
      <c r="E78" t="s">
        <v>450</v>
      </c>
      <c r="F78" t="s">
        <v>451</v>
      </c>
      <c r="G78" t="s">
        <v>98</v>
      </c>
      <c r="H78" s="55">
        <v>207.85</v>
      </c>
      <c r="I78" s="55">
        <v>6944</v>
      </c>
      <c r="J78" s="55">
        <v>0</v>
      </c>
      <c r="K78" s="55">
        <v>14.433104</v>
      </c>
      <c r="L78" s="56">
        <v>0</v>
      </c>
      <c r="M78" s="56">
        <v>5.0000000000000001E-4</v>
      </c>
      <c r="N78" s="56">
        <v>2.0000000000000001E-4</v>
      </c>
    </row>
    <row r="79" spans="1:14">
      <c r="A79" t="s">
        <v>452</v>
      </c>
      <c r="B79" t="s">
        <v>453</v>
      </c>
      <c r="C79" t="s">
        <v>96</v>
      </c>
      <c r="D79" t="s">
        <v>108</v>
      </c>
      <c r="E79" t="s">
        <v>454</v>
      </c>
      <c r="F79" t="s">
        <v>451</v>
      </c>
      <c r="G79" t="s">
        <v>98</v>
      </c>
      <c r="H79" s="55">
        <v>1020.08</v>
      </c>
      <c r="I79" s="55">
        <v>39900</v>
      </c>
      <c r="J79" s="55">
        <v>0</v>
      </c>
      <c r="K79" s="55">
        <v>407.01191999999998</v>
      </c>
      <c r="L79" s="56">
        <v>1E-4</v>
      </c>
      <c r="M79" s="56">
        <v>1.34E-2</v>
      </c>
      <c r="N79" s="56">
        <v>4.4999999999999997E-3</v>
      </c>
    </row>
    <row r="80" spans="1:14">
      <c r="A80" t="s">
        <v>455</v>
      </c>
      <c r="B80" t="s">
        <v>456</v>
      </c>
      <c r="C80" t="s">
        <v>96</v>
      </c>
      <c r="D80" t="s">
        <v>108</v>
      </c>
      <c r="E80" t="s">
        <v>457</v>
      </c>
      <c r="F80" t="s">
        <v>458</v>
      </c>
      <c r="G80" t="s">
        <v>98</v>
      </c>
      <c r="H80" s="55">
        <v>648.63</v>
      </c>
      <c r="I80" s="55">
        <v>10760</v>
      </c>
      <c r="J80" s="55">
        <v>0</v>
      </c>
      <c r="K80" s="55">
        <v>69.792587999999995</v>
      </c>
      <c r="L80" s="56">
        <v>1E-4</v>
      </c>
      <c r="M80" s="56">
        <v>2.3E-3</v>
      </c>
      <c r="N80" s="56">
        <v>8.0000000000000004E-4</v>
      </c>
    </row>
    <row r="81" spans="1:14">
      <c r="A81" t="s">
        <v>459</v>
      </c>
      <c r="B81" t="s">
        <v>460</v>
      </c>
      <c r="C81" t="s">
        <v>96</v>
      </c>
      <c r="D81" t="s">
        <v>108</v>
      </c>
      <c r="E81" t="s">
        <v>461</v>
      </c>
      <c r="F81" t="s">
        <v>458</v>
      </c>
      <c r="G81" t="s">
        <v>98</v>
      </c>
      <c r="H81" s="55">
        <v>392.04</v>
      </c>
      <c r="I81" s="55">
        <v>26550</v>
      </c>
      <c r="J81" s="55">
        <v>0</v>
      </c>
      <c r="K81" s="55">
        <v>104.08662</v>
      </c>
      <c r="L81" s="56">
        <v>0</v>
      </c>
      <c r="M81" s="56">
        <v>3.3999999999999998E-3</v>
      </c>
      <c r="N81" s="56">
        <v>1.1000000000000001E-3</v>
      </c>
    </row>
    <row r="82" spans="1:14">
      <c r="A82" t="s">
        <v>462</v>
      </c>
      <c r="B82" t="s">
        <v>463</v>
      </c>
      <c r="C82" t="s">
        <v>96</v>
      </c>
      <c r="D82" t="s">
        <v>108</v>
      </c>
      <c r="E82" t="s">
        <v>464</v>
      </c>
      <c r="F82" t="s">
        <v>322</v>
      </c>
      <c r="G82" t="s">
        <v>98</v>
      </c>
      <c r="H82" s="55">
        <v>9022.76</v>
      </c>
      <c r="I82" s="55">
        <v>1064</v>
      </c>
      <c r="J82" s="55">
        <v>0</v>
      </c>
      <c r="K82" s="55">
        <v>96.002166399999993</v>
      </c>
      <c r="L82" s="56">
        <v>1E-4</v>
      </c>
      <c r="M82" s="56">
        <v>3.2000000000000002E-3</v>
      </c>
      <c r="N82" s="56">
        <v>1.1000000000000001E-3</v>
      </c>
    </row>
    <row r="83" spans="1:14">
      <c r="A83" t="s">
        <v>465</v>
      </c>
      <c r="B83" t="s">
        <v>466</v>
      </c>
      <c r="C83" t="s">
        <v>96</v>
      </c>
      <c r="D83" t="s">
        <v>108</v>
      </c>
      <c r="E83" t="s">
        <v>467</v>
      </c>
      <c r="F83" t="s">
        <v>322</v>
      </c>
      <c r="G83" t="s">
        <v>98</v>
      </c>
      <c r="H83" s="55">
        <v>6087.51</v>
      </c>
      <c r="I83" s="55">
        <v>459.3</v>
      </c>
      <c r="J83" s="55">
        <v>0</v>
      </c>
      <c r="K83" s="55">
        <v>27.95993343</v>
      </c>
      <c r="L83" s="56">
        <v>0</v>
      </c>
      <c r="M83" s="56">
        <v>8.9999999999999998E-4</v>
      </c>
      <c r="N83" s="56">
        <v>2.9999999999999997E-4</v>
      </c>
    </row>
    <row r="84" spans="1:14">
      <c r="A84" t="s">
        <v>468</v>
      </c>
      <c r="B84" t="s">
        <v>469</v>
      </c>
      <c r="C84" t="s">
        <v>96</v>
      </c>
      <c r="D84" t="s">
        <v>108</v>
      </c>
      <c r="E84" t="s">
        <v>470</v>
      </c>
      <c r="F84" t="s">
        <v>471</v>
      </c>
      <c r="G84" t="s">
        <v>98</v>
      </c>
      <c r="H84" s="55">
        <v>684.09</v>
      </c>
      <c r="I84" s="55">
        <v>4150</v>
      </c>
      <c r="J84" s="55">
        <v>0</v>
      </c>
      <c r="K84" s="55">
        <v>28.389735000000002</v>
      </c>
      <c r="L84" s="56">
        <v>0</v>
      </c>
      <c r="M84" s="56">
        <v>8.9999999999999998E-4</v>
      </c>
      <c r="N84" s="56">
        <v>2.9999999999999997E-4</v>
      </c>
    </row>
    <row r="85" spans="1:14">
      <c r="A85" t="s">
        <v>472</v>
      </c>
      <c r="B85" t="s">
        <v>473</v>
      </c>
      <c r="C85" t="s">
        <v>96</v>
      </c>
      <c r="D85" t="s">
        <v>108</v>
      </c>
      <c r="E85" t="s">
        <v>474</v>
      </c>
      <c r="F85" t="s">
        <v>471</v>
      </c>
      <c r="G85" t="s">
        <v>98</v>
      </c>
      <c r="H85" s="55">
        <v>11989.09</v>
      </c>
      <c r="I85" s="55">
        <v>1210</v>
      </c>
      <c r="J85" s="55">
        <v>0</v>
      </c>
      <c r="K85" s="55">
        <v>145.06798900000001</v>
      </c>
      <c r="L85" s="56">
        <v>1E-4</v>
      </c>
      <c r="M85" s="56">
        <v>4.7999999999999996E-3</v>
      </c>
      <c r="N85" s="56">
        <v>1.6000000000000001E-3</v>
      </c>
    </row>
    <row r="86" spans="1:14">
      <c r="A86" t="s">
        <v>475</v>
      </c>
      <c r="B86" t="s">
        <v>476</v>
      </c>
      <c r="C86" t="s">
        <v>96</v>
      </c>
      <c r="D86" t="s">
        <v>108</v>
      </c>
      <c r="E86" t="s">
        <v>477</v>
      </c>
      <c r="F86" t="s">
        <v>471</v>
      </c>
      <c r="G86" t="s">
        <v>98</v>
      </c>
      <c r="H86" s="55">
        <v>1618.06</v>
      </c>
      <c r="I86" s="55">
        <v>5400</v>
      </c>
      <c r="J86" s="55">
        <v>0</v>
      </c>
      <c r="K86" s="55">
        <v>87.375240000000005</v>
      </c>
      <c r="L86" s="56">
        <v>0</v>
      </c>
      <c r="M86" s="56">
        <v>2.8999999999999998E-3</v>
      </c>
      <c r="N86" s="56">
        <v>1E-3</v>
      </c>
    </row>
    <row r="87" spans="1:14">
      <c r="A87" t="s">
        <v>478</v>
      </c>
      <c r="B87" t="s">
        <v>479</v>
      </c>
      <c r="C87" t="s">
        <v>96</v>
      </c>
      <c r="D87" t="s">
        <v>108</v>
      </c>
      <c r="E87" t="s">
        <v>480</v>
      </c>
      <c r="F87" t="s">
        <v>326</v>
      </c>
      <c r="G87" t="s">
        <v>98</v>
      </c>
      <c r="H87" s="55">
        <v>2822.82</v>
      </c>
      <c r="I87" s="55">
        <v>3024</v>
      </c>
      <c r="J87" s="55">
        <v>0</v>
      </c>
      <c r="K87" s="55">
        <v>85.362076799999997</v>
      </c>
      <c r="L87" s="56">
        <v>0</v>
      </c>
      <c r="M87" s="56">
        <v>2.8E-3</v>
      </c>
      <c r="N87" s="56">
        <v>8.9999999999999998E-4</v>
      </c>
    </row>
    <row r="88" spans="1:14">
      <c r="A88" t="s">
        <v>481</v>
      </c>
      <c r="B88" t="s">
        <v>482</v>
      </c>
      <c r="C88" t="s">
        <v>96</v>
      </c>
      <c r="D88" t="s">
        <v>108</v>
      </c>
      <c r="E88" t="s">
        <v>483</v>
      </c>
      <c r="F88" t="s">
        <v>326</v>
      </c>
      <c r="G88" t="s">
        <v>98</v>
      </c>
      <c r="H88" s="55">
        <v>732.28</v>
      </c>
      <c r="I88" s="55">
        <v>3447</v>
      </c>
      <c r="J88" s="55">
        <v>0</v>
      </c>
      <c r="K88" s="55">
        <v>25.241691599999999</v>
      </c>
      <c r="L88" s="56">
        <v>0</v>
      </c>
      <c r="M88" s="56">
        <v>8.0000000000000004E-4</v>
      </c>
      <c r="N88" s="56">
        <v>2.9999999999999997E-4</v>
      </c>
    </row>
    <row r="89" spans="1:14">
      <c r="A89" t="s">
        <v>484</v>
      </c>
      <c r="B89" t="s">
        <v>485</v>
      </c>
      <c r="C89" t="s">
        <v>96</v>
      </c>
      <c r="D89" t="s">
        <v>108</v>
      </c>
      <c r="E89" t="s">
        <v>486</v>
      </c>
      <c r="F89" t="s">
        <v>326</v>
      </c>
      <c r="G89" t="s">
        <v>98</v>
      </c>
      <c r="H89" s="55">
        <v>147.86000000000001</v>
      </c>
      <c r="I89" s="55">
        <v>76070</v>
      </c>
      <c r="J89" s="55">
        <v>0</v>
      </c>
      <c r="K89" s="55">
        <v>112.477102</v>
      </c>
      <c r="L89" s="56">
        <v>0</v>
      </c>
      <c r="M89" s="56">
        <v>3.7000000000000002E-3</v>
      </c>
      <c r="N89" s="56">
        <v>1.1999999999999999E-3</v>
      </c>
    </row>
    <row r="90" spans="1:14">
      <c r="A90" t="s">
        <v>487</v>
      </c>
      <c r="B90" t="s">
        <v>488</v>
      </c>
      <c r="C90" t="s">
        <v>96</v>
      </c>
      <c r="D90" t="s">
        <v>108</v>
      </c>
      <c r="E90" t="s">
        <v>489</v>
      </c>
      <c r="F90" t="s">
        <v>326</v>
      </c>
      <c r="G90" t="s">
        <v>98</v>
      </c>
      <c r="H90" s="55">
        <v>5018.03</v>
      </c>
      <c r="I90" s="55">
        <v>884</v>
      </c>
      <c r="J90" s="55">
        <v>0</v>
      </c>
      <c r="K90" s="55">
        <v>44.359385199999998</v>
      </c>
      <c r="L90" s="56">
        <v>0</v>
      </c>
      <c r="M90" s="56">
        <v>1.5E-3</v>
      </c>
      <c r="N90" s="56">
        <v>5.0000000000000001E-4</v>
      </c>
    </row>
    <row r="91" spans="1:14">
      <c r="A91" t="s">
        <v>490</v>
      </c>
      <c r="B91" t="s">
        <v>491</v>
      </c>
      <c r="C91" t="s">
        <v>96</v>
      </c>
      <c r="D91" t="s">
        <v>108</v>
      </c>
      <c r="E91" t="s">
        <v>492</v>
      </c>
      <c r="F91" t="s">
        <v>326</v>
      </c>
      <c r="G91" t="s">
        <v>98</v>
      </c>
      <c r="H91" s="55">
        <v>1950.53</v>
      </c>
      <c r="I91" s="55">
        <v>8550</v>
      </c>
      <c r="J91" s="55">
        <v>0</v>
      </c>
      <c r="K91" s="55">
        <v>166.77031500000001</v>
      </c>
      <c r="L91" s="56">
        <v>1E-4</v>
      </c>
      <c r="M91" s="56">
        <v>5.4999999999999997E-3</v>
      </c>
      <c r="N91" s="56">
        <v>1.8E-3</v>
      </c>
    </row>
    <row r="92" spans="1:14">
      <c r="A92" t="s">
        <v>493</v>
      </c>
      <c r="B92" t="s">
        <v>494</v>
      </c>
      <c r="C92" t="s">
        <v>96</v>
      </c>
      <c r="D92" t="s">
        <v>108</v>
      </c>
      <c r="E92" t="s">
        <v>495</v>
      </c>
      <c r="F92" t="s">
        <v>326</v>
      </c>
      <c r="G92" t="s">
        <v>98</v>
      </c>
      <c r="H92" s="55">
        <v>63204.12</v>
      </c>
      <c r="I92" s="55">
        <v>169</v>
      </c>
      <c r="J92" s="55">
        <v>0</v>
      </c>
      <c r="K92" s="55">
        <v>106.8149628</v>
      </c>
      <c r="L92" s="56">
        <v>1E-4</v>
      </c>
      <c r="M92" s="56">
        <v>3.5000000000000001E-3</v>
      </c>
      <c r="N92" s="56">
        <v>1.1999999999999999E-3</v>
      </c>
    </row>
    <row r="93" spans="1:14">
      <c r="A93" t="s">
        <v>496</v>
      </c>
      <c r="B93" t="s">
        <v>497</v>
      </c>
      <c r="C93" t="s">
        <v>96</v>
      </c>
      <c r="D93" t="s">
        <v>108</v>
      </c>
      <c r="E93" t="s">
        <v>498</v>
      </c>
      <c r="F93" t="s">
        <v>326</v>
      </c>
      <c r="G93" t="s">
        <v>98</v>
      </c>
      <c r="H93" s="55">
        <v>739.01</v>
      </c>
      <c r="I93" s="55">
        <v>23770</v>
      </c>
      <c r="J93" s="55">
        <v>6.0578700000000003</v>
      </c>
      <c r="K93" s="55">
        <v>181.72054700000001</v>
      </c>
      <c r="L93" s="56">
        <v>1E-4</v>
      </c>
      <c r="M93" s="56">
        <v>6.0000000000000001E-3</v>
      </c>
      <c r="N93" s="56">
        <v>2E-3</v>
      </c>
    </row>
    <row r="94" spans="1:14">
      <c r="A94" t="s">
        <v>499</v>
      </c>
      <c r="B94" t="s">
        <v>500</v>
      </c>
      <c r="C94" t="s">
        <v>96</v>
      </c>
      <c r="D94" t="s">
        <v>108</v>
      </c>
      <c r="E94" t="s">
        <v>501</v>
      </c>
      <c r="F94" t="s">
        <v>326</v>
      </c>
      <c r="G94" t="s">
        <v>98</v>
      </c>
      <c r="H94" s="55">
        <v>10608.26</v>
      </c>
      <c r="I94" s="55">
        <v>1700</v>
      </c>
      <c r="J94" s="55">
        <v>0</v>
      </c>
      <c r="K94" s="55">
        <v>180.34041999999999</v>
      </c>
      <c r="L94" s="56">
        <v>1E-4</v>
      </c>
      <c r="M94" s="56">
        <v>5.8999999999999999E-3</v>
      </c>
      <c r="N94" s="56">
        <v>2E-3</v>
      </c>
    </row>
    <row r="95" spans="1:14">
      <c r="A95" t="s">
        <v>502</v>
      </c>
      <c r="B95" t="s">
        <v>503</v>
      </c>
      <c r="C95" t="s">
        <v>96</v>
      </c>
      <c r="D95" t="s">
        <v>108</v>
      </c>
      <c r="E95" t="s">
        <v>504</v>
      </c>
      <c r="F95" t="s">
        <v>109</v>
      </c>
      <c r="G95" t="s">
        <v>98</v>
      </c>
      <c r="H95" s="55">
        <v>2692.15</v>
      </c>
      <c r="I95" s="55">
        <v>1990</v>
      </c>
      <c r="J95" s="55">
        <v>0</v>
      </c>
      <c r="K95" s="55">
        <v>53.573785000000001</v>
      </c>
      <c r="L95" s="56">
        <v>0</v>
      </c>
      <c r="M95" s="56">
        <v>1.8E-3</v>
      </c>
      <c r="N95" s="56">
        <v>5.9999999999999995E-4</v>
      </c>
    </row>
    <row r="96" spans="1:14">
      <c r="A96" t="s">
        <v>505</v>
      </c>
      <c r="B96" t="s">
        <v>506</v>
      </c>
      <c r="C96" t="s">
        <v>96</v>
      </c>
      <c r="D96" t="s">
        <v>108</v>
      </c>
      <c r="E96" t="s">
        <v>507</v>
      </c>
      <c r="F96" t="s">
        <v>508</v>
      </c>
      <c r="G96" t="s">
        <v>98</v>
      </c>
      <c r="H96" s="55">
        <v>3691.89</v>
      </c>
      <c r="I96" s="55">
        <v>4109</v>
      </c>
      <c r="J96" s="55">
        <v>0</v>
      </c>
      <c r="K96" s="55">
        <v>151.69976009999999</v>
      </c>
      <c r="L96" s="56">
        <v>0</v>
      </c>
      <c r="M96" s="56">
        <v>5.0000000000000001E-3</v>
      </c>
      <c r="N96" s="56">
        <v>1.6999999999999999E-3</v>
      </c>
    </row>
    <row r="97" spans="1:14">
      <c r="A97" t="s">
        <v>509</v>
      </c>
      <c r="B97" t="s">
        <v>510</v>
      </c>
      <c r="C97" t="s">
        <v>96</v>
      </c>
      <c r="D97" t="s">
        <v>108</v>
      </c>
      <c r="E97" t="s">
        <v>511</v>
      </c>
      <c r="F97" t="s">
        <v>512</v>
      </c>
      <c r="G97" t="s">
        <v>98</v>
      </c>
      <c r="H97" s="55">
        <v>1285.21</v>
      </c>
      <c r="I97" s="55">
        <v>7405</v>
      </c>
      <c r="J97" s="55">
        <v>0</v>
      </c>
      <c r="K97" s="55">
        <v>95.169800499999994</v>
      </c>
      <c r="L97" s="56">
        <v>1E-4</v>
      </c>
      <c r="M97" s="56">
        <v>3.0999999999999999E-3</v>
      </c>
      <c r="N97" s="56">
        <v>1E-3</v>
      </c>
    </row>
    <row r="98" spans="1:14">
      <c r="A98" t="s">
        <v>513</v>
      </c>
      <c r="B98" t="s">
        <v>514</v>
      </c>
      <c r="C98" t="s">
        <v>96</v>
      </c>
      <c r="D98" t="s">
        <v>108</v>
      </c>
      <c r="E98" t="s">
        <v>515</v>
      </c>
      <c r="F98" t="s">
        <v>512</v>
      </c>
      <c r="G98" t="s">
        <v>98</v>
      </c>
      <c r="H98" s="55">
        <v>694.46</v>
      </c>
      <c r="I98" s="55">
        <v>15690</v>
      </c>
      <c r="J98" s="55">
        <v>0</v>
      </c>
      <c r="K98" s="55">
        <v>108.960774</v>
      </c>
      <c r="L98" s="56">
        <v>0</v>
      </c>
      <c r="M98" s="56">
        <v>3.5999999999999999E-3</v>
      </c>
      <c r="N98" s="56">
        <v>1.1999999999999999E-3</v>
      </c>
    </row>
    <row r="99" spans="1:14">
      <c r="A99" t="s">
        <v>516</v>
      </c>
      <c r="B99" t="s">
        <v>517</v>
      </c>
      <c r="C99" t="s">
        <v>96</v>
      </c>
      <c r="D99" t="s">
        <v>108</v>
      </c>
      <c r="E99" t="s">
        <v>518</v>
      </c>
      <c r="F99" t="s">
        <v>512</v>
      </c>
      <c r="G99" t="s">
        <v>98</v>
      </c>
      <c r="H99" s="55">
        <v>296.36</v>
      </c>
      <c r="I99" s="55">
        <v>24060</v>
      </c>
      <c r="J99" s="55">
        <v>0</v>
      </c>
      <c r="K99" s="55">
        <v>71.304215999999997</v>
      </c>
      <c r="L99" s="56">
        <v>0</v>
      </c>
      <c r="M99" s="56">
        <v>2.3999999999999998E-3</v>
      </c>
      <c r="N99" s="56">
        <v>8.0000000000000004E-4</v>
      </c>
    </row>
    <row r="100" spans="1:14">
      <c r="A100" t="s">
        <v>519</v>
      </c>
      <c r="B100" t="s">
        <v>520</v>
      </c>
      <c r="C100" t="s">
        <v>96</v>
      </c>
      <c r="D100" t="s">
        <v>108</v>
      </c>
      <c r="E100" t="s">
        <v>521</v>
      </c>
      <c r="F100" t="s">
        <v>512</v>
      </c>
      <c r="G100" t="s">
        <v>98</v>
      </c>
      <c r="H100" s="55">
        <v>1360.97</v>
      </c>
      <c r="I100" s="55">
        <v>7154</v>
      </c>
      <c r="J100" s="55">
        <v>0</v>
      </c>
      <c r="K100" s="55">
        <v>97.363793799999996</v>
      </c>
      <c r="L100" s="56">
        <v>0</v>
      </c>
      <c r="M100" s="56">
        <v>3.2000000000000002E-3</v>
      </c>
      <c r="N100" s="56">
        <v>1.1000000000000001E-3</v>
      </c>
    </row>
    <row r="101" spans="1:14">
      <c r="A101" t="s">
        <v>522</v>
      </c>
      <c r="B101" t="s">
        <v>523</v>
      </c>
      <c r="C101" t="s">
        <v>96</v>
      </c>
      <c r="D101" t="s">
        <v>108</v>
      </c>
      <c r="E101" t="s">
        <v>524</v>
      </c>
      <c r="F101" t="s">
        <v>512</v>
      </c>
      <c r="G101" t="s">
        <v>98</v>
      </c>
      <c r="H101" s="55">
        <v>271.52</v>
      </c>
      <c r="I101" s="55">
        <v>20210</v>
      </c>
      <c r="J101" s="55">
        <v>0</v>
      </c>
      <c r="K101" s="55">
        <v>54.874192000000001</v>
      </c>
      <c r="L101" s="56">
        <v>0</v>
      </c>
      <c r="M101" s="56">
        <v>1.8E-3</v>
      </c>
      <c r="N101" s="56">
        <v>5.9999999999999995E-4</v>
      </c>
    </row>
    <row r="102" spans="1:14">
      <c r="A102" t="s">
        <v>525</v>
      </c>
      <c r="B102" t="s">
        <v>526</v>
      </c>
      <c r="C102" t="s">
        <v>96</v>
      </c>
      <c r="D102" t="s">
        <v>108</v>
      </c>
      <c r="E102" t="s">
        <v>527</v>
      </c>
      <c r="F102" t="s">
        <v>512</v>
      </c>
      <c r="G102" t="s">
        <v>98</v>
      </c>
      <c r="H102" s="55">
        <v>20200.560000000001</v>
      </c>
      <c r="I102" s="55">
        <v>1709</v>
      </c>
      <c r="J102" s="55">
        <v>0</v>
      </c>
      <c r="K102" s="55">
        <v>345.22757039999999</v>
      </c>
      <c r="L102" s="56">
        <v>1E-4</v>
      </c>
      <c r="M102" s="56">
        <v>1.14E-2</v>
      </c>
      <c r="N102" s="56">
        <v>3.8E-3</v>
      </c>
    </row>
    <row r="103" spans="1:14">
      <c r="A103" t="s">
        <v>528</v>
      </c>
      <c r="B103" t="s">
        <v>529</v>
      </c>
      <c r="C103" t="s">
        <v>96</v>
      </c>
      <c r="D103" t="s">
        <v>108</v>
      </c>
      <c r="E103" t="s">
        <v>530</v>
      </c>
      <c r="F103" t="s">
        <v>531</v>
      </c>
      <c r="G103" t="s">
        <v>98</v>
      </c>
      <c r="H103" s="55">
        <v>5689.63</v>
      </c>
      <c r="I103" s="55">
        <v>4651</v>
      </c>
      <c r="J103" s="55">
        <v>0</v>
      </c>
      <c r="K103" s="55">
        <v>264.62469129999999</v>
      </c>
      <c r="L103" s="56">
        <v>1E-4</v>
      </c>
      <c r="M103" s="56">
        <v>8.6999999999999994E-3</v>
      </c>
      <c r="N103" s="56">
        <v>2.8999999999999998E-3</v>
      </c>
    </row>
    <row r="104" spans="1:14">
      <c r="A104" t="s">
        <v>532</v>
      </c>
      <c r="B104" t="s">
        <v>533</v>
      </c>
      <c r="C104" t="s">
        <v>96</v>
      </c>
      <c r="D104" t="s">
        <v>108</v>
      </c>
      <c r="E104" t="s">
        <v>534</v>
      </c>
      <c r="F104" t="s">
        <v>531</v>
      </c>
      <c r="G104" t="s">
        <v>98</v>
      </c>
      <c r="H104" s="55">
        <v>1361.05</v>
      </c>
      <c r="I104" s="55">
        <v>19210</v>
      </c>
      <c r="J104" s="55">
        <v>0</v>
      </c>
      <c r="K104" s="55">
        <v>261.45770499999998</v>
      </c>
      <c r="L104" s="56">
        <v>1E-4</v>
      </c>
      <c r="M104" s="56">
        <v>8.6E-3</v>
      </c>
      <c r="N104" s="56">
        <v>2.8999999999999998E-3</v>
      </c>
    </row>
    <row r="105" spans="1:14">
      <c r="A105" t="s">
        <v>535</v>
      </c>
      <c r="B105" t="s">
        <v>536</v>
      </c>
      <c r="C105" t="s">
        <v>96</v>
      </c>
      <c r="D105" t="s">
        <v>108</v>
      </c>
      <c r="E105" t="s">
        <v>537</v>
      </c>
      <c r="F105" t="s">
        <v>531</v>
      </c>
      <c r="G105" t="s">
        <v>98</v>
      </c>
      <c r="H105" s="55">
        <v>3824.72</v>
      </c>
      <c r="I105" s="55">
        <v>6799</v>
      </c>
      <c r="J105" s="55">
        <v>0</v>
      </c>
      <c r="K105" s="55">
        <v>260.0427128</v>
      </c>
      <c r="L105" s="56">
        <v>1E-4</v>
      </c>
      <c r="M105" s="56">
        <v>8.6E-3</v>
      </c>
      <c r="N105" s="56">
        <v>2.8999999999999998E-3</v>
      </c>
    </row>
    <row r="106" spans="1:14">
      <c r="A106" t="s">
        <v>538</v>
      </c>
      <c r="B106" t="s">
        <v>539</v>
      </c>
      <c r="C106" t="s">
        <v>96</v>
      </c>
      <c r="D106" t="s">
        <v>108</v>
      </c>
      <c r="E106" t="s">
        <v>540</v>
      </c>
      <c r="F106" t="s">
        <v>110</v>
      </c>
      <c r="G106" t="s">
        <v>98</v>
      </c>
      <c r="H106" s="55">
        <v>375.79</v>
      </c>
      <c r="I106" s="55">
        <v>30260</v>
      </c>
      <c r="J106" s="55">
        <v>0</v>
      </c>
      <c r="K106" s="55">
        <v>113.714054</v>
      </c>
      <c r="L106" s="56">
        <v>1E-4</v>
      </c>
      <c r="M106" s="56">
        <v>3.7000000000000002E-3</v>
      </c>
      <c r="N106" s="56">
        <v>1.2999999999999999E-3</v>
      </c>
    </row>
    <row r="107" spans="1:14">
      <c r="A107" t="s">
        <v>541</v>
      </c>
      <c r="B107" t="s">
        <v>542</v>
      </c>
      <c r="C107" t="s">
        <v>96</v>
      </c>
      <c r="D107" t="s">
        <v>108</v>
      </c>
      <c r="E107" t="s">
        <v>543</v>
      </c>
      <c r="F107" t="s">
        <v>111</v>
      </c>
      <c r="G107" t="s">
        <v>98</v>
      </c>
      <c r="H107" s="55">
        <v>1355.59</v>
      </c>
      <c r="I107" s="55">
        <v>509.6</v>
      </c>
      <c r="J107" s="55">
        <v>0</v>
      </c>
      <c r="K107" s="55">
        <v>6.9080866399999996</v>
      </c>
      <c r="L107" s="56">
        <v>0</v>
      </c>
      <c r="M107" s="56">
        <v>2.0000000000000001E-4</v>
      </c>
      <c r="N107" s="56">
        <v>1E-4</v>
      </c>
    </row>
    <row r="108" spans="1:14">
      <c r="A108" t="s">
        <v>544</v>
      </c>
      <c r="B108" t="s">
        <v>545</v>
      </c>
      <c r="C108" t="s">
        <v>96</v>
      </c>
      <c r="D108" t="s">
        <v>108</v>
      </c>
      <c r="E108" t="s">
        <v>546</v>
      </c>
      <c r="F108" t="s">
        <v>111</v>
      </c>
      <c r="G108" t="s">
        <v>98</v>
      </c>
      <c r="H108" s="55">
        <v>2682.46</v>
      </c>
      <c r="I108" s="55">
        <v>1320</v>
      </c>
      <c r="J108" s="55">
        <v>0</v>
      </c>
      <c r="K108" s="55">
        <v>35.408472000000003</v>
      </c>
      <c r="L108" s="56">
        <v>0</v>
      </c>
      <c r="M108" s="56">
        <v>1.1999999999999999E-3</v>
      </c>
      <c r="N108" s="56">
        <v>4.0000000000000002E-4</v>
      </c>
    </row>
    <row r="109" spans="1:14">
      <c r="A109" t="s">
        <v>547</v>
      </c>
      <c r="B109" t="s">
        <v>548</v>
      </c>
      <c r="C109" t="s">
        <v>96</v>
      </c>
      <c r="D109" t="s">
        <v>108</v>
      </c>
      <c r="E109" t="s">
        <v>549</v>
      </c>
      <c r="F109" t="s">
        <v>112</v>
      </c>
      <c r="G109" t="s">
        <v>98</v>
      </c>
      <c r="H109" s="55">
        <v>429.45</v>
      </c>
      <c r="I109" s="55">
        <v>7011</v>
      </c>
      <c r="J109" s="55">
        <v>0</v>
      </c>
      <c r="K109" s="55">
        <v>30.108739499999999</v>
      </c>
      <c r="L109" s="56">
        <v>0</v>
      </c>
      <c r="M109" s="56">
        <v>1E-3</v>
      </c>
      <c r="N109" s="56">
        <v>2.9999999999999997E-4</v>
      </c>
    </row>
    <row r="110" spans="1:14">
      <c r="A110" t="s">
        <v>550</v>
      </c>
      <c r="B110" t="s">
        <v>551</v>
      </c>
      <c r="C110" t="s">
        <v>96</v>
      </c>
      <c r="D110" t="s">
        <v>108</v>
      </c>
      <c r="E110" t="s">
        <v>552</v>
      </c>
      <c r="F110" t="s">
        <v>112</v>
      </c>
      <c r="G110" t="s">
        <v>98</v>
      </c>
      <c r="H110" s="55">
        <v>20.77</v>
      </c>
      <c r="I110" s="55">
        <v>11150</v>
      </c>
      <c r="J110" s="55">
        <v>0</v>
      </c>
      <c r="K110" s="55">
        <v>2.315855</v>
      </c>
      <c r="L110" s="56">
        <v>0</v>
      </c>
      <c r="M110" s="56">
        <v>1E-4</v>
      </c>
      <c r="N110" s="56">
        <v>0</v>
      </c>
    </row>
    <row r="111" spans="1:14">
      <c r="A111" t="s">
        <v>553</v>
      </c>
      <c r="B111" t="s">
        <v>554</v>
      </c>
      <c r="C111" t="s">
        <v>96</v>
      </c>
      <c r="D111" t="s">
        <v>108</v>
      </c>
      <c r="E111" t="s">
        <v>555</v>
      </c>
      <c r="F111" t="s">
        <v>113</v>
      </c>
      <c r="G111" t="s">
        <v>98</v>
      </c>
      <c r="H111" s="55">
        <v>10041.16</v>
      </c>
      <c r="I111" s="55">
        <v>1798</v>
      </c>
      <c r="J111" s="55">
        <v>0</v>
      </c>
      <c r="K111" s="55">
        <v>180.5400568</v>
      </c>
      <c r="L111" s="56">
        <v>1E-4</v>
      </c>
      <c r="M111" s="56">
        <v>6.0000000000000001E-3</v>
      </c>
      <c r="N111" s="56">
        <v>2E-3</v>
      </c>
    </row>
    <row r="112" spans="1:14">
      <c r="A112" t="s">
        <v>556</v>
      </c>
      <c r="B112" t="s">
        <v>557</v>
      </c>
      <c r="C112" t="s">
        <v>96</v>
      </c>
      <c r="D112" t="s">
        <v>108</v>
      </c>
      <c r="E112" t="s">
        <v>558</v>
      </c>
      <c r="F112" t="s">
        <v>113</v>
      </c>
      <c r="G112" t="s">
        <v>98</v>
      </c>
      <c r="H112" s="55">
        <v>8883.86</v>
      </c>
      <c r="I112" s="55">
        <v>1494</v>
      </c>
      <c r="J112" s="55">
        <v>0</v>
      </c>
      <c r="K112" s="55">
        <v>132.72486839999999</v>
      </c>
      <c r="L112" s="56">
        <v>1E-4</v>
      </c>
      <c r="M112" s="56">
        <v>4.4000000000000003E-3</v>
      </c>
      <c r="N112" s="56">
        <v>1.5E-3</v>
      </c>
    </row>
    <row r="113" spans="1:14">
      <c r="A113" s="57" t="s">
        <v>559</v>
      </c>
      <c r="B113" s="107" t="s">
        <v>2914</v>
      </c>
      <c r="C113" s="107" t="s">
        <v>2914</v>
      </c>
      <c r="D113" s="108" t="s">
        <v>2914</v>
      </c>
      <c r="E113" s="108" t="s">
        <v>2914</v>
      </c>
      <c r="F113" s="108" t="s">
        <v>2914</v>
      </c>
      <c r="G113" s="108" t="s">
        <v>2914</v>
      </c>
      <c r="H113" s="59">
        <v>327389.09000000003</v>
      </c>
      <c r="I113" s="108" t="s">
        <v>2914</v>
      </c>
      <c r="J113" s="59">
        <v>2.0637699999999999</v>
      </c>
      <c r="K113" s="59">
        <v>1374.4060513370882</v>
      </c>
      <c r="L113" s="108" t="s">
        <v>2914</v>
      </c>
      <c r="M113" s="58">
        <v>4.53E-2</v>
      </c>
      <c r="N113" s="58">
        <v>1.5100000000000001E-2</v>
      </c>
    </row>
    <row r="114" spans="1:14">
      <c r="A114" t="s">
        <v>560</v>
      </c>
      <c r="B114" t="s">
        <v>561</v>
      </c>
      <c r="C114" t="s">
        <v>96</v>
      </c>
      <c r="D114" t="s">
        <v>108</v>
      </c>
      <c r="E114" t="s">
        <v>562</v>
      </c>
      <c r="F114" t="s">
        <v>359</v>
      </c>
      <c r="G114" t="s">
        <v>98</v>
      </c>
      <c r="H114" s="55">
        <v>667.15</v>
      </c>
      <c r="I114" s="55">
        <v>113.3</v>
      </c>
      <c r="J114" s="55">
        <v>0</v>
      </c>
      <c r="K114" s="55">
        <v>0.75588095</v>
      </c>
      <c r="L114" s="56">
        <v>0</v>
      </c>
      <c r="M114" s="56">
        <v>0</v>
      </c>
      <c r="N114" s="56">
        <v>0</v>
      </c>
    </row>
    <row r="115" spans="1:14">
      <c r="A115" t="s">
        <v>563</v>
      </c>
      <c r="B115" t="s">
        <v>564</v>
      </c>
      <c r="C115" t="s">
        <v>96</v>
      </c>
      <c r="D115" t="s">
        <v>108</v>
      </c>
      <c r="E115" t="s">
        <v>565</v>
      </c>
      <c r="F115" t="s">
        <v>240</v>
      </c>
      <c r="G115" t="s">
        <v>98</v>
      </c>
      <c r="H115" s="55">
        <v>845.28</v>
      </c>
      <c r="I115" s="55">
        <v>2602</v>
      </c>
      <c r="J115" s="55">
        <v>0</v>
      </c>
      <c r="K115" s="55">
        <v>21.994185600000002</v>
      </c>
      <c r="L115" s="56">
        <v>1E-4</v>
      </c>
      <c r="M115" s="56">
        <v>6.9999999999999999E-4</v>
      </c>
      <c r="N115" s="56">
        <v>2.0000000000000001E-4</v>
      </c>
    </row>
    <row r="116" spans="1:14">
      <c r="A116" t="s">
        <v>566</v>
      </c>
      <c r="B116" t="s">
        <v>567</v>
      </c>
      <c r="C116" t="s">
        <v>96</v>
      </c>
      <c r="D116" t="s">
        <v>108</v>
      </c>
      <c r="E116" t="s">
        <v>568</v>
      </c>
      <c r="F116" t="s">
        <v>244</v>
      </c>
      <c r="G116" t="s">
        <v>98</v>
      </c>
      <c r="H116" s="55">
        <v>131.06</v>
      </c>
      <c r="I116" s="55">
        <v>5400</v>
      </c>
      <c r="J116" s="55">
        <v>0</v>
      </c>
      <c r="K116" s="55">
        <v>7.0772399999999998</v>
      </c>
      <c r="L116" s="56">
        <v>0</v>
      </c>
      <c r="M116" s="56">
        <v>2.0000000000000001E-4</v>
      </c>
      <c r="N116" s="56">
        <v>1E-4</v>
      </c>
    </row>
    <row r="117" spans="1:14">
      <c r="A117" t="s">
        <v>569</v>
      </c>
      <c r="B117" t="s">
        <v>570</v>
      </c>
      <c r="C117" t="s">
        <v>96</v>
      </c>
      <c r="D117" t="s">
        <v>108</v>
      </c>
      <c r="E117" t="s">
        <v>571</v>
      </c>
      <c r="F117" t="s">
        <v>244</v>
      </c>
      <c r="G117" t="s">
        <v>98</v>
      </c>
      <c r="H117" s="55">
        <v>1352.78</v>
      </c>
      <c r="I117" s="55">
        <v>1600</v>
      </c>
      <c r="J117" s="55">
        <v>0</v>
      </c>
      <c r="K117" s="55">
        <v>21.644480000000001</v>
      </c>
      <c r="L117" s="56">
        <v>0</v>
      </c>
      <c r="M117" s="56">
        <v>6.9999999999999999E-4</v>
      </c>
      <c r="N117" s="56">
        <v>2.0000000000000001E-4</v>
      </c>
    </row>
    <row r="118" spans="1:14">
      <c r="A118" t="s">
        <v>572</v>
      </c>
      <c r="B118" t="s">
        <v>573</v>
      </c>
      <c r="C118" t="s">
        <v>96</v>
      </c>
      <c r="D118" t="s">
        <v>108</v>
      </c>
      <c r="E118" t="s">
        <v>574</v>
      </c>
      <c r="F118" t="s">
        <v>244</v>
      </c>
      <c r="G118" t="s">
        <v>98</v>
      </c>
      <c r="H118" s="55">
        <v>1548.41</v>
      </c>
      <c r="I118" s="55">
        <v>720.6</v>
      </c>
      <c r="J118" s="55">
        <v>0</v>
      </c>
      <c r="K118" s="55">
        <v>11.157842459999999</v>
      </c>
      <c r="L118" s="56">
        <v>0</v>
      </c>
      <c r="M118" s="56">
        <v>4.0000000000000002E-4</v>
      </c>
      <c r="N118" s="56">
        <v>1E-4</v>
      </c>
    </row>
    <row r="119" spans="1:14">
      <c r="A119" t="s">
        <v>575</v>
      </c>
      <c r="B119" t="s">
        <v>576</v>
      </c>
      <c r="C119" t="s">
        <v>96</v>
      </c>
      <c r="D119" t="s">
        <v>108</v>
      </c>
      <c r="E119" t="s">
        <v>577</v>
      </c>
      <c r="F119" t="s">
        <v>244</v>
      </c>
      <c r="G119" t="s">
        <v>98</v>
      </c>
      <c r="H119" s="55">
        <v>1462.24</v>
      </c>
      <c r="I119" s="55">
        <v>576.70000000000005</v>
      </c>
      <c r="J119" s="55">
        <v>0</v>
      </c>
      <c r="K119" s="55">
        <v>8.43273808</v>
      </c>
      <c r="L119" s="56">
        <v>0</v>
      </c>
      <c r="M119" s="56">
        <v>2.9999999999999997E-4</v>
      </c>
      <c r="N119" s="56">
        <v>1E-4</v>
      </c>
    </row>
    <row r="120" spans="1:14">
      <c r="A120" t="s">
        <v>578</v>
      </c>
      <c r="B120" t="s">
        <v>579</v>
      </c>
      <c r="C120" t="s">
        <v>96</v>
      </c>
      <c r="D120" t="s">
        <v>108</v>
      </c>
      <c r="E120" t="s">
        <v>580</v>
      </c>
      <c r="F120" t="s">
        <v>384</v>
      </c>
      <c r="G120" t="s">
        <v>98</v>
      </c>
      <c r="H120" s="55">
        <v>15126.04</v>
      </c>
      <c r="I120" s="55">
        <v>145.80000000000001</v>
      </c>
      <c r="J120" s="55">
        <v>0</v>
      </c>
      <c r="K120" s="55">
        <v>22.053766320000001</v>
      </c>
      <c r="L120" s="56">
        <v>1E-4</v>
      </c>
      <c r="M120" s="56">
        <v>6.9999999999999999E-4</v>
      </c>
      <c r="N120" s="56">
        <v>2.0000000000000001E-4</v>
      </c>
    </row>
    <row r="121" spans="1:14">
      <c r="A121" t="s">
        <v>581</v>
      </c>
      <c r="B121" t="s">
        <v>582</v>
      </c>
      <c r="C121" t="s">
        <v>96</v>
      </c>
      <c r="D121" t="s">
        <v>108</v>
      </c>
      <c r="E121" t="s">
        <v>583</v>
      </c>
      <c r="F121" t="s">
        <v>584</v>
      </c>
      <c r="G121" t="s">
        <v>98</v>
      </c>
      <c r="H121" s="55">
        <v>448.9</v>
      </c>
      <c r="I121" s="55">
        <v>2227</v>
      </c>
      <c r="J121" s="55">
        <v>0</v>
      </c>
      <c r="K121" s="55">
        <v>9.9970029999999994</v>
      </c>
      <c r="L121" s="56">
        <v>0</v>
      </c>
      <c r="M121" s="56">
        <v>2.9999999999999997E-4</v>
      </c>
      <c r="N121" s="56">
        <v>1E-4</v>
      </c>
    </row>
    <row r="122" spans="1:14">
      <c r="A122" t="s">
        <v>585</v>
      </c>
      <c r="B122" t="s">
        <v>586</v>
      </c>
      <c r="C122" t="s">
        <v>96</v>
      </c>
      <c r="D122" t="s">
        <v>108</v>
      </c>
      <c r="E122" t="s">
        <v>587</v>
      </c>
      <c r="F122" t="s">
        <v>265</v>
      </c>
      <c r="G122" t="s">
        <v>98</v>
      </c>
      <c r="H122" s="55">
        <v>332.87</v>
      </c>
      <c r="I122" s="55">
        <v>29590</v>
      </c>
      <c r="J122" s="55">
        <v>0</v>
      </c>
      <c r="K122" s="55">
        <v>98.496233000000004</v>
      </c>
      <c r="L122" s="56">
        <v>1E-4</v>
      </c>
      <c r="M122" s="56">
        <v>3.2000000000000002E-3</v>
      </c>
      <c r="N122" s="56">
        <v>1.1000000000000001E-3</v>
      </c>
    </row>
    <row r="123" spans="1:14">
      <c r="A123" t="s">
        <v>588</v>
      </c>
      <c r="B123" t="s">
        <v>589</v>
      </c>
      <c r="C123" t="s">
        <v>96</v>
      </c>
      <c r="D123" t="s">
        <v>108</v>
      </c>
      <c r="E123" t="s">
        <v>590</v>
      </c>
      <c r="F123" t="s">
        <v>265</v>
      </c>
      <c r="G123" t="s">
        <v>98</v>
      </c>
      <c r="H123" s="55">
        <v>10.34</v>
      </c>
      <c r="I123" s="55">
        <v>164.4</v>
      </c>
      <c r="J123" s="55">
        <v>0</v>
      </c>
      <c r="K123" s="55">
        <v>1.699896E-2</v>
      </c>
      <c r="L123" s="56">
        <v>0</v>
      </c>
      <c r="M123" s="56">
        <v>0</v>
      </c>
      <c r="N123" s="56">
        <v>0</v>
      </c>
    </row>
    <row r="124" spans="1:14">
      <c r="A124" t="s">
        <v>591</v>
      </c>
      <c r="B124" t="s">
        <v>592</v>
      </c>
      <c r="C124" t="s">
        <v>96</v>
      </c>
      <c r="D124" t="s">
        <v>108</v>
      </c>
      <c r="E124" t="s">
        <v>593</v>
      </c>
      <c r="F124" t="s">
        <v>265</v>
      </c>
      <c r="G124" t="s">
        <v>98</v>
      </c>
      <c r="H124" s="55">
        <v>221.93</v>
      </c>
      <c r="I124" s="55">
        <v>2774.000031</v>
      </c>
      <c r="J124" s="55">
        <v>0</v>
      </c>
      <c r="K124" s="55">
        <v>6.1563382687982999</v>
      </c>
      <c r="L124" s="56">
        <v>0</v>
      </c>
      <c r="M124" s="56">
        <v>2.0000000000000001E-4</v>
      </c>
      <c r="N124" s="56">
        <v>1E-4</v>
      </c>
    </row>
    <row r="125" spans="1:14">
      <c r="A125" t="s">
        <v>594</v>
      </c>
      <c r="B125" t="s">
        <v>595</v>
      </c>
      <c r="C125" t="s">
        <v>96</v>
      </c>
      <c r="D125" t="s">
        <v>108</v>
      </c>
      <c r="E125" t="s">
        <v>596</v>
      </c>
      <c r="F125" t="s">
        <v>265</v>
      </c>
      <c r="G125" t="s">
        <v>98</v>
      </c>
      <c r="H125" s="55">
        <v>6828.99</v>
      </c>
      <c r="I125" s="55">
        <v>420.000001</v>
      </c>
      <c r="J125" s="55">
        <v>0</v>
      </c>
      <c r="K125" s="55">
        <v>28.681758068289898</v>
      </c>
      <c r="L125" s="56">
        <v>0</v>
      </c>
      <c r="M125" s="56">
        <v>8.9999999999999998E-4</v>
      </c>
      <c r="N125" s="56">
        <v>2.9999999999999997E-4</v>
      </c>
    </row>
    <row r="126" spans="1:14">
      <c r="A126" t="s">
        <v>597</v>
      </c>
      <c r="B126" t="s">
        <v>598</v>
      </c>
      <c r="C126" t="s">
        <v>96</v>
      </c>
      <c r="D126" t="s">
        <v>108</v>
      </c>
      <c r="E126" t="s">
        <v>599</v>
      </c>
      <c r="F126" t="s">
        <v>265</v>
      </c>
      <c r="G126" t="s">
        <v>98</v>
      </c>
      <c r="H126" s="55">
        <v>1551.77</v>
      </c>
      <c r="I126" s="55">
        <v>3575</v>
      </c>
      <c r="J126" s="55">
        <v>0</v>
      </c>
      <c r="K126" s="55">
        <v>55.4757775</v>
      </c>
      <c r="L126" s="56">
        <v>0</v>
      </c>
      <c r="M126" s="56">
        <v>1.8E-3</v>
      </c>
      <c r="N126" s="56">
        <v>5.9999999999999995E-4</v>
      </c>
    </row>
    <row r="127" spans="1:14">
      <c r="A127" t="s">
        <v>600</v>
      </c>
      <c r="B127" t="s">
        <v>601</v>
      </c>
      <c r="C127" t="s">
        <v>96</v>
      </c>
      <c r="D127" t="s">
        <v>108</v>
      </c>
      <c r="E127" t="s">
        <v>602</v>
      </c>
      <c r="F127" t="s">
        <v>603</v>
      </c>
      <c r="G127" t="s">
        <v>98</v>
      </c>
      <c r="H127" s="55">
        <v>225.88</v>
      </c>
      <c r="I127" s="55">
        <v>1558</v>
      </c>
      <c r="J127" s="55">
        <v>0</v>
      </c>
      <c r="K127" s="55">
        <v>3.5192104</v>
      </c>
      <c r="L127" s="56">
        <v>1E-4</v>
      </c>
      <c r="M127" s="56">
        <v>1E-4</v>
      </c>
      <c r="N127" s="56">
        <v>0</v>
      </c>
    </row>
    <row r="128" spans="1:14">
      <c r="A128" t="s">
        <v>604</v>
      </c>
      <c r="B128" t="s">
        <v>605</v>
      </c>
      <c r="C128" t="s">
        <v>96</v>
      </c>
      <c r="D128" t="s">
        <v>108</v>
      </c>
      <c r="E128" t="s">
        <v>606</v>
      </c>
      <c r="F128" t="s">
        <v>603</v>
      </c>
      <c r="G128" t="s">
        <v>98</v>
      </c>
      <c r="H128" s="55">
        <v>887.87</v>
      </c>
      <c r="I128" s="55">
        <v>627.29999999999995</v>
      </c>
      <c r="J128" s="55">
        <v>0</v>
      </c>
      <c r="K128" s="55">
        <v>5.5696085100000001</v>
      </c>
      <c r="L128" s="56">
        <v>0</v>
      </c>
      <c r="M128" s="56">
        <v>2.0000000000000001E-4</v>
      </c>
      <c r="N128" s="56">
        <v>1E-4</v>
      </c>
    </row>
    <row r="129" spans="1:14">
      <c r="A129" t="s">
        <v>607</v>
      </c>
      <c r="B129" t="s">
        <v>608</v>
      </c>
      <c r="C129" t="s">
        <v>96</v>
      </c>
      <c r="D129" t="s">
        <v>108</v>
      </c>
      <c r="E129" t="s">
        <v>609</v>
      </c>
      <c r="F129" t="s">
        <v>103</v>
      </c>
      <c r="G129" t="s">
        <v>98</v>
      </c>
      <c r="H129" s="55">
        <v>930.75</v>
      </c>
      <c r="I129" s="55">
        <v>2300</v>
      </c>
      <c r="J129" s="55">
        <v>0</v>
      </c>
      <c r="K129" s="55">
        <v>21.407250000000001</v>
      </c>
      <c r="L129" s="56">
        <v>0</v>
      </c>
      <c r="M129" s="56">
        <v>6.9999999999999999E-4</v>
      </c>
      <c r="N129" s="56">
        <v>2.0000000000000001E-4</v>
      </c>
    </row>
    <row r="130" spans="1:14">
      <c r="A130" t="s">
        <v>610</v>
      </c>
      <c r="B130" t="s">
        <v>611</v>
      </c>
      <c r="C130" t="s">
        <v>96</v>
      </c>
      <c r="D130" t="s">
        <v>108</v>
      </c>
      <c r="E130" t="s">
        <v>612</v>
      </c>
      <c r="F130" t="s">
        <v>103</v>
      </c>
      <c r="G130" t="s">
        <v>98</v>
      </c>
      <c r="H130" s="55">
        <v>216.62</v>
      </c>
      <c r="I130" s="55">
        <v>9550</v>
      </c>
      <c r="J130" s="55">
        <v>0</v>
      </c>
      <c r="K130" s="55">
        <v>20.68721</v>
      </c>
      <c r="L130" s="56">
        <v>0</v>
      </c>
      <c r="M130" s="56">
        <v>6.9999999999999999E-4</v>
      </c>
      <c r="N130" s="56">
        <v>2.0000000000000001E-4</v>
      </c>
    </row>
    <row r="131" spans="1:14">
      <c r="A131" t="s">
        <v>613</v>
      </c>
      <c r="B131" t="s">
        <v>614</v>
      </c>
      <c r="C131" t="s">
        <v>96</v>
      </c>
      <c r="D131" t="s">
        <v>108</v>
      </c>
      <c r="E131" t="s">
        <v>615</v>
      </c>
      <c r="F131" t="s">
        <v>103</v>
      </c>
      <c r="G131" t="s">
        <v>98</v>
      </c>
      <c r="H131" s="55">
        <v>106193.03</v>
      </c>
      <c r="I131" s="55">
        <v>65.599999999999994</v>
      </c>
      <c r="J131" s="55">
        <v>0</v>
      </c>
      <c r="K131" s="55">
        <v>69.66262768</v>
      </c>
      <c r="L131" s="56">
        <v>1E-4</v>
      </c>
      <c r="M131" s="56">
        <v>2.3E-3</v>
      </c>
      <c r="N131" s="56">
        <v>8.0000000000000004E-4</v>
      </c>
    </row>
    <row r="132" spans="1:14">
      <c r="A132" t="s">
        <v>616</v>
      </c>
      <c r="B132" t="s">
        <v>617</v>
      </c>
      <c r="C132" t="s">
        <v>96</v>
      </c>
      <c r="D132" t="s">
        <v>108</v>
      </c>
      <c r="E132" t="s">
        <v>618</v>
      </c>
      <c r="F132" t="s">
        <v>103</v>
      </c>
      <c r="G132" t="s">
        <v>98</v>
      </c>
      <c r="H132" s="55">
        <v>5114.8599999999997</v>
      </c>
      <c r="I132" s="55">
        <v>507.8</v>
      </c>
      <c r="J132" s="55">
        <v>0</v>
      </c>
      <c r="K132" s="55">
        <v>25.973259079999998</v>
      </c>
      <c r="L132" s="56">
        <v>0</v>
      </c>
      <c r="M132" s="56">
        <v>8.9999999999999998E-4</v>
      </c>
      <c r="N132" s="56">
        <v>2.9999999999999997E-4</v>
      </c>
    </row>
    <row r="133" spans="1:14">
      <c r="A133" t="s">
        <v>619</v>
      </c>
      <c r="B133" t="s">
        <v>620</v>
      </c>
      <c r="C133" t="s">
        <v>96</v>
      </c>
      <c r="D133" t="s">
        <v>108</v>
      </c>
      <c r="E133" t="s">
        <v>621</v>
      </c>
      <c r="F133" t="s">
        <v>103</v>
      </c>
      <c r="G133" t="s">
        <v>98</v>
      </c>
      <c r="H133" s="55">
        <v>725.02</v>
      </c>
      <c r="I133" s="55">
        <v>4.9000000000000004</v>
      </c>
      <c r="J133" s="55">
        <v>0</v>
      </c>
      <c r="K133" s="55">
        <v>3.5525979999999999E-2</v>
      </c>
      <c r="L133" s="56">
        <v>0</v>
      </c>
      <c r="M133" s="56">
        <v>0</v>
      </c>
      <c r="N133" s="56">
        <v>0</v>
      </c>
    </row>
    <row r="134" spans="1:14">
      <c r="A134" t="s">
        <v>622</v>
      </c>
      <c r="B134" t="s">
        <v>623</v>
      </c>
      <c r="C134" t="s">
        <v>96</v>
      </c>
      <c r="D134" t="s">
        <v>108</v>
      </c>
      <c r="E134" t="s">
        <v>624</v>
      </c>
      <c r="F134" t="s">
        <v>294</v>
      </c>
      <c r="G134" t="s">
        <v>98</v>
      </c>
      <c r="H134" s="55">
        <v>1075.8</v>
      </c>
      <c r="I134" s="55">
        <v>1336</v>
      </c>
      <c r="J134" s="55">
        <v>0</v>
      </c>
      <c r="K134" s="55">
        <v>14.372688</v>
      </c>
      <c r="L134" s="56">
        <v>1E-4</v>
      </c>
      <c r="M134" s="56">
        <v>5.0000000000000001E-4</v>
      </c>
      <c r="N134" s="56">
        <v>2.0000000000000001E-4</v>
      </c>
    </row>
    <row r="135" spans="1:14">
      <c r="A135" t="s">
        <v>625</v>
      </c>
      <c r="B135" t="s">
        <v>626</v>
      </c>
      <c r="C135" t="s">
        <v>96</v>
      </c>
      <c r="D135" t="s">
        <v>108</v>
      </c>
      <c r="E135" t="s">
        <v>627</v>
      </c>
      <c r="F135" t="s">
        <v>628</v>
      </c>
      <c r="G135" t="s">
        <v>98</v>
      </c>
      <c r="H135" s="55">
        <v>1479.3</v>
      </c>
      <c r="I135" s="55">
        <v>574</v>
      </c>
      <c r="J135" s="55">
        <v>0</v>
      </c>
      <c r="K135" s="55">
        <v>8.4911820000000002</v>
      </c>
      <c r="L135" s="56">
        <v>1E-4</v>
      </c>
      <c r="M135" s="56">
        <v>2.9999999999999997E-4</v>
      </c>
      <c r="N135" s="56">
        <v>1E-4</v>
      </c>
    </row>
    <row r="136" spans="1:14">
      <c r="A136" t="s">
        <v>629</v>
      </c>
      <c r="B136" t="s">
        <v>630</v>
      </c>
      <c r="C136" t="s">
        <v>96</v>
      </c>
      <c r="D136" t="s">
        <v>108</v>
      </c>
      <c r="E136" t="s">
        <v>631</v>
      </c>
      <c r="F136" t="s">
        <v>304</v>
      </c>
      <c r="G136" t="s">
        <v>98</v>
      </c>
      <c r="H136" s="55">
        <v>1830.77</v>
      </c>
      <c r="I136" s="55">
        <v>900</v>
      </c>
      <c r="J136" s="55">
        <v>0</v>
      </c>
      <c r="K136" s="55">
        <v>16.476929999999999</v>
      </c>
      <c r="L136" s="56">
        <v>1E-4</v>
      </c>
      <c r="M136" s="56">
        <v>5.0000000000000001E-4</v>
      </c>
      <c r="N136" s="56">
        <v>2.0000000000000001E-4</v>
      </c>
    </row>
    <row r="137" spans="1:14">
      <c r="A137" t="s">
        <v>632</v>
      </c>
      <c r="B137" t="s">
        <v>633</v>
      </c>
      <c r="C137" t="s">
        <v>96</v>
      </c>
      <c r="D137" t="s">
        <v>108</v>
      </c>
      <c r="E137" t="s">
        <v>634</v>
      </c>
      <c r="F137" t="s">
        <v>304</v>
      </c>
      <c r="G137" t="s">
        <v>98</v>
      </c>
      <c r="H137" s="55">
        <v>1143</v>
      </c>
      <c r="I137" s="55">
        <v>951.2</v>
      </c>
      <c r="J137" s="55">
        <v>0</v>
      </c>
      <c r="K137" s="55">
        <v>10.872216</v>
      </c>
      <c r="L137" s="56">
        <v>1E-4</v>
      </c>
      <c r="M137" s="56">
        <v>4.0000000000000002E-4</v>
      </c>
      <c r="N137" s="56">
        <v>1E-4</v>
      </c>
    </row>
    <row r="138" spans="1:14">
      <c r="A138" t="s">
        <v>635</v>
      </c>
      <c r="B138" t="s">
        <v>636</v>
      </c>
      <c r="C138" t="s">
        <v>96</v>
      </c>
      <c r="D138" t="s">
        <v>108</v>
      </c>
      <c r="E138" t="s">
        <v>637</v>
      </c>
      <c r="F138" t="s">
        <v>304</v>
      </c>
      <c r="G138" t="s">
        <v>98</v>
      </c>
      <c r="H138" s="55">
        <v>499.38</v>
      </c>
      <c r="I138" s="55">
        <v>417.2</v>
      </c>
      <c r="J138" s="55">
        <v>0</v>
      </c>
      <c r="K138" s="55">
        <v>2.0834133600000002</v>
      </c>
      <c r="L138" s="56">
        <v>0</v>
      </c>
      <c r="M138" s="56">
        <v>1E-4</v>
      </c>
      <c r="N138" s="56">
        <v>0</v>
      </c>
    </row>
    <row r="139" spans="1:14">
      <c r="A139" t="s">
        <v>638</v>
      </c>
      <c r="B139" t="s">
        <v>639</v>
      </c>
      <c r="C139" t="s">
        <v>96</v>
      </c>
      <c r="D139" t="s">
        <v>108</v>
      </c>
      <c r="E139" t="s">
        <v>640</v>
      </c>
      <c r="F139" t="s">
        <v>304</v>
      </c>
      <c r="G139" t="s">
        <v>98</v>
      </c>
      <c r="H139" s="55">
        <v>8718.93</v>
      </c>
      <c r="I139" s="55">
        <v>1100</v>
      </c>
      <c r="J139" s="55">
        <v>1.46861</v>
      </c>
      <c r="K139" s="55">
        <v>97.376840000000001</v>
      </c>
      <c r="L139" s="56">
        <v>1E-4</v>
      </c>
      <c r="M139" s="56">
        <v>3.2000000000000002E-3</v>
      </c>
      <c r="N139" s="56">
        <v>1.1000000000000001E-3</v>
      </c>
    </row>
    <row r="140" spans="1:14">
      <c r="A140" t="s">
        <v>641</v>
      </c>
      <c r="B140" t="s">
        <v>642</v>
      </c>
      <c r="C140" t="s">
        <v>96</v>
      </c>
      <c r="D140" t="s">
        <v>108</v>
      </c>
      <c r="E140" t="s">
        <v>643</v>
      </c>
      <c r="F140" t="s">
        <v>304</v>
      </c>
      <c r="G140" t="s">
        <v>98</v>
      </c>
      <c r="H140" s="55">
        <v>1095.6300000000001</v>
      </c>
      <c r="I140" s="55">
        <v>3813</v>
      </c>
      <c r="J140" s="55">
        <v>0</v>
      </c>
      <c r="K140" s="55">
        <v>41.776371900000001</v>
      </c>
      <c r="L140" s="56">
        <v>0</v>
      </c>
      <c r="M140" s="56">
        <v>1.4E-3</v>
      </c>
      <c r="N140" s="56">
        <v>5.0000000000000001E-4</v>
      </c>
    </row>
    <row r="141" spans="1:14">
      <c r="A141" t="s">
        <v>644</v>
      </c>
      <c r="B141" t="s">
        <v>645</v>
      </c>
      <c r="C141" t="s">
        <v>96</v>
      </c>
      <c r="D141" t="s">
        <v>108</v>
      </c>
      <c r="E141" t="s">
        <v>646</v>
      </c>
      <c r="F141" t="s">
        <v>304</v>
      </c>
      <c r="G141" t="s">
        <v>98</v>
      </c>
      <c r="H141" s="55">
        <v>5600.33</v>
      </c>
      <c r="I141" s="55">
        <v>311.2</v>
      </c>
      <c r="J141" s="55">
        <v>0</v>
      </c>
      <c r="K141" s="55">
        <v>17.42822696</v>
      </c>
      <c r="L141" s="56">
        <v>1E-4</v>
      </c>
      <c r="M141" s="56">
        <v>5.9999999999999995E-4</v>
      </c>
      <c r="N141" s="56">
        <v>2.0000000000000001E-4</v>
      </c>
    </row>
    <row r="142" spans="1:14">
      <c r="A142" t="s">
        <v>647</v>
      </c>
      <c r="B142" t="s">
        <v>648</v>
      </c>
      <c r="C142" t="s">
        <v>96</v>
      </c>
      <c r="D142" t="s">
        <v>108</v>
      </c>
      <c r="E142" t="s">
        <v>649</v>
      </c>
      <c r="F142" t="s">
        <v>304</v>
      </c>
      <c r="G142" t="s">
        <v>98</v>
      </c>
      <c r="H142" s="55">
        <v>338.2</v>
      </c>
      <c r="I142" s="55">
        <v>5397</v>
      </c>
      <c r="J142" s="55">
        <v>0</v>
      </c>
      <c r="K142" s="55">
        <v>18.252654</v>
      </c>
      <c r="L142" s="56">
        <v>0</v>
      </c>
      <c r="M142" s="56">
        <v>5.9999999999999995E-4</v>
      </c>
      <c r="N142" s="56">
        <v>2.0000000000000001E-4</v>
      </c>
    </row>
    <row r="143" spans="1:14">
      <c r="A143" t="s">
        <v>650</v>
      </c>
      <c r="B143" t="s">
        <v>651</v>
      </c>
      <c r="C143" t="s">
        <v>96</v>
      </c>
      <c r="D143" t="s">
        <v>108</v>
      </c>
      <c r="E143" t="s">
        <v>652</v>
      </c>
      <c r="F143" t="s">
        <v>304</v>
      </c>
      <c r="G143" t="s">
        <v>98</v>
      </c>
      <c r="H143" s="55">
        <v>1326.12</v>
      </c>
      <c r="I143" s="55">
        <v>1035</v>
      </c>
      <c r="J143" s="55">
        <v>0</v>
      </c>
      <c r="K143" s="55">
        <v>13.725341999999999</v>
      </c>
      <c r="L143" s="56">
        <v>1E-4</v>
      </c>
      <c r="M143" s="56">
        <v>5.0000000000000001E-4</v>
      </c>
      <c r="N143" s="56">
        <v>2.0000000000000001E-4</v>
      </c>
    </row>
    <row r="144" spans="1:14">
      <c r="A144" t="s">
        <v>653</v>
      </c>
      <c r="B144" t="s">
        <v>654</v>
      </c>
      <c r="C144" t="s">
        <v>96</v>
      </c>
      <c r="D144" t="s">
        <v>108</v>
      </c>
      <c r="E144" t="s">
        <v>655</v>
      </c>
      <c r="F144" t="s">
        <v>318</v>
      </c>
      <c r="G144" t="s">
        <v>98</v>
      </c>
      <c r="H144" s="55">
        <v>792.89</v>
      </c>
      <c r="I144" s="55">
        <v>2373</v>
      </c>
      <c r="J144" s="55">
        <v>0</v>
      </c>
      <c r="K144" s="55">
        <v>18.815279700000001</v>
      </c>
      <c r="L144" s="56">
        <v>1E-4</v>
      </c>
      <c r="M144" s="56">
        <v>5.9999999999999995E-4</v>
      </c>
      <c r="N144" s="56">
        <v>2.0000000000000001E-4</v>
      </c>
    </row>
    <row r="145" spans="1:14">
      <c r="A145" t="s">
        <v>656</v>
      </c>
      <c r="B145" t="s">
        <v>657</v>
      </c>
      <c r="C145" t="s">
        <v>96</v>
      </c>
      <c r="D145" t="s">
        <v>108</v>
      </c>
      <c r="E145" t="s">
        <v>658</v>
      </c>
      <c r="F145" t="s">
        <v>318</v>
      </c>
      <c r="G145" t="s">
        <v>98</v>
      </c>
      <c r="H145" s="55">
        <v>33.44</v>
      </c>
      <c r="I145" s="55">
        <v>14000</v>
      </c>
      <c r="J145" s="55">
        <v>0</v>
      </c>
      <c r="K145" s="55">
        <v>4.6816000000000004</v>
      </c>
      <c r="L145" s="56">
        <v>0</v>
      </c>
      <c r="M145" s="56">
        <v>2.0000000000000001E-4</v>
      </c>
      <c r="N145" s="56">
        <v>1E-4</v>
      </c>
    </row>
    <row r="146" spans="1:14">
      <c r="A146" t="s">
        <v>659</v>
      </c>
      <c r="B146" t="s">
        <v>660</v>
      </c>
      <c r="C146" t="s">
        <v>96</v>
      </c>
      <c r="D146" t="s">
        <v>108</v>
      </c>
      <c r="E146" t="s">
        <v>661</v>
      </c>
      <c r="F146" t="s">
        <v>318</v>
      </c>
      <c r="G146" t="s">
        <v>98</v>
      </c>
      <c r="H146" s="55">
        <v>577.26</v>
      </c>
      <c r="I146" s="55">
        <v>6480</v>
      </c>
      <c r="J146" s="55">
        <v>0</v>
      </c>
      <c r="K146" s="55">
        <v>37.406447999999997</v>
      </c>
      <c r="L146" s="56">
        <v>0</v>
      </c>
      <c r="M146" s="56">
        <v>1.1999999999999999E-3</v>
      </c>
      <c r="N146" s="56">
        <v>4.0000000000000002E-4</v>
      </c>
    </row>
    <row r="147" spans="1:14">
      <c r="A147" t="s">
        <v>662</v>
      </c>
      <c r="B147" t="s">
        <v>663</v>
      </c>
      <c r="C147" t="s">
        <v>96</v>
      </c>
      <c r="D147" t="s">
        <v>108</v>
      </c>
      <c r="E147" t="s">
        <v>664</v>
      </c>
      <c r="F147" t="s">
        <v>318</v>
      </c>
      <c r="G147" t="s">
        <v>98</v>
      </c>
      <c r="H147" s="55">
        <v>3665.45</v>
      </c>
      <c r="I147" s="55">
        <v>1411</v>
      </c>
      <c r="J147" s="55">
        <v>0</v>
      </c>
      <c r="K147" s="55">
        <v>51.719499499999998</v>
      </c>
      <c r="L147" s="56">
        <v>0</v>
      </c>
      <c r="M147" s="56">
        <v>1.6999999999999999E-3</v>
      </c>
      <c r="N147" s="56">
        <v>5.9999999999999995E-4</v>
      </c>
    </row>
    <row r="148" spans="1:14">
      <c r="A148" t="s">
        <v>665</v>
      </c>
      <c r="B148" t="s">
        <v>666</v>
      </c>
      <c r="C148" t="s">
        <v>96</v>
      </c>
      <c r="D148" t="s">
        <v>108</v>
      </c>
      <c r="E148" t="s">
        <v>667</v>
      </c>
      <c r="F148" t="s">
        <v>668</v>
      </c>
      <c r="G148" t="s">
        <v>98</v>
      </c>
      <c r="H148" s="55">
        <v>1099.1300000000001</v>
      </c>
      <c r="I148" s="55">
        <v>710.8</v>
      </c>
      <c r="J148" s="55">
        <v>0</v>
      </c>
      <c r="K148" s="55">
        <v>7.81261604</v>
      </c>
      <c r="L148" s="56">
        <v>0</v>
      </c>
      <c r="M148" s="56">
        <v>2.9999999999999997E-4</v>
      </c>
      <c r="N148" s="56">
        <v>1E-4</v>
      </c>
    </row>
    <row r="149" spans="1:14">
      <c r="A149" t="s">
        <v>669</v>
      </c>
      <c r="B149" t="s">
        <v>670</v>
      </c>
      <c r="C149" t="s">
        <v>96</v>
      </c>
      <c r="D149" t="s">
        <v>108</v>
      </c>
      <c r="E149" t="s">
        <v>671</v>
      </c>
      <c r="F149" t="s">
        <v>451</v>
      </c>
      <c r="G149" t="s">
        <v>98</v>
      </c>
      <c r="H149" s="55">
        <v>545.48</v>
      </c>
      <c r="I149" s="55">
        <v>7000</v>
      </c>
      <c r="J149" s="55">
        <v>0</v>
      </c>
      <c r="K149" s="55">
        <v>38.183599999999998</v>
      </c>
      <c r="L149" s="56">
        <v>0</v>
      </c>
      <c r="M149" s="56">
        <v>1.2999999999999999E-3</v>
      </c>
      <c r="N149" s="56">
        <v>4.0000000000000002E-4</v>
      </c>
    </row>
    <row r="150" spans="1:14">
      <c r="A150" t="s">
        <v>672</v>
      </c>
      <c r="B150" t="s">
        <v>673</v>
      </c>
      <c r="C150" t="s">
        <v>96</v>
      </c>
      <c r="D150" t="s">
        <v>108</v>
      </c>
      <c r="E150" t="s">
        <v>674</v>
      </c>
      <c r="F150" t="s">
        <v>458</v>
      </c>
      <c r="G150" t="s">
        <v>98</v>
      </c>
      <c r="H150" s="55">
        <v>1623.34</v>
      </c>
      <c r="I150" s="55">
        <v>468</v>
      </c>
      <c r="J150" s="55">
        <v>0</v>
      </c>
      <c r="K150" s="55">
        <v>7.5972312000000004</v>
      </c>
      <c r="L150" s="56">
        <v>0</v>
      </c>
      <c r="M150" s="56">
        <v>2.9999999999999997E-4</v>
      </c>
      <c r="N150" s="56">
        <v>1E-4</v>
      </c>
    </row>
    <row r="151" spans="1:14">
      <c r="A151" t="s">
        <v>675</v>
      </c>
      <c r="B151" t="s">
        <v>676</v>
      </c>
      <c r="C151" t="s">
        <v>96</v>
      </c>
      <c r="D151" t="s">
        <v>108</v>
      </c>
      <c r="E151" t="s">
        <v>677</v>
      </c>
      <c r="F151" t="s">
        <v>458</v>
      </c>
      <c r="G151" t="s">
        <v>98</v>
      </c>
      <c r="H151" s="55">
        <v>5600.51</v>
      </c>
      <c r="I151" s="55">
        <v>230.2</v>
      </c>
      <c r="J151" s="55">
        <v>0</v>
      </c>
      <c r="K151" s="55">
        <v>12.89237402</v>
      </c>
      <c r="L151" s="56">
        <v>0</v>
      </c>
      <c r="M151" s="56">
        <v>4.0000000000000002E-4</v>
      </c>
      <c r="N151" s="56">
        <v>1E-4</v>
      </c>
    </row>
    <row r="152" spans="1:14">
      <c r="A152" t="s">
        <v>678</v>
      </c>
      <c r="B152" t="s">
        <v>679</v>
      </c>
      <c r="C152" t="s">
        <v>96</v>
      </c>
      <c r="D152" t="s">
        <v>108</v>
      </c>
      <c r="E152" t="s">
        <v>680</v>
      </c>
      <c r="F152" t="s">
        <v>458</v>
      </c>
      <c r="G152" t="s">
        <v>98</v>
      </c>
      <c r="H152" s="55">
        <v>2150.42</v>
      </c>
      <c r="I152" s="55">
        <v>776.5</v>
      </c>
      <c r="J152" s="55">
        <v>0</v>
      </c>
      <c r="K152" s="55">
        <v>16.698011300000001</v>
      </c>
      <c r="L152" s="56">
        <v>1E-4</v>
      </c>
      <c r="M152" s="56">
        <v>5.9999999999999995E-4</v>
      </c>
      <c r="N152" s="56">
        <v>2.0000000000000001E-4</v>
      </c>
    </row>
    <row r="153" spans="1:14">
      <c r="A153" t="s">
        <v>681</v>
      </c>
      <c r="B153" t="s">
        <v>682</v>
      </c>
      <c r="C153" t="s">
        <v>96</v>
      </c>
      <c r="D153" t="s">
        <v>108</v>
      </c>
      <c r="E153" t="s">
        <v>683</v>
      </c>
      <c r="F153" t="s">
        <v>322</v>
      </c>
      <c r="G153" t="s">
        <v>98</v>
      </c>
      <c r="H153" s="55">
        <v>451.24</v>
      </c>
      <c r="I153" s="55">
        <v>11590</v>
      </c>
      <c r="J153" s="55">
        <v>0</v>
      </c>
      <c r="K153" s="55">
        <v>52.298715999999999</v>
      </c>
      <c r="L153" s="56">
        <v>1E-4</v>
      </c>
      <c r="M153" s="56">
        <v>1.6999999999999999E-3</v>
      </c>
      <c r="N153" s="56">
        <v>5.9999999999999995E-4</v>
      </c>
    </row>
    <row r="154" spans="1:14">
      <c r="A154" t="s">
        <v>684</v>
      </c>
      <c r="B154" t="s">
        <v>685</v>
      </c>
      <c r="C154" t="s">
        <v>96</v>
      </c>
      <c r="D154" t="s">
        <v>108</v>
      </c>
      <c r="E154" t="s">
        <v>686</v>
      </c>
      <c r="F154" t="s">
        <v>322</v>
      </c>
      <c r="G154" t="s">
        <v>98</v>
      </c>
      <c r="H154" s="55">
        <v>94.96</v>
      </c>
      <c r="I154" s="55">
        <v>19800</v>
      </c>
      <c r="J154" s="55">
        <v>0</v>
      </c>
      <c r="K154" s="55">
        <v>18.80208</v>
      </c>
      <c r="L154" s="56">
        <v>0</v>
      </c>
      <c r="M154" s="56">
        <v>5.9999999999999995E-4</v>
      </c>
      <c r="N154" s="56">
        <v>2.0000000000000001E-4</v>
      </c>
    </row>
    <row r="155" spans="1:14">
      <c r="A155" t="s">
        <v>687</v>
      </c>
      <c r="B155" t="s">
        <v>688</v>
      </c>
      <c r="C155" t="s">
        <v>96</v>
      </c>
      <c r="D155" t="s">
        <v>108</v>
      </c>
      <c r="E155" t="s">
        <v>689</v>
      </c>
      <c r="F155" t="s">
        <v>322</v>
      </c>
      <c r="G155" t="s">
        <v>98</v>
      </c>
      <c r="H155" s="55">
        <v>685.42</v>
      </c>
      <c r="I155" s="55">
        <v>233.7</v>
      </c>
      <c r="J155" s="55">
        <v>0</v>
      </c>
      <c r="K155" s="55">
        <v>1.60182654</v>
      </c>
      <c r="L155" s="56">
        <v>0</v>
      </c>
      <c r="M155" s="56">
        <v>1E-4</v>
      </c>
      <c r="N155" s="56">
        <v>0</v>
      </c>
    </row>
    <row r="156" spans="1:14">
      <c r="A156" t="s">
        <v>690</v>
      </c>
      <c r="B156" t="s">
        <v>691</v>
      </c>
      <c r="C156" t="s">
        <v>96</v>
      </c>
      <c r="D156" t="s">
        <v>108</v>
      </c>
      <c r="E156" t="s">
        <v>692</v>
      </c>
      <c r="F156" t="s">
        <v>471</v>
      </c>
      <c r="G156" t="s">
        <v>98</v>
      </c>
      <c r="H156" s="55">
        <v>6627.97</v>
      </c>
      <c r="I156" s="55">
        <v>512</v>
      </c>
      <c r="J156" s="55">
        <v>0</v>
      </c>
      <c r="K156" s="55">
        <v>33.935206399999998</v>
      </c>
      <c r="L156" s="56">
        <v>0</v>
      </c>
      <c r="M156" s="56">
        <v>1.1000000000000001E-3</v>
      </c>
      <c r="N156" s="56">
        <v>4.0000000000000002E-4</v>
      </c>
    </row>
    <row r="157" spans="1:14">
      <c r="A157" t="s">
        <v>693</v>
      </c>
      <c r="B157" t="s">
        <v>694</v>
      </c>
      <c r="C157" t="s">
        <v>96</v>
      </c>
      <c r="D157" t="s">
        <v>108</v>
      </c>
      <c r="E157" t="s">
        <v>695</v>
      </c>
      <c r="F157" t="s">
        <v>471</v>
      </c>
      <c r="G157" t="s">
        <v>98</v>
      </c>
      <c r="H157" s="55">
        <v>121.49</v>
      </c>
      <c r="I157" s="55">
        <v>6898</v>
      </c>
      <c r="J157" s="55">
        <v>0</v>
      </c>
      <c r="K157" s="55">
        <v>8.3803801999999994</v>
      </c>
      <c r="L157" s="56">
        <v>0</v>
      </c>
      <c r="M157" s="56">
        <v>2.9999999999999997E-4</v>
      </c>
      <c r="N157" s="56">
        <v>1E-4</v>
      </c>
    </row>
    <row r="158" spans="1:14">
      <c r="A158" t="s">
        <v>696</v>
      </c>
      <c r="B158" t="s">
        <v>697</v>
      </c>
      <c r="C158" t="s">
        <v>96</v>
      </c>
      <c r="D158" t="s">
        <v>108</v>
      </c>
      <c r="E158" t="s">
        <v>698</v>
      </c>
      <c r="F158" t="s">
        <v>326</v>
      </c>
      <c r="G158" t="s">
        <v>98</v>
      </c>
      <c r="H158" s="55">
        <v>10288.64</v>
      </c>
      <c r="I158" s="55">
        <v>394</v>
      </c>
      <c r="J158" s="55">
        <v>0</v>
      </c>
      <c r="K158" s="55">
        <v>40.537241600000002</v>
      </c>
      <c r="L158" s="56">
        <v>1E-4</v>
      </c>
      <c r="M158" s="56">
        <v>1.2999999999999999E-3</v>
      </c>
      <c r="N158" s="56">
        <v>4.0000000000000002E-4</v>
      </c>
    </row>
    <row r="159" spans="1:14">
      <c r="A159" t="s">
        <v>699</v>
      </c>
      <c r="B159" t="s">
        <v>700</v>
      </c>
      <c r="C159" t="s">
        <v>96</v>
      </c>
      <c r="D159" t="s">
        <v>108</v>
      </c>
      <c r="E159" t="s">
        <v>701</v>
      </c>
      <c r="F159" t="s">
        <v>702</v>
      </c>
      <c r="G159" t="s">
        <v>98</v>
      </c>
      <c r="H159" s="55">
        <v>16361.33</v>
      </c>
      <c r="I159" s="55">
        <v>160.30000000000001</v>
      </c>
      <c r="J159" s="55">
        <v>0</v>
      </c>
      <c r="K159" s="55">
        <v>26.227211990000001</v>
      </c>
      <c r="L159" s="56">
        <v>1E-4</v>
      </c>
      <c r="M159" s="56">
        <v>8.9999999999999998E-4</v>
      </c>
      <c r="N159" s="56">
        <v>2.9999999999999997E-4</v>
      </c>
    </row>
    <row r="160" spans="1:14">
      <c r="A160" t="s">
        <v>703</v>
      </c>
      <c r="B160" t="s">
        <v>704</v>
      </c>
      <c r="C160" t="s">
        <v>96</v>
      </c>
      <c r="D160" t="s">
        <v>108</v>
      </c>
      <c r="E160" t="s">
        <v>705</v>
      </c>
      <c r="F160" t="s">
        <v>706</v>
      </c>
      <c r="G160" t="s">
        <v>98</v>
      </c>
      <c r="H160" s="55">
        <v>6669.41</v>
      </c>
      <c r="I160" s="55">
        <v>592.4</v>
      </c>
      <c r="J160" s="55">
        <v>0</v>
      </c>
      <c r="K160" s="55">
        <v>39.509584840000002</v>
      </c>
      <c r="L160" s="56">
        <v>1E-4</v>
      </c>
      <c r="M160" s="56">
        <v>1.2999999999999999E-3</v>
      </c>
      <c r="N160" s="56">
        <v>4.0000000000000002E-4</v>
      </c>
    </row>
    <row r="161" spans="1:14">
      <c r="A161" t="s">
        <v>707</v>
      </c>
      <c r="B161" t="s">
        <v>708</v>
      </c>
      <c r="C161" t="s">
        <v>96</v>
      </c>
      <c r="D161" t="s">
        <v>108</v>
      </c>
      <c r="E161" t="s">
        <v>709</v>
      </c>
      <c r="F161" t="s">
        <v>109</v>
      </c>
      <c r="G161" t="s">
        <v>98</v>
      </c>
      <c r="H161" s="55">
        <v>31.61</v>
      </c>
      <c r="I161" s="55">
        <v>7941</v>
      </c>
      <c r="J161" s="55">
        <v>0</v>
      </c>
      <c r="K161" s="55">
        <v>2.5101501000000002</v>
      </c>
      <c r="L161" s="56">
        <v>0</v>
      </c>
      <c r="M161" s="56">
        <v>1E-4</v>
      </c>
      <c r="N161" s="56">
        <v>0</v>
      </c>
    </row>
    <row r="162" spans="1:14">
      <c r="A162" t="s">
        <v>710</v>
      </c>
      <c r="B162" t="s">
        <v>711</v>
      </c>
      <c r="C162" t="s">
        <v>96</v>
      </c>
      <c r="D162" t="s">
        <v>108</v>
      </c>
      <c r="E162" t="s">
        <v>712</v>
      </c>
      <c r="F162" t="s">
        <v>109</v>
      </c>
      <c r="G162" t="s">
        <v>98</v>
      </c>
      <c r="H162" s="55">
        <v>5458.89</v>
      </c>
      <c r="I162" s="55">
        <v>130.1</v>
      </c>
      <c r="J162" s="55">
        <v>0</v>
      </c>
      <c r="K162" s="55">
        <v>7.1020158899999997</v>
      </c>
      <c r="L162" s="56">
        <v>1E-4</v>
      </c>
      <c r="M162" s="56">
        <v>2.0000000000000001E-4</v>
      </c>
      <c r="N162" s="56">
        <v>1E-4</v>
      </c>
    </row>
    <row r="163" spans="1:14">
      <c r="A163" t="s">
        <v>713</v>
      </c>
      <c r="B163" t="s">
        <v>714</v>
      </c>
      <c r="C163" t="s">
        <v>96</v>
      </c>
      <c r="D163" t="s">
        <v>108</v>
      </c>
      <c r="E163" t="s">
        <v>715</v>
      </c>
      <c r="F163" t="s">
        <v>109</v>
      </c>
      <c r="G163" t="s">
        <v>98</v>
      </c>
      <c r="H163" s="55">
        <v>1374.83</v>
      </c>
      <c r="I163" s="55">
        <v>392.7</v>
      </c>
      <c r="J163" s="55">
        <v>0</v>
      </c>
      <c r="K163" s="55">
        <v>5.3989574100000004</v>
      </c>
      <c r="L163" s="56">
        <v>1E-4</v>
      </c>
      <c r="M163" s="56">
        <v>2.0000000000000001E-4</v>
      </c>
      <c r="N163" s="56">
        <v>1E-4</v>
      </c>
    </row>
    <row r="164" spans="1:14">
      <c r="A164" t="s">
        <v>716</v>
      </c>
      <c r="B164" t="s">
        <v>717</v>
      </c>
      <c r="C164" t="s">
        <v>96</v>
      </c>
      <c r="D164" t="s">
        <v>108</v>
      </c>
      <c r="E164" t="s">
        <v>718</v>
      </c>
      <c r="F164" t="s">
        <v>109</v>
      </c>
      <c r="G164" t="s">
        <v>98</v>
      </c>
      <c r="H164" s="55">
        <v>446.42</v>
      </c>
      <c r="I164" s="55">
        <v>243.2</v>
      </c>
      <c r="J164" s="55">
        <v>0</v>
      </c>
      <c r="K164" s="55">
        <v>1.08569344</v>
      </c>
      <c r="L164" s="56">
        <v>1E-4</v>
      </c>
      <c r="M164" s="56">
        <v>0</v>
      </c>
      <c r="N164" s="56">
        <v>0</v>
      </c>
    </row>
    <row r="165" spans="1:14">
      <c r="A165" t="s">
        <v>719</v>
      </c>
      <c r="B165" t="s">
        <v>720</v>
      </c>
      <c r="C165" t="s">
        <v>96</v>
      </c>
      <c r="D165" t="s">
        <v>108</v>
      </c>
      <c r="E165" t="s">
        <v>721</v>
      </c>
      <c r="F165" t="s">
        <v>109</v>
      </c>
      <c r="G165" t="s">
        <v>98</v>
      </c>
      <c r="H165" s="55">
        <v>3639.05</v>
      </c>
      <c r="I165" s="55">
        <v>460.1</v>
      </c>
      <c r="J165" s="55">
        <v>0</v>
      </c>
      <c r="K165" s="55">
        <v>16.743269049999999</v>
      </c>
      <c r="L165" s="56">
        <v>0</v>
      </c>
      <c r="M165" s="56">
        <v>5.9999999999999995E-4</v>
      </c>
      <c r="N165" s="56">
        <v>2.0000000000000001E-4</v>
      </c>
    </row>
    <row r="166" spans="1:14">
      <c r="A166" t="s">
        <v>722</v>
      </c>
      <c r="B166" t="s">
        <v>723</v>
      </c>
      <c r="C166" t="s">
        <v>96</v>
      </c>
      <c r="D166" t="s">
        <v>108</v>
      </c>
      <c r="E166" t="s">
        <v>724</v>
      </c>
      <c r="F166" t="s">
        <v>508</v>
      </c>
      <c r="G166" t="s">
        <v>98</v>
      </c>
      <c r="H166" s="55">
        <v>1370.72</v>
      </c>
      <c r="I166" s="55">
        <v>160.1</v>
      </c>
      <c r="J166" s="55">
        <v>0</v>
      </c>
      <c r="K166" s="55">
        <v>2.1945227200000001</v>
      </c>
      <c r="L166" s="56">
        <v>0</v>
      </c>
      <c r="M166" s="56">
        <v>1E-4</v>
      </c>
      <c r="N166" s="56">
        <v>0</v>
      </c>
    </row>
    <row r="167" spans="1:14">
      <c r="A167" t="s">
        <v>725</v>
      </c>
      <c r="B167" t="s">
        <v>726</v>
      </c>
      <c r="C167" t="s">
        <v>96</v>
      </c>
      <c r="D167" t="s">
        <v>108</v>
      </c>
      <c r="E167" t="s">
        <v>727</v>
      </c>
      <c r="F167" t="s">
        <v>508</v>
      </c>
      <c r="G167" t="s">
        <v>98</v>
      </c>
      <c r="H167" s="55">
        <v>569.13</v>
      </c>
      <c r="I167" s="55">
        <v>108.4</v>
      </c>
      <c r="J167" s="55">
        <v>0</v>
      </c>
      <c r="K167" s="55">
        <v>0.61693692</v>
      </c>
      <c r="L167" s="56">
        <v>0</v>
      </c>
      <c r="M167" s="56">
        <v>0</v>
      </c>
      <c r="N167" s="56">
        <v>0</v>
      </c>
    </row>
    <row r="168" spans="1:14">
      <c r="A168" t="s">
        <v>728</v>
      </c>
      <c r="B168" t="s">
        <v>729</v>
      </c>
      <c r="C168" t="s">
        <v>96</v>
      </c>
      <c r="D168" t="s">
        <v>108</v>
      </c>
      <c r="E168" t="s">
        <v>730</v>
      </c>
      <c r="F168" t="s">
        <v>508</v>
      </c>
      <c r="G168" t="s">
        <v>98</v>
      </c>
      <c r="H168" s="55">
        <v>912.14</v>
      </c>
      <c r="I168" s="55">
        <v>565.20000000000005</v>
      </c>
      <c r="J168" s="55">
        <v>0</v>
      </c>
      <c r="K168" s="55">
        <v>5.1554152799999997</v>
      </c>
      <c r="L168" s="56">
        <v>0</v>
      </c>
      <c r="M168" s="56">
        <v>2.0000000000000001E-4</v>
      </c>
      <c r="N168" s="56">
        <v>1E-4</v>
      </c>
    </row>
    <row r="169" spans="1:14">
      <c r="A169" t="s">
        <v>731</v>
      </c>
      <c r="B169" t="s">
        <v>732</v>
      </c>
      <c r="C169" t="s">
        <v>96</v>
      </c>
      <c r="D169" t="s">
        <v>108</v>
      </c>
      <c r="E169" t="s">
        <v>733</v>
      </c>
      <c r="F169" t="s">
        <v>512</v>
      </c>
      <c r="G169" t="s">
        <v>98</v>
      </c>
      <c r="H169" s="55">
        <v>3419.28</v>
      </c>
      <c r="I169" s="55">
        <v>101.4</v>
      </c>
      <c r="J169" s="55">
        <v>0</v>
      </c>
      <c r="K169" s="55">
        <v>3.4671499200000002</v>
      </c>
      <c r="L169" s="56">
        <v>0</v>
      </c>
      <c r="M169" s="56">
        <v>1E-4</v>
      </c>
      <c r="N169" s="56">
        <v>0</v>
      </c>
    </row>
    <row r="170" spans="1:14">
      <c r="A170" t="s">
        <v>734</v>
      </c>
      <c r="B170" t="s">
        <v>735</v>
      </c>
      <c r="C170" t="s">
        <v>96</v>
      </c>
      <c r="D170" t="s">
        <v>108</v>
      </c>
      <c r="E170" t="s">
        <v>736</v>
      </c>
      <c r="F170" t="s">
        <v>512</v>
      </c>
      <c r="G170" t="s">
        <v>98</v>
      </c>
      <c r="H170" s="55">
        <v>2273.77</v>
      </c>
      <c r="I170" s="55">
        <v>293.60000000000002</v>
      </c>
      <c r="J170" s="55">
        <v>0</v>
      </c>
      <c r="K170" s="55">
        <v>6.6757887199999999</v>
      </c>
      <c r="L170" s="56">
        <v>0</v>
      </c>
      <c r="M170" s="56">
        <v>2.0000000000000001E-4</v>
      </c>
      <c r="N170" s="56">
        <v>1E-4</v>
      </c>
    </row>
    <row r="171" spans="1:14">
      <c r="A171" t="s">
        <v>737</v>
      </c>
      <c r="B171" t="s">
        <v>738</v>
      </c>
      <c r="C171" t="s">
        <v>96</v>
      </c>
      <c r="D171" t="s">
        <v>108</v>
      </c>
      <c r="E171" t="s">
        <v>739</v>
      </c>
      <c r="F171" t="s">
        <v>512</v>
      </c>
      <c r="G171" t="s">
        <v>98</v>
      </c>
      <c r="H171" s="55">
        <v>3024.53</v>
      </c>
      <c r="I171" s="55">
        <v>705</v>
      </c>
      <c r="J171" s="55">
        <v>0</v>
      </c>
      <c r="K171" s="55">
        <v>21.322936500000001</v>
      </c>
      <c r="L171" s="56">
        <v>0</v>
      </c>
      <c r="M171" s="56">
        <v>6.9999999999999999E-4</v>
      </c>
      <c r="N171" s="56">
        <v>2.0000000000000001E-4</v>
      </c>
    </row>
    <row r="172" spans="1:14">
      <c r="A172" t="s">
        <v>740</v>
      </c>
      <c r="B172" t="s">
        <v>741</v>
      </c>
      <c r="C172" t="s">
        <v>96</v>
      </c>
      <c r="D172" t="s">
        <v>108</v>
      </c>
      <c r="E172" t="s">
        <v>742</v>
      </c>
      <c r="F172" t="s">
        <v>110</v>
      </c>
      <c r="G172" t="s">
        <v>98</v>
      </c>
      <c r="H172" s="55">
        <v>2952.5</v>
      </c>
      <c r="I172" s="55">
        <v>433</v>
      </c>
      <c r="J172" s="55">
        <v>0</v>
      </c>
      <c r="K172" s="55">
        <v>12.784325000000001</v>
      </c>
      <c r="L172" s="56">
        <v>1E-4</v>
      </c>
      <c r="M172" s="56">
        <v>4.0000000000000002E-4</v>
      </c>
      <c r="N172" s="56">
        <v>1E-4</v>
      </c>
    </row>
    <row r="173" spans="1:14">
      <c r="A173" t="s">
        <v>743</v>
      </c>
      <c r="B173" t="s">
        <v>744</v>
      </c>
      <c r="C173" t="s">
        <v>96</v>
      </c>
      <c r="D173" t="s">
        <v>108</v>
      </c>
      <c r="E173" t="s">
        <v>745</v>
      </c>
      <c r="F173" t="s">
        <v>110</v>
      </c>
      <c r="G173" t="s">
        <v>98</v>
      </c>
      <c r="H173" s="55">
        <v>1298.3</v>
      </c>
      <c r="I173" s="55">
        <v>1999</v>
      </c>
      <c r="J173" s="55">
        <v>0</v>
      </c>
      <c r="K173" s="55">
        <v>25.953016999999999</v>
      </c>
      <c r="L173" s="56">
        <v>1E-4</v>
      </c>
      <c r="M173" s="56">
        <v>8.9999999999999998E-4</v>
      </c>
      <c r="N173" s="56">
        <v>2.9999999999999997E-4</v>
      </c>
    </row>
    <row r="174" spans="1:14">
      <c r="A174" t="s">
        <v>746</v>
      </c>
      <c r="B174" t="s">
        <v>747</v>
      </c>
      <c r="C174" t="s">
        <v>96</v>
      </c>
      <c r="D174" t="s">
        <v>108</v>
      </c>
      <c r="E174" t="s">
        <v>748</v>
      </c>
      <c r="F174" t="s">
        <v>110</v>
      </c>
      <c r="G174" t="s">
        <v>98</v>
      </c>
      <c r="H174" s="55">
        <v>496.87</v>
      </c>
      <c r="I174" s="55">
        <v>1762</v>
      </c>
      <c r="J174" s="55">
        <v>0</v>
      </c>
      <c r="K174" s="55">
        <v>8.7548493999999994</v>
      </c>
      <c r="L174" s="56">
        <v>1E-4</v>
      </c>
      <c r="M174" s="56">
        <v>2.9999999999999997E-4</v>
      </c>
      <c r="N174" s="56">
        <v>1E-4</v>
      </c>
    </row>
    <row r="175" spans="1:14">
      <c r="A175" t="s">
        <v>749</v>
      </c>
      <c r="B175" t="s">
        <v>750</v>
      </c>
      <c r="C175" t="s">
        <v>96</v>
      </c>
      <c r="D175" t="s">
        <v>108</v>
      </c>
      <c r="E175" t="s">
        <v>751</v>
      </c>
      <c r="F175" t="s">
        <v>110</v>
      </c>
      <c r="G175" t="s">
        <v>98</v>
      </c>
      <c r="H175" s="55">
        <v>5275.84</v>
      </c>
      <c r="I175" s="55">
        <v>397.9</v>
      </c>
      <c r="J175" s="55">
        <v>0</v>
      </c>
      <c r="K175" s="55">
        <v>20.992567359999999</v>
      </c>
      <c r="L175" s="56">
        <v>1E-4</v>
      </c>
      <c r="M175" s="56">
        <v>6.9999999999999999E-4</v>
      </c>
      <c r="N175" s="56">
        <v>2.0000000000000001E-4</v>
      </c>
    </row>
    <row r="176" spans="1:14">
      <c r="A176" t="s">
        <v>752</v>
      </c>
      <c r="B176" t="s">
        <v>753</v>
      </c>
      <c r="C176" t="s">
        <v>96</v>
      </c>
      <c r="D176" t="s">
        <v>108</v>
      </c>
      <c r="E176" t="s">
        <v>754</v>
      </c>
      <c r="F176" t="s">
        <v>110</v>
      </c>
      <c r="G176" t="s">
        <v>98</v>
      </c>
      <c r="H176" s="55">
        <v>7718.12</v>
      </c>
      <c r="I176" s="55">
        <v>449.6</v>
      </c>
      <c r="J176" s="55">
        <v>0</v>
      </c>
      <c r="K176" s="55">
        <v>34.700667520000003</v>
      </c>
      <c r="L176" s="56">
        <v>1E-4</v>
      </c>
      <c r="M176" s="56">
        <v>1.1000000000000001E-3</v>
      </c>
      <c r="N176" s="56">
        <v>4.0000000000000002E-4</v>
      </c>
    </row>
    <row r="177" spans="1:14">
      <c r="A177" t="s">
        <v>755</v>
      </c>
      <c r="B177" t="s">
        <v>756</v>
      </c>
      <c r="C177" t="s">
        <v>96</v>
      </c>
      <c r="D177" t="s">
        <v>108</v>
      </c>
      <c r="E177" t="s">
        <v>757</v>
      </c>
      <c r="F177" t="s">
        <v>110</v>
      </c>
      <c r="G177" t="s">
        <v>98</v>
      </c>
      <c r="H177" s="55">
        <v>793.55</v>
      </c>
      <c r="I177" s="55">
        <v>1518</v>
      </c>
      <c r="J177" s="55">
        <v>0.59516000000000002</v>
      </c>
      <c r="K177" s="55">
        <v>12.641249</v>
      </c>
      <c r="L177" s="56">
        <v>1E-4</v>
      </c>
      <c r="M177" s="56">
        <v>4.0000000000000002E-4</v>
      </c>
      <c r="N177" s="56">
        <v>1E-4</v>
      </c>
    </row>
    <row r="178" spans="1:14">
      <c r="A178" t="s">
        <v>758</v>
      </c>
      <c r="B178" t="s">
        <v>759</v>
      </c>
      <c r="C178" t="s">
        <v>96</v>
      </c>
      <c r="D178" t="s">
        <v>108</v>
      </c>
      <c r="E178" t="s">
        <v>760</v>
      </c>
      <c r="F178" t="s">
        <v>110</v>
      </c>
      <c r="G178" t="s">
        <v>98</v>
      </c>
      <c r="H178" s="55">
        <v>50365.81</v>
      </c>
      <c r="I178" s="55">
        <v>142.1</v>
      </c>
      <c r="J178" s="55">
        <v>0</v>
      </c>
      <c r="K178" s="55">
        <v>71.569816009999997</v>
      </c>
      <c r="L178" s="56">
        <v>1E-4</v>
      </c>
      <c r="M178" s="56">
        <v>2.3999999999999998E-3</v>
      </c>
      <c r="N178" s="56">
        <v>8.0000000000000004E-4</v>
      </c>
    </row>
    <row r="179" spans="1:14">
      <c r="A179" t="s">
        <v>761</v>
      </c>
      <c r="B179" t="s">
        <v>762</v>
      </c>
      <c r="C179" t="s">
        <v>96</v>
      </c>
      <c r="D179" t="s">
        <v>108</v>
      </c>
      <c r="E179" t="s">
        <v>763</v>
      </c>
      <c r="F179" t="s">
        <v>112</v>
      </c>
      <c r="G179" t="s">
        <v>98</v>
      </c>
      <c r="H179" s="55">
        <v>454.19</v>
      </c>
      <c r="I179" s="55">
        <v>2290</v>
      </c>
      <c r="J179" s="55">
        <v>0</v>
      </c>
      <c r="K179" s="55">
        <v>10.400950999999999</v>
      </c>
      <c r="L179" s="56">
        <v>0</v>
      </c>
      <c r="M179" s="56">
        <v>2.9999999999999997E-4</v>
      </c>
      <c r="N179" s="56">
        <v>1E-4</v>
      </c>
    </row>
    <row r="180" spans="1:14">
      <c r="A180" t="s">
        <v>764</v>
      </c>
      <c r="B180" t="s">
        <v>765</v>
      </c>
      <c r="C180" t="s">
        <v>96</v>
      </c>
      <c r="D180" t="s">
        <v>108</v>
      </c>
      <c r="E180" t="s">
        <v>766</v>
      </c>
      <c r="F180" t="s">
        <v>112</v>
      </c>
      <c r="G180" t="s">
        <v>98</v>
      </c>
      <c r="H180" s="55">
        <v>8923.6200000000008</v>
      </c>
      <c r="I180" s="55">
        <v>61.7</v>
      </c>
      <c r="J180" s="55">
        <v>0</v>
      </c>
      <c r="K180" s="55">
        <v>5.5058735399999996</v>
      </c>
      <c r="L180" s="56">
        <v>1E-4</v>
      </c>
      <c r="M180" s="56">
        <v>2.0000000000000001E-4</v>
      </c>
      <c r="N180" s="56">
        <v>1E-4</v>
      </c>
    </row>
    <row r="181" spans="1:14">
      <c r="A181" t="s">
        <v>767</v>
      </c>
      <c r="B181" t="s">
        <v>768</v>
      </c>
      <c r="C181" t="s">
        <v>96</v>
      </c>
      <c r="D181" t="s">
        <v>108</v>
      </c>
      <c r="E181" t="s">
        <v>769</v>
      </c>
      <c r="F181" t="s">
        <v>112</v>
      </c>
      <c r="G181" t="s">
        <v>98</v>
      </c>
      <c r="H181" s="55">
        <v>1272.29</v>
      </c>
      <c r="I181" s="55">
        <v>163.5</v>
      </c>
      <c r="J181" s="55">
        <v>0</v>
      </c>
      <c r="K181" s="55">
        <v>2.0801941500000001</v>
      </c>
      <c r="L181" s="56">
        <v>0</v>
      </c>
      <c r="M181" s="56">
        <v>1E-4</v>
      </c>
      <c r="N181" s="56">
        <v>0</v>
      </c>
    </row>
    <row r="182" spans="1:14">
      <c r="A182" s="57" t="s">
        <v>770</v>
      </c>
      <c r="B182" s="107" t="s">
        <v>2914</v>
      </c>
      <c r="C182" s="107" t="s">
        <v>2914</v>
      </c>
      <c r="D182" s="108" t="s">
        <v>2914</v>
      </c>
      <c r="E182" s="108" t="s">
        <v>2914</v>
      </c>
      <c r="F182" s="108" t="s">
        <v>2914</v>
      </c>
      <c r="G182" s="108" t="s">
        <v>2914</v>
      </c>
      <c r="H182" s="59">
        <v>0</v>
      </c>
      <c r="I182" s="108" t="s">
        <v>2914</v>
      </c>
      <c r="J182" s="59">
        <v>0</v>
      </c>
      <c r="K182" s="59">
        <v>0</v>
      </c>
      <c r="L182" s="108" t="s">
        <v>2914</v>
      </c>
      <c r="M182" s="58">
        <v>0</v>
      </c>
      <c r="N182" s="58">
        <v>0</v>
      </c>
    </row>
    <row r="183" spans="1:14">
      <c r="A183" t="s">
        <v>178</v>
      </c>
      <c r="B183" t="s">
        <v>178</v>
      </c>
      <c r="C183" s="107" t="s">
        <v>2914</v>
      </c>
      <c r="D183" s="108" t="s">
        <v>2914</v>
      </c>
      <c r="E183" s="108" t="s">
        <v>2914</v>
      </c>
      <c r="F183" t="s">
        <v>178</v>
      </c>
      <c r="G183" t="s">
        <v>178</v>
      </c>
      <c r="H183" s="55">
        <v>0</v>
      </c>
      <c r="I183" s="55">
        <v>0</v>
      </c>
      <c r="J183" s="108" t="s">
        <v>2914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188</v>
      </c>
      <c r="B184" s="107" t="s">
        <v>2914</v>
      </c>
      <c r="C184" s="107" t="s">
        <v>2914</v>
      </c>
      <c r="D184" s="108" t="s">
        <v>2914</v>
      </c>
      <c r="E184" s="108" t="s">
        <v>2914</v>
      </c>
      <c r="F184" s="108" t="s">
        <v>2914</v>
      </c>
      <c r="G184" s="108" t="s">
        <v>2914</v>
      </c>
      <c r="H184" s="59">
        <v>70688.149999999994</v>
      </c>
      <c r="I184" s="108" t="s">
        <v>2914</v>
      </c>
      <c r="J184" s="59">
        <v>2.31019</v>
      </c>
      <c r="K184" s="59">
        <v>8000.1902345373974</v>
      </c>
      <c r="L184" s="108" t="s">
        <v>2914</v>
      </c>
      <c r="M184" s="58">
        <v>0.26379999999999998</v>
      </c>
      <c r="N184" s="58">
        <v>8.7999999999999995E-2</v>
      </c>
    </row>
    <row r="185" spans="1:14">
      <c r="A185" s="57" t="s">
        <v>233</v>
      </c>
      <c r="B185" s="107" t="s">
        <v>2914</v>
      </c>
      <c r="C185" s="107" t="s">
        <v>2914</v>
      </c>
      <c r="D185" s="108" t="s">
        <v>2914</v>
      </c>
      <c r="E185" s="108" t="s">
        <v>2914</v>
      </c>
      <c r="F185" s="108" t="s">
        <v>2914</v>
      </c>
      <c r="G185" s="108" t="s">
        <v>2914</v>
      </c>
      <c r="H185" s="59">
        <v>38783.040000000001</v>
      </c>
      <c r="I185" s="108" t="s">
        <v>2914</v>
      </c>
      <c r="J185" s="59">
        <v>8.5699999999999995E-3</v>
      </c>
      <c r="K185" s="59">
        <v>3100.6219417597999</v>
      </c>
      <c r="L185" s="108" t="s">
        <v>2914</v>
      </c>
      <c r="M185" s="58">
        <v>0.1022</v>
      </c>
      <c r="N185" s="58">
        <v>3.4099999999999998E-2</v>
      </c>
    </row>
    <row r="186" spans="1:14">
      <c r="A186" t="s">
        <v>771</v>
      </c>
      <c r="B186" t="s">
        <v>772</v>
      </c>
      <c r="C186" t="s">
        <v>773</v>
      </c>
      <c r="D186" t="s">
        <v>774</v>
      </c>
      <c r="E186" t="s">
        <v>775</v>
      </c>
      <c r="F186" t="s">
        <v>776</v>
      </c>
      <c r="G186" t="s">
        <v>100</v>
      </c>
      <c r="H186" s="55">
        <v>258.52</v>
      </c>
      <c r="I186" s="55">
        <v>4332</v>
      </c>
      <c r="J186" s="55">
        <v>0</v>
      </c>
      <c r="K186" s="55">
        <v>40.619086372799998</v>
      </c>
      <c r="L186" s="56">
        <v>0</v>
      </c>
      <c r="M186" s="56">
        <v>1.2999999999999999E-3</v>
      </c>
      <c r="N186" s="56">
        <v>4.0000000000000002E-4</v>
      </c>
    </row>
    <row r="187" spans="1:14">
      <c r="A187" t="s">
        <v>777</v>
      </c>
      <c r="B187" t="s">
        <v>778</v>
      </c>
      <c r="C187" t="s">
        <v>779</v>
      </c>
      <c r="D187" t="s">
        <v>774</v>
      </c>
      <c r="E187" t="s">
        <v>780</v>
      </c>
      <c r="F187" t="s">
        <v>781</v>
      </c>
      <c r="G187" t="s">
        <v>100</v>
      </c>
      <c r="H187" s="55">
        <v>65.39</v>
      </c>
      <c r="I187" s="55">
        <v>585</v>
      </c>
      <c r="J187" s="55">
        <v>0</v>
      </c>
      <c r="K187" s="55">
        <v>1.3874417505000001</v>
      </c>
      <c r="L187" s="56">
        <v>0</v>
      </c>
      <c r="M187" s="56">
        <v>0</v>
      </c>
      <c r="N187" s="56">
        <v>0</v>
      </c>
    </row>
    <row r="188" spans="1:14">
      <c r="A188" t="s">
        <v>782</v>
      </c>
      <c r="B188" t="s">
        <v>783</v>
      </c>
      <c r="C188" t="s">
        <v>779</v>
      </c>
      <c r="D188" t="s">
        <v>774</v>
      </c>
      <c r="E188" t="s">
        <v>784</v>
      </c>
      <c r="F188" t="s">
        <v>781</v>
      </c>
      <c r="G188" t="s">
        <v>100</v>
      </c>
      <c r="H188" s="55">
        <v>645.05999999999995</v>
      </c>
      <c r="I188" s="55">
        <v>1916</v>
      </c>
      <c r="J188" s="55">
        <v>0</v>
      </c>
      <c r="K188" s="55">
        <v>44.827360999200003</v>
      </c>
      <c r="L188" s="56">
        <v>0</v>
      </c>
      <c r="M188" s="56">
        <v>1.5E-3</v>
      </c>
      <c r="N188" s="56">
        <v>5.0000000000000001E-4</v>
      </c>
    </row>
    <row r="189" spans="1:14">
      <c r="A189" t="s">
        <v>785</v>
      </c>
      <c r="B189" t="s">
        <v>786</v>
      </c>
      <c r="C189" t="s">
        <v>773</v>
      </c>
      <c r="D189" t="s">
        <v>774</v>
      </c>
      <c r="E189" t="s">
        <v>787</v>
      </c>
      <c r="F189" t="s">
        <v>788</v>
      </c>
      <c r="G189" t="s">
        <v>100</v>
      </c>
      <c r="H189" s="55">
        <v>583.69000000000005</v>
      </c>
      <c r="I189" s="55">
        <v>2722</v>
      </c>
      <c r="J189" s="55">
        <v>0</v>
      </c>
      <c r="K189" s="55">
        <v>57.625927608600001</v>
      </c>
      <c r="L189" s="56">
        <v>0</v>
      </c>
      <c r="M189" s="56">
        <v>1.9E-3</v>
      </c>
      <c r="N189" s="56">
        <v>5.9999999999999995E-4</v>
      </c>
    </row>
    <row r="190" spans="1:14">
      <c r="A190" t="s">
        <v>789</v>
      </c>
      <c r="B190" t="s">
        <v>790</v>
      </c>
      <c r="C190" t="s">
        <v>779</v>
      </c>
      <c r="D190" t="s">
        <v>774</v>
      </c>
      <c r="E190" t="s">
        <v>791</v>
      </c>
      <c r="F190" t="s">
        <v>792</v>
      </c>
      <c r="G190" t="s">
        <v>100</v>
      </c>
      <c r="H190" s="55">
        <v>1623.34</v>
      </c>
      <c r="I190" s="55">
        <v>521</v>
      </c>
      <c r="J190" s="55">
        <v>0</v>
      </c>
      <c r="K190" s="55">
        <v>30.6757202778</v>
      </c>
      <c r="L190" s="56">
        <v>0</v>
      </c>
      <c r="M190" s="56">
        <v>1E-3</v>
      </c>
      <c r="N190" s="56">
        <v>2.9999999999999997E-4</v>
      </c>
    </row>
    <row r="191" spans="1:14">
      <c r="A191" t="s">
        <v>793</v>
      </c>
      <c r="B191" t="s">
        <v>794</v>
      </c>
      <c r="C191" t="s">
        <v>779</v>
      </c>
      <c r="D191" t="s">
        <v>774</v>
      </c>
      <c r="E191" t="s">
        <v>795</v>
      </c>
      <c r="F191" t="s">
        <v>796</v>
      </c>
      <c r="G191" t="s">
        <v>100</v>
      </c>
      <c r="H191" s="55">
        <v>608.19000000000005</v>
      </c>
      <c r="I191" s="55">
        <v>2224</v>
      </c>
      <c r="J191" s="55">
        <v>0</v>
      </c>
      <c r="K191" s="55">
        <v>49.059330091200003</v>
      </c>
      <c r="L191" s="56">
        <v>0</v>
      </c>
      <c r="M191" s="56">
        <v>1.6000000000000001E-3</v>
      </c>
      <c r="N191" s="56">
        <v>5.0000000000000001E-4</v>
      </c>
    </row>
    <row r="192" spans="1:14">
      <c r="A192" t="s">
        <v>797</v>
      </c>
      <c r="B192" t="s">
        <v>798</v>
      </c>
      <c r="C192" t="s">
        <v>779</v>
      </c>
      <c r="D192" t="s">
        <v>774</v>
      </c>
      <c r="E192" t="s">
        <v>799</v>
      </c>
      <c r="F192" t="s">
        <v>800</v>
      </c>
      <c r="G192" t="s">
        <v>100</v>
      </c>
      <c r="H192" s="55">
        <v>830.3</v>
      </c>
      <c r="I192" s="55">
        <v>110.5</v>
      </c>
      <c r="J192" s="55">
        <v>0</v>
      </c>
      <c r="K192" s="55">
        <v>3.3277054005000002</v>
      </c>
      <c r="L192" s="56">
        <v>1E-4</v>
      </c>
      <c r="M192" s="56">
        <v>1E-4</v>
      </c>
      <c r="N192" s="56">
        <v>0</v>
      </c>
    </row>
    <row r="193" spans="1:14">
      <c r="A193" t="s">
        <v>801</v>
      </c>
      <c r="B193" t="s">
        <v>802</v>
      </c>
      <c r="C193" t="s">
        <v>779</v>
      </c>
      <c r="D193" t="s">
        <v>774</v>
      </c>
      <c r="E193" t="s">
        <v>803</v>
      </c>
      <c r="F193" t="s">
        <v>800</v>
      </c>
      <c r="G193" t="s">
        <v>100</v>
      </c>
      <c r="H193" s="55">
        <v>438.5</v>
      </c>
      <c r="I193" s="55">
        <v>1500</v>
      </c>
      <c r="J193" s="55">
        <v>0</v>
      </c>
      <c r="K193" s="55">
        <v>23.856592500000001</v>
      </c>
      <c r="L193" s="56">
        <v>0</v>
      </c>
      <c r="M193" s="56">
        <v>8.0000000000000004E-4</v>
      </c>
      <c r="N193" s="56">
        <v>2.9999999999999997E-4</v>
      </c>
    </row>
    <row r="194" spans="1:14">
      <c r="A194" t="s">
        <v>804</v>
      </c>
      <c r="B194" t="s">
        <v>805</v>
      </c>
      <c r="C194" t="s">
        <v>779</v>
      </c>
      <c r="D194" t="s">
        <v>774</v>
      </c>
      <c r="E194" t="s">
        <v>806</v>
      </c>
      <c r="F194" t="s">
        <v>807</v>
      </c>
      <c r="G194" t="s">
        <v>100</v>
      </c>
      <c r="H194" s="55">
        <v>354.43</v>
      </c>
      <c r="I194" s="55">
        <v>3963</v>
      </c>
      <c r="J194" s="55">
        <v>0</v>
      </c>
      <c r="K194" s="55">
        <v>50.9450628843</v>
      </c>
      <c r="L194" s="56">
        <v>0</v>
      </c>
      <c r="M194" s="56">
        <v>1.6999999999999999E-3</v>
      </c>
      <c r="N194" s="56">
        <v>5.9999999999999995E-4</v>
      </c>
    </row>
    <row r="195" spans="1:14">
      <c r="A195" t="s">
        <v>808</v>
      </c>
      <c r="B195" t="s">
        <v>809</v>
      </c>
      <c r="C195" t="s">
        <v>779</v>
      </c>
      <c r="D195" t="s">
        <v>774</v>
      </c>
      <c r="E195" t="s">
        <v>810</v>
      </c>
      <c r="F195" t="s">
        <v>811</v>
      </c>
      <c r="G195" t="s">
        <v>100</v>
      </c>
      <c r="H195" s="55">
        <v>341.28</v>
      </c>
      <c r="I195" s="55">
        <v>9360</v>
      </c>
      <c r="J195" s="55">
        <v>0</v>
      </c>
      <c r="K195" s="55">
        <v>115.86019161599999</v>
      </c>
      <c r="L195" s="56">
        <v>0</v>
      </c>
      <c r="M195" s="56">
        <v>3.8E-3</v>
      </c>
      <c r="N195" s="56">
        <v>1.2999999999999999E-3</v>
      </c>
    </row>
    <row r="196" spans="1:14">
      <c r="A196" t="s">
        <v>812</v>
      </c>
      <c r="B196" t="s">
        <v>813</v>
      </c>
      <c r="C196" t="s">
        <v>779</v>
      </c>
      <c r="D196" t="s">
        <v>774</v>
      </c>
      <c r="E196" t="s">
        <v>814</v>
      </c>
      <c r="F196" t="s">
        <v>815</v>
      </c>
      <c r="G196" t="s">
        <v>100</v>
      </c>
      <c r="H196" s="55">
        <v>307.11</v>
      </c>
      <c r="I196" s="55">
        <v>3461</v>
      </c>
      <c r="J196" s="55">
        <v>0</v>
      </c>
      <c r="K196" s="55">
        <v>38.551662641699998</v>
      </c>
      <c r="L196" s="56">
        <v>0</v>
      </c>
      <c r="M196" s="56">
        <v>1.2999999999999999E-3</v>
      </c>
      <c r="N196" s="56">
        <v>4.0000000000000002E-4</v>
      </c>
    </row>
    <row r="197" spans="1:14">
      <c r="A197" t="s">
        <v>816</v>
      </c>
      <c r="B197" t="s">
        <v>817</v>
      </c>
      <c r="C197" t="s">
        <v>779</v>
      </c>
      <c r="D197" t="s">
        <v>774</v>
      </c>
      <c r="E197" t="s">
        <v>818</v>
      </c>
      <c r="F197" t="s">
        <v>815</v>
      </c>
      <c r="G197" t="s">
        <v>100</v>
      </c>
      <c r="H197" s="55">
        <v>105.93</v>
      </c>
      <c r="I197" s="55">
        <v>18781</v>
      </c>
      <c r="J197" s="55">
        <v>0</v>
      </c>
      <c r="K197" s="55">
        <v>72.158125139099994</v>
      </c>
      <c r="L197" s="56">
        <v>0</v>
      </c>
      <c r="M197" s="56">
        <v>2.3999999999999998E-3</v>
      </c>
      <c r="N197" s="56">
        <v>8.0000000000000004E-4</v>
      </c>
    </row>
    <row r="198" spans="1:14">
      <c r="A198" t="s">
        <v>819</v>
      </c>
      <c r="B198" t="s">
        <v>820</v>
      </c>
      <c r="C198" t="s">
        <v>773</v>
      </c>
      <c r="D198" t="s">
        <v>774</v>
      </c>
      <c r="E198" t="s">
        <v>821</v>
      </c>
      <c r="F198" t="s">
        <v>815</v>
      </c>
      <c r="G198" t="s">
        <v>100</v>
      </c>
      <c r="H198" s="55">
        <v>499.55</v>
      </c>
      <c r="I198" s="55">
        <v>468</v>
      </c>
      <c r="J198" s="55">
        <v>0</v>
      </c>
      <c r="K198" s="55">
        <v>8.4795415379999994</v>
      </c>
      <c r="L198" s="56">
        <v>0</v>
      </c>
      <c r="M198" s="56">
        <v>2.9999999999999997E-4</v>
      </c>
      <c r="N198" s="56">
        <v>1E-4</v>
      </c>
    </row>
    <row r="199" spans="1:14">
      <c r="A199" t="s">
        <v>822</v>
      </c>
      <c r="B199" t="s">
        <v>823</v>
      </c>
      <c r="C199" t="s">
        <v>773</v>
      </c>
      <c r="D199" t="s">
        <v>774</v>
      </c>
      <c r="E199" t="s">
        <v>824</v>
      </c>
      <c r="F199" t="s">
        <v>815</v>
      </c>
      <c r="G199" t="s">
        <v>100</v>
      </c>
      <c r="H199" s="55">
        <v>1073.4000000000001</v>
      </c>
      <c r="I199" s="55">
        <v>533</v>
      </c>
      <c r="J199" s="55">
        <v>0</v>
      </c>
      <c r="K199" s="55">
        <v>20.750872193999999</v>
      </c>
      <c r="L199" s="56">
        <v>0</v>
      </c>
      <c r="M199" s="56">
        <v>6.9999999999999999E-4</v>
      </c>
      <c r="N199" s="56">
        <v>2.0000000000000001E-4</v>
      </c>
    </row>
    <row r="200" spans="1:14">
      <c r="A200" t="s">
        <v>825</v>
      </c>
      <c r="B200" t="s">
        <v>826</v>
      </c>
      <c r="C200" t="s">
        <v>779</v>
      </c>
      <c r="D200" t="s">
        <v>774</v>
      </c>
      <c r="E200" t="s">
        <v>827</v>
      </c>
      <c r="F200" t="s">
        <v>815</v>
      </c>
      <c r="G200" t="s">
        <v>100</v>
      </c>
      <c r="H200" s="55">
        <v>180.62</v>
      </c>
      <c r="I200" s="55">
        <v>12302</v>
      </c>
      <c r="J200" s="55">
        <v>0</v>
      </c>
      <c r="K200" s="55">
        <v>80.591477194800007</v>
      </c>
      <c r="L200" s="56">
        <v>0</v>
      </c>
      <c r="M200" s="56">
        <v>2.7000000000000001E-3</v>
      </c>
      <c r="N200" s="56">
        <v>8.9999999999999998E-4</v>
      </c>
    </row>
    <row r="201" spans="1:14">
      <c r="A201" t="s">
        <v>828</v>
      </c>
      <c r="B201" t="s">
        <v>829</v>
      </c>
      <c r="C201" t="s">
        <v>779</v>
      </c>
      <c r="D201" t="s">
        <v>774</v>
      </c>
      <c r="E201" t="s">
        <v>830</v>
      </c>
      <c r="F201" t="s">
        <v>815</v>
      </c>
      <c r="G201" t="s">
        <v>100</v>
      </c>
      <c r="H201" s="55">
        <v>59.52</v>
      </c>
      <c r="I201" s="55">
        <v>21905</v>
      </c>
      <c r="J201" s="55">
        <v>0</v>
      </c>
      <c r="K201" s="55">
        <v>47.288303712000001</v>
      </c>
      <c r="L201" s="56">
        <v>0</v>
      </c>
      <c r="M201" s="56">
        <v>1.6000000000000001E-3</v>
      </c>
      <c r="N201" s="56">
        <v>5.0000000000000001E-4</v>
      </c>
    </row>
    <row r="202" spans="1:14">
      <c r="A202" t="s">
        <v>831</v>
      </c>
      <c r="B202" t="s">
        <v>832</v>
      </c>
      <c r="C202" t="s">
        <v>779</v>
      </c>
      <c r="D202" t="s">
        <v>774</v>
      </c>
      <c r="E202" t="s">
        <v>833</v>
      </c>
      <c r="F202" t="s">
        <v>834</v>
      </c>
      <c r="G202" t="s">
        <v>100</v>
      </c>
      <c r="H202" s="55">
        <v>946.95</v>
      </c>
      <c r="I202" s="55">
        <v>218</v>
      </c>
      <c r="J202" s="55">
        <v>0</v>
      </c>
      <c r="K202" s="55">
        <v>7.4874010770000003</v>
      </c>
      <c r="L202" s="56">
        <v>0</v>
      </c>
      <c r="M202" s="56">
        <v>2.0000000000000001E-4</v>
      </c>
      <c r="N202" s="56">
        <v>1E-4</v>
      </c>
    </row>
    <row r="203" spans="1:14">
      <c r="A203" t="s">
        <v>835</v>
      </c>
      <c r="B203" t="s">
        <v>836</v>
      </c>
      <c r="C203" t="s">
        <v>779</v>
      </c>
      <c r="D203" t="s">
        <v>774</v>
      </c>
      <c r="E203" t="s">
        <v>837</v>
      </c>
      <c r="F203" t="s">
        <v>834</v>
      </c>
      <c r="G203" t="s">
        <v>100</v>
      </c>
      <c r="H203" s="55">
        <v>3919.68</v>
      </c>
      <c r="I203" s="55">
        <v>253</v>
      </c>
      <c r="J203" s="55">
        <v>0</v>
      </c>
      <c r="K203" s="55">
        <v>35.968198780800002</v>
      </c>
      <c r="L203" s="56">
        <v>0</v>
      </c>
      <c r="M203" s="56">
        <v>1.1999999999999999E-3</v>
      </c>
      <c r="N203" s="56">
        <v>4.0000000000000002E-4</v>
      </c>
    </row>
    <row r="204" spans="1:14">
      <c r="A204" t="s">
        <v>838</v>
      </c>
      <c r="B204" t="s">
        <v>839</v>
      </c>
      <c r="C204" t="s">
        <v>779</v>
      </c>
      <c r="D204" t="s">
        <v>774</v>
      </c>
      <c r="E204" t="s">
        <v>840</v>
      </c>
      <c r="F204" t="s">
        <v>834</v>
      </c>
      <c r="G204" t="s">
        <v>100</v>
      </c>
      <c r="H204" s="55">
        <v>695.72</v>
      </c>
      <c r="I204" s="55">
        <v>1428</v>
      </c>
      <c r="J204" s="55">
        <v>0</v>
      </c>
      <c r="K204" s="55">
        <v>36.033815563200001</v>
      </c>
      <c r="L204" s="56">
        <v>0</v>
      </c>
      <c r="M204" s="56">
        <v>1.1999999999999999E-3</v>
      </c>
      <c r="N204" s="56">
        <v>4.0000000000000002E-4</v>
      </c>
    </row>
    <row r="205" spans="1:14">
      <c r="A205" t="s">
        <v>841</v>
      </c>
      <c r="B205" t="s">
        <v>842</v>
      </c>
      <c r="C205" t="s">
        <v>773</v>
      </c>
      <c r="D205" t="s">
        <v>774</v>
      </c>
      <c r="E205" t="s">
        <v>843</v>
      </c>
      <c r="F205" t="s">
        <v>844</v>
      </c>
      <c r="G205" t="s">
        <v>100</v>
      </c>
      <c r="H205" s="55">
        <v>114.99</v>
      </c>
      <c r="I205" s="55">
        <v>987</v>
      </c>
      <c r="J205" s="55">
        <v>0</v>
      </c>
      <c r="K205" s="55">
        <v>4.1164683651000002</v>
      </c>
      <c r="L205" s="56">
        <v>0</v>
      </c>
      <c r="M205" s="56">
        <v>1E-4</v>
      </c>
      <c r="N205" s="56">
        <v>0</v>
      </c>
    </row>
    <row r="206" spans="1:14">
      <c r="A206" t="s">
        <v>845</v>
      </c>
      <c r="B206" t="s">
        <v>846</v>
      </c>
      <c r="C206" t="s">
        <v>773</v>
      </c>
      <c r="D206" t="s">
        <v>774</v>
      </c>
      <c r="E206" t="s">
        <v>243</v>
      </c>
      <c r="F206" t="s">
        <v>244</v>
      </c>
      <c r="G206" t="s">
        <v>100</v>
      </c>
      <c r="H206" s="55">
        <v>707.18</v>
      </c>
      <c r="I206" s="55">
        <v>7579</v>
      </c>
      <c r="J206" s="55">
        <v>0</v>
      </c>
      <c r="K206" s="55">
        <v>194.39694356940001</v>
      </c>
      <c r="L206" s="56">
        <v>0</v>
      </c>
      <c r="M206" s="56">
        <v>6.4000000000000003E-3</v>
      </c>
      <c r="N206" s="56">
        <v>2.0999999999999999E-3</v>
      </c>
    </row>
    <row r="207" spans="1:14">
      <c r="A207" t="s">
        <v>847</v>
      </c>
      <c r="B207" t="s">
        <v>848</v>
      </c>
      <c r="C207" t="s">
        <v>779</v>
      </c>
      <c r="D207" t="s">
        <v>774</v>
      </c>
      <c r="E207" t="s">
        <v>260</v>
      </c>
      <c r="F207" t="s">
        <v>261</v>
      </c>
      <c r="G207" t="s">
        <v>100</v>
      </c>
      <c r="H207" s="55">
        <v>4.7300000000000004</v>
      </c>
      <c r="I207" s="55">
        <v>21325</v>
      </c>
      <c r="J207" s="55">
        <v>8.5699999999999995E-3</v>
      </c>
      <c r="K207" s="55">
        <v>3.6670251574999999</v>
      </c>
      <c r="L207" s="56">
        <v>0</v>
      </c>
      <c r="M207" s="56">
        <v>1E-4</v>
      </c>
      <c r="N207" s="56">
        <v>0</v>
      </c>
    </row>
    <row r="208" spans="1:14">
      <c r="A208" t="s">
        <v>849</v>
      </c>
      <c r="B208" t="s">
        <v>850</v>
      </c>
      <c r="C208" t="s">
        <v>779</v>
      </c>
      <c r="D208" t="s">
        <v>774</v>
      </c>
      <c r="E208" t="s">
        <v>307</v>
      </c>
      <c r="F208" t="s">
        <v>308</v>
      </c>
      <c r="G208" t="s">
        <v>100</v>
      </c>
      <c r="H208" s="55">
        <v>1179.49</v>
      </c>
      <c r="I208" s="55">
        <v>3052</v>
      </c>
      <c r="J208" s="55">
        <v>0</v>
      </c>
      <c r="K208" s="55">
        <v>130.56487221960001</v>
      </c>
      <c r="L208" s="56">
        <v>0</v>
      </c>
      <c r="M208" s="56">
        <v>4.3E-3</v>
      </c>
      <c r="N208" s="56">
        <v>1.4E-3</v>
      </c>
    </row>
    <row r="209" spans="1:14">
      <c r="A209" t="s">
        <v>851</v>
      </c>
      <c r="B209" t="s">
        <v>852</v>
      </c>
      <c r="C209" t="s">
        <v>779</v>
      </c>
      <c r="D209" t="s">
        <v>774</v>
      </c>
      <c r="E209" t="s">
        <v>311</v>
      </c>
      <c r="F209" t="s">
        <v>308</v>
      </c>
      <c r="G209" t="s">
        <v>100</v>
      </c>
      <c r="H209" s="55">
        <v>724.07</v>
      </c>
      <c r="I209" s="55">
        <v>13739</v>
      </c>
      <c r="J209" s="55">
        <v>0</v>
      </c>
      <c r="K209" s="55">
        <v>360.81387766709997</v>
      </c>
      <c r="L209" s="56">
        <v>0</v>
      </c>
      <c r="M209" s="56">
        <v>1.1900000000000001E-2</v>
      </c>
      <c r="N209" s="56">
        <v>4.0000000000000001E-3</v>
      </c>
    </row>
    <row r="210" spans="1:14">
      <c r="A210" t="s">
        <v>853</v>
      </c>
      <c r="B210" t="s">
        <v>854</v>
      </c>
      <c r="C210" t="s">
        <v>779</v>
      </c>
      <c r="D210" t="s">
        <v>774</v>
      </c>
      <c r="E210" t="s">
        <v>314</v>
      </c>
      <c r="F210" t="s">
        <v>308</v>
      </c>
      <c r="G210" t="s">
        <v>100</v>
      </c>
      <c r="H210" s="55">
        <v>641.88</v>
      </c>
      <c r="I210" s="55">
        <v>6938</v>
      </c>
      <c r="J210" s="55">
        <v>0</v>
      </c>
      <c r="K210" s="55">
        <v>161.52349196879999</v>
      </c>
      <c r="L210" s="56">
        <v>0</v>
      </c>
      <c r="M210" s="56">
        <v>5.3E-3</v>
      </c>
      <c r="N210" s="56">
        <v>1.8E-3</v>
      </c>
    </row>
    <row r="211" spans="1:14">
      <c r="A211" t="s">
        <v>855</v>
      </c>
      <c r="B211" t="s">
        <v>856</v>
      </c>
      <c r="C211" t="s">
        <v>773</v>
      </c>
      <c r="D211" t="s">
        <v>774</v>
      </c>
      <c r="E211" t="s">
        <v>344</v>
      </c>
      <c r="F211" t="s">
        <v>345</v>
      </c>
      <c r="G211" t="s">
        <v>100</v>
      </c>
      <c r="H211" s="55">
        <v>19536.04</v>
      </c>
      <c r="I211" s="55">
        <v>1044</v>
      </c>
      <c r="J211" s="55">
        <v>0</v>
      </c>
      <c r="K211" s="55">
        <v>739.7493463152</v>
      </c>
      <c r="L211" s="56">
        <v>0</v>
      </c>
      <c r="M211" s="56">
        <v>2.4400000000000002E-2</v>
      </c>
      <c r="N211" s="56">
        <v>8.0999999999999996E-3</v>
      </c>
    </row>
    <row r="212" spans="1:14">
      <c r="A212" t="s">
        <v>857</v>
      </c>
      <c r="B212" t="s">
        <v>858</v>
      </c>
      <c r="C212" t="s">
        <v>779</v>
      </c>
      <c r="D212" t="s">
        <v>774</v>
      </c>
      <c r="E212" t="s">
        <v>348</v>
      </c>
      <c r="F212" t="s">
        <v>112</v>
      </c>
      <c r="G212" t="s">
        <v>100</v>
      </c>
      <c r="H212" s="55">
        <v>782.43</v>
      </c>
      <c r="I212" s="55">
        <v>19951</v>
      </c>
      <c r="J212" s="55">
        <v>0</v>
      </c>
      <c r="K212" s="55">
        <v>566.18416393109999</v>
      </c>
      <c r="L212" s="56">
        <v>0</v>
      </c>
      <c r="M212" s="56">
        <v>1.8700000000000001E-2</v>
      </c>
      <c r="N212" s="56">
        <v>6.1999999999999998E-3</v>
      </c>
    </row>
    <row r="213" spans="1:14">
      <c r="A213" t="s">
        <v>859</v>
      </c>
      <c r="B213" t="s">
        <v>860</v>
      </c>
      <c r="C213" t="s">
        <v>779</v>
      </c>
      <c r="D213" t="s">
        <v>774</v>
      </c>
      <c r="E213" t="s">
        <v>552</v>
      </c>
      <c r="F213" t="s">
        <v>112</v>
      </c>
      <c r="G213" t="s">
        <v>100</v>
      </c>
      <c r="H213" s="55">
        <v>1555.05</v>
      </c>
      <c r="I213" s="55">
        <v>3087</v>
      </c>
      <c r="J213" s="55">
        <v>0</v>
      </c>
      <c r="K213" s="55">
        <v>174.1119352245</v>
      </c>
      <c r="L213" s="56">
        <v>0</v>
      </c>
      <c r="M213" s="56">
        <v>5.7000000000000002E-3</v>
      </c>
      <c r="N213" s="56">
        <v>1.9E-3</v>
      </c>
    </row>
    <row r="214" spans="1:14">
      <c r="A214" s="57" t="s">
        <v>234</v>
      </c>
      <c r="B214" s="107" t="s">
        <v>2914</v>
      </c>
      <c r="C214" s="107" t="s">
        <v>2914</v>
      </c>
      <c r="D214" s="108" t="s">
        <v>2914</v>
      </c>
      <c r="E214" s="108" t="s">
        <v>2914</v>
      </c>
      <c r="F214" s="108" t="s">
        <v>2914</v>
      </c>
      <c r="G214" s="108" t="s">
        <v>2914</v>
      </c>
      <c r="H214" s="59">
        <v>31905.11</v>
      </c>
      <c r="I214" s="108" t="s">
        <v>2914</v>
      </c>
      <c r="J214" s="59">
        <v>2.3016200000000002</v>
      </c>
      <c r="K214" s="59">
        <v>4899.568292777597</v>
      </c>
      <c r="L214" s="108" t="s">
        <v>2914</v>
      </c>
      <c r="M214" s="58">
        <v>0.1615</v>
      </c>
      <c r="N214" s="58">
        <v>5.3900000000000003E-2</v>
      </c>
    </row>
    <row r="215" spans="1:14">
      <c r="A215" t="s">
        <v>861</v>
      </c>
      <c r="B215" t="s">
        <v>862</v>
      </c>
      <c r="C215" t="s">
        <v>773</v>
      </c>
      <c r="D215" t="s">
        <v>774</v>
      </c>
      <c r="E215" s="106" t="s">
        <v>2914</v>
      </c>
      <c r="F215" t="s">
        <v>863</v>
      </c>
      <c r="G215" t="s">
        <v>100</v>
      </c>
      <c r="H215" s="55">
        <v>803.82</v>
      </c>
      <c r="I215" s="55">
        <v>3367</v>
      </c>
      <c r="J215" s="55">
        <v>0</v>
      </c>
      <c r="K215" s="55">
        <v>98.163374563800005</v>
      </c>
      <c r="L215" s="56">
        <v>0</v>
      </c>
      <c r="M215" s="56">
        <v>3.2000000000000002E-3</v>
      </c>
      <c r="N215" s="56">
        <v>1.1000000000000001E-3</v>
      </c>
    </row>
    <row r="216" spans="1:14">
      <c r="A216" t="s">
        <v>864</v>
      </c>
      <c r="B216" t="s">
        <v>865</v>
      </c>
      <c r="C216" t="s">
        <v>773</v>
      </c>
      <c r="D216" t="s">
        <v>774</v>
      </c>
      <c r="E216" s="106" t="s">
        <v>2914</v>
      </c>
      <c r="F216" t="s">
        <v>863</v>
      </c>
      <c r="G216" t="s">
        <v>100</v>
      </c>
      <c r="H216" s="55">
        <v>194.05</v>
      </c>
      <c r="I216" s="55">
        <v>17010</v>
      </c>
      <c r="J216" s="55">
        <v>0</v>
      </c>
      <c r="K216" s="55">
        <v>119.719671435</v>
      </c>
      <c r="L216" s="56">
        <v>0</v>
      </c>
      <c r="M216" s="56">
        <v>3.8999999999999998E-3</v>
      </c>
      <c r="N216" s="56">
        <v>1.2999999999999999E-3</v>
      </c>
    </row>
    <row r="217" spans="1:14">
      <c r="A217" t="s">
        <v>866</v>
      </c>
      <c r="B217" t="s">
        <v>867</v>
      </c>
      <c r="C217" t="s">
        <v>773</v>
      </c>
      <c r="D217" t="s">
        <v>774</v>
      </c>
      <c r="E217" s="106" t="s">
        <v>2914</v>
      </c>
      <c r="F217" t="s">
        <v>781</v>
      </c>
      <c r="G217" t="s">
        <v>100</v>
      </c>
      <c r="H217" s="55">
        <v>258.2</v>
      </c>
      <c r="I217" s="55">
        <v>12141</v>
      </c>
      <c r="J217" s="55">
        <v>0</v>
      </c>
      <c r="K217" s="55">
        <v>113.699420874</v>
      </c>
      <c r="L217" s="56">
        <v>0</v>
      </c>
      <c r="M217" s="56">
        <v>3.7000000000000002E-3</v>
      </c>
      <c r="N217" s="56">
        <v>1.2999999999999999E-3</v>
      </c>
    </row>
    <row r="218" spans="1:14">
      <c r="A218" t="s">
        <v>868</v>
      </c>
      <c r="B218" t="s">
        <v>869</v>
      </c>
      <c r="C218" t="s">
        <v>108</v>
      </c>
      <c r="D218" t="s">
        <v>774</v>
      </c>
      <c r="E218" s="106" t="s">
        <v>2914</v>
      </c>
      <c r="F218" t="s">
        <v>781</v>
      </c>
      <c r="G218" t="s">
        <v>102</v>
      </c>
      <c r="H218" s="55">
        <v>247.64</v>
      </c>
      <c r="I218" s="55">
        <v>9702</v>
      </c>
      <c r="J218" s="55">
        <v>0</v>
      </c>
      <c r="K218" s="55">
        <v>96.382833180480006</v>
      </c>
      <c r="L218" s="56">
        <v>0</v>
      </c>
      <c r="M218" s="56">
        <v>3.2000000000000002E-3</v>
      </c>
      <c r="N218" s="56">
        <v>1.1000000000000001E-3</v>
      </c>
    </row>
    <row r="219" spans="1:14">
      <c r="A219" t="s">
        <v>870</v>
      </c>
      <c r="B219" t="s">
        <v>871</v>
      </c>
      <c r="C219" t="s">
        <v>108</v>
      </c>
      <c r="D219" t="s">
        <v>774</v>
      </c>
      <c r="E219" s="106" t="s">
        <v>2914</v>
      </c>
      <c r="F219" t="s">
        <v>872</v>
      </c>
      <c r="G219" t="s">
        <v>102</v>
      </c>
      <c r="H219" s="55">
        <v>33.29</v>
      </c>
      <c r="I219" s="55">
        <v>73360</v>
      </c>
      <c r="J219" s="55">
        <v>0</v>
      </c>
      <c r="K219" s="55">
        <v>97.969465910400004</v>
      </c>
      <c r="L219" s="56">
        <v>0</v>
      </c>
      <c r="M219" s="56">
        <v>3.2000000000000002E-3</v>
      </c>
      <c r="N219" s="56">
        <v>1.1000000000000001E-3</v>
      </c>
    </row>
    <row r="220" spans="1:14">
      <c r="A220" t="s">
        <v>873</v>
      </c>
      <c r="B220" t="s">
        <v>874</v>
      </c>
      <c r="C220" t="s">
        <v>108</v>
      </c>
      <c r="D220" t="s">
        <v>774</v>
      </c>
      <c r="E220" s="106" t="s">
        <v>2914</v>
      </c>
      <c r="F220" t="s">
        <v>872</v>
      </c>
      <c r="G220" t="s">
        <v>102</v>
      </c>
      <c r="H220" s="55">
        <v>267.94</v>
      </c>
      <c r="I220" s="55">
        <v>5052</v>
      </c>
      <c r="J220" s="55">
        <v>0</v>
      </c>
      <c r="K220" s="55">
        <v>54.302336614079998</v>
      </c>
      <c r="L220" s="56">
        <v>0</v>
      </c>
      <c r="M220" s="56">
        <v>1.8E-3</v>
      </c>
      <c r="N220" s="56">
        <v>5.9999999999999995E-4</v>
      </c>
    </row>
    <row r="221" spans="1:14">
      <c r="A221" t="s">
        <v>875</v>
      </c>
      <c r="B221" t="s">
        <v>876</v>
      </c>
      <c r="C221" t="s">
        <v>773</v>
      </c>
      <c r="D221" t="s">
        <v>774</v>
      </c>
      <c r="E221" s="106" t="s">
        <v>2914</v>
      </c>
      <c r="F221" t="s">
        <v>792</v>
      </c>
      <c r="G221" t="s">
        <v>100</v>
      </c>
      <c r="H221" s="55">
        <v>0.06</v>
      </c>
      <c r="I221" s="55">
        <v>54262500</v>
      </c>
      <c r="J221" s="55">
        <v>0</v>
      </c>
      <c r="K221" s="55">
        <v>118.08605249999999</v>
      </c>
      <c r="L221" s="56">
        <v>0</v>
      </c>
      <c r="M221" s="56">
        <v>3.8999999999999998E-3</v>
      </c>
      <c r="N221" s="56">
        <v>1.2999999999999999E-3</v>
      </c>
    </row>
    <row r="222" spans="1:14">
      <c r="A222" t="s">
        <v>877</v>
      </c>
      <c r="B222" t="s">
        <v>878</v>
      </c>
      <c r="C222" t="s">
        <v>779</v>
      </c>
      <c r="D222" t="s">
        <v>774</v>
      </c>
      <c r="E222" s="106" t="s">
        <v>2914</v>
      </c>
      <c r="F222" t="s">
        <v>792</v>
      </c>
      <c r="G222" t="s">
        <v>100</v>
      </c>
      <c r="H222" s="55">
        <v>62.69</v>
      </c>
      <c r="I222" s="55">
        <v>170</v>
      </c>
      <c r="J222" s="55">
        <v>0</v>
      </c>
      <c r="K222" s="55">
        <v>0.38654027099999999</v>
      </c>
      <c r="L222" s="56">
        <v>0</v>
      </c>
      <c r="M222" s="56">
        <v>0</v>
      </c>
      <c r="N222" s="56">
        <v>0</v>
      </c>
    </row>
    <row r="223" spans="1:14">
      <c r="A223" t="s">
        <v>879</v>
      </c>
      <c r="B223" t="s">
        <v>880</v>
      </c>
      <c r="C223" t="s">
        <v>773</v>
      </c>
      <c r="D223" t="s">
        <v>774</v>
      </c>
      <c r="E223" s="106" t="s">
        <v>2914</v>
      </c>
      <c r="F223" t="s">
        <v>792</v>
      </c>
      <c r="G223" t="s">
        <v>100</v>
      </c>
      <c r="H223" s="55">
        <v>135.19</v>
      </c>
      <c r="I223" s="55">
        <v>38577</v>
      </c>
      <c r="J223" s="55">
        <v>0</v>
      </c>
      <c r="K223" s="55">
        <v>189.15619733010001</v>
      </c>
      <c r="L223" s="56">
        <v>0</v>
      </c>
      <c r="M223" s="56">
        <v>6.1999999999999998E-3</v>
      </c>
      <c r="N223" s="56">
        <v>2.0999999999999999E-3</v>
      </c>
    </row>
    <row r="224" spans="1:14">
      <c r="A224" t="s">
        <v>881</v>
      </c>
      <c r="B224" t="s">
        <v>882</v>
      </c>
      <c r="C224" t="s">
        <v>773</v>
      </c>
      <c r="D224" t="s">
        <v>774</v>
      </c>
      <c r="E224" s="106" t="s">
        <v>2914</v>
      </c>
      <c r="F224" t="s">
        <v>792</v>
      </c>
      <c r="G224" t="s">
        <v>100</v>
      </c>
      <c r="H224" s="55">
        <v>358.21</v>
      </c>
      <c r="I224" s="55">
        <v>9325</v>
      </c>
      <c r="J224" s="55">
        <v>0</v>
      </c>
      <c r="K224" s="55">
        <v>121.1529802275</v>
      </c>
      <c r="L224" s="56">
        <v>0</v>
      </c>
      <c r="M224" s="56">
        <v>4.0000000000000001E-3</v>
      </c>
      <c r="N224" s="56">
        <v>1.2999999999999999E-3</v>
      </c>
    </row>
    <row r="225" spans="1:14">
      <c r="A225" t="s">
        <v>883</v>
      </c>
      <c r="B225" t="s">
        <v>884</v>
      </c>
      <c r="C225" t="s">
        <v>773</v>
      </c>
      <c r="D225" t="s">
        <v>774</v>
      </c>
      <c r="E225" s="106" t="s">
        <v>2914</v>
      </c>
      <c r="F225" t="s">
        <v>885</v>
      </c>
      <c r="G225" t="s">
        <v>100</v>
      </c>
      <c r="H225" s="55">
        <v>36.54</v>
      </c>
      <c r="I225" s="55">
        <v>41223</v>
      </c>
      <c r="J225" s="55">
        <v>0</v>
      </c>
      <c r="K225" s="55">
        <v>54.6330809934</v>
      </c>
      <c r="L225" s="56">
        <v>0</v>
      </c>
      <c r="M225" s="56">
        <v>1.8E-3</v>
      </c>
      <c r="N225" s="56">
        <v>5.9999999999999995E-4</v>
      </c>
    </row>
    <row r="226" spans="1:14">
      <c r="A226" t="s">
        <v>886</v>
      </c>
      <c r="B226" t="s">
        <v>887</v>
      </c>
      <c r="C226" t="s">
        <v>779</v>
      </c>
      <c r="D226" t="s">
        <v>774</v>
      </c>
      <c r="E226" s="106" t="s">
        <v>2914</v>
      </c>
      <c r="F226" t="s">
        <v>796</v>
      </c>
      <c r="G226" t="s">
        <v>100</v>
      </c>
      <c r="H226" s="55">
        <v>845.49</v>
      </c>
      <c r="I226" s="55">
        <v>254</v>
      </c>
      <c r="J226" s="55">
        <v>0</v>
      </c>
      <c r="K226" s="55">
        <v>7.7891442641999999</v>
      </c>
      <c r="L226" s="56">
        <v>0</v>
      </c>
      <c r="M226" s="56">
        <v>2.9999999999999997E-4</v>
      </c>
      <c r="N226" s="56">
        <v>1E-4</v>
      </c>
    </row>
    <row r="227" spans="1:14">
      <c r="A227" t="s">
        <v>888</v>
      </c>
      <c r="B227" t="s">
        <v>889</v>
      </c>
      <c r="C227" t="s">
        <v>779</v>
      </c>
      <c r="D227" t="s">
        <v>774</v>
      </c>
      <c r="E227" s="106" t="s">
        <v>2914</v>
      </c>
      <c r="F227" t="s">
        <v>890</v>
      </c>
      <c r="G227" t="s">
        <v>100</v>
      </c>
      <c r="H227" s="55">
        <v>736.74</v>
      </c>
      <c r="I227" s="55">
        <v>14093</v>
      </c>
      <c r="J227" s="55">
        <v>0</v>
      </c>
      <c r="K227" s="55">
        <v>376.5869422614</v>
      </c>
      <c r="L227" s="56">
        <v>0</v>
      </c>
      <c r="M227" s="56">
        <v>1.24E-2</v>
      </c>
      <c r="N227" s="56">
        <v>4.1000000000000003E-3</v>
      </c>
    </row>
    <row r="228" spans="1:14">
      <c r="A228" t="s">
        <v>891</v>
      </c>
      <c r="B228" t="s">
        <v>892</v>
      </c>
      <c r="C228" t="s">
        <v>779</v>
      </c>
      <c r="D228" t="s">
        <v>774</v>
      </c>
      <c r="E228" s="106" t="s">
        <v>2914</v>
      </c>
      <c r="F228" t="s">
        <v>890</v>
      </c>
      <c r="G228" t="s">
        <v>100</v>
      </c>
      <c r="H228" s="55">
        <v>227.43</v>
      </c>
      <c r="I228" s="55">
        <v>35396</v>
      </c>
      <c r="J228" s="55">
        <v>0</v>
      </c>
      <c r="K228" s="55">
        <v>291.97757239560002</v>
      </c>
      <c r="L228" s="56">
        <v>0</v>
      </c>
      <c r="M228" s="56">
        <v>9.5999999999999992E-3</v>
      </c>
      <c r="N228" s="56">
        <v>3.2000000000000002E-3</v>
      </c>
    </row>
    <row r="229" spans="1:14">
      <c r="A229" t="s">
        <v>893</v>
      </c>
      <c r="B229" t="s">
        <v>894</v>
      </c>
      <c r="C229" t="s">
        <v>779</v>
      </c>
      <c r="D229" t="s">
        <v>774</v>
      </c>
      <c r="E229" s="106" t="s">
        <v>2914</v>
      </c>
      <c r="F229" t="s">
        <v>890</v>
      </c>
      <c r="G229" t="s">
        <v>100</v>
      </c>
      <c r="H229" s="55">
        <v>47.09</v>
      </c>
      <c r="I229" s="55">
        <v>48688</v>
      </c>
      <c r="J229" s="55">
        <v>0</v>
      </c>
      <c r="K229" s="55">
        <v>83.1568789584</v>
      </c>
      <c r="L229" s="56">
        <v>0</v>
      </c>
      <c r="M229" s="56">
        <v>2.7000000000000001E-3</v>
      </c>
      <c r="N229" s="56">
        <v>8.9999999999999998E-4</v>
      </c>
    </row>
    <row r="230" spans="1:14">
      <c r="A230" t="s">
        <v>895</v>
      </c>
      <c r="B230" t="s">
        <v>896</v>
      </c>
      <c r="C230" t="s">
        <v>779</v>
      </c>
      <c r="D230" t="s">
        <v>774</v>
      </c>
      <c r="E230" s="106" t="s">
        <v>2914</v>
      </c>
      <c r="F230" t="s">
        <v>890</v>
      </c>
      <c r="G230" t="s">
        <v>100</v>
      </c>
      <c r="H230" s="55">
        <v>2734.8</v>
      </c>
      <c r="I230" s="55">
        <v>433</v>
      </c>
      <c r="J230" s="55">
        <v>0</v>
      </c>
      <c r="K230" s="55">
        <v>42.949787868000001</v>
      </c>
      <c r="L230" s="56">
        <v>0</v>
      </c>
      <c r="M230" s="56">
        <v>1.4E-3</v>
      </c>
      <c r="N230" s="56">
        <v>5.0000000000000001E-4</v>
      </c>
    </row>
    <row r="231" spans="1:14">
      <c r="A231" t="s">
        <v>897</v>
      </c>
      <c r="B231" t="s">
        <v>898</v>
      </c>
      <c r="C231" t="s">
        <v>773</v>
      </c>
      <c r="D231" t="s">
        <v>774</v>
      </c>
      <c r="E231" s="106" t="s">
        <v>2914</v>
      </c>
      <c r="F231" t="s">
        <v>899</v>
      </c>
      <c r="G231" t="s">
        <v>100</v>
      </c>
      <c r="H231" s="55">
        <v>105.55</v>
      </c>
      <c r="I231" s="55">
        <v>21588</v>
      </c>
      <c r="J231" s="55">
        <v>0.64920999999999995</v>
      </c>
      <c r="K231" s="55">
        <v>83.294518018000005</v>
      </c>
      <c r="L231" s="56">
        <v>0</v>
      </c>
      <c r="M231" s="56">
        <v>2.7000000000000001E-3</v>
      </c>
      <c r="N231" s="56">
        <v>8.9999999999999998E-4</v>
      </c>
    </row>
    <row r="232" spans="1:14">
      <c r="A232" t="s">
        <v>900</v>
      </c>
      <c r="B232" t="s">
        <v>901</v>
      </c>
      <c r="C232" t="s">
        <v>108</v>
      </c>
      <c r="D232" t="s">
        <v>774</v>
      </c>
      <c r="E232" s="106" t="s">
        <v>2914</v>
      </c>
      <c r="F232" t="s">
        <v>899</v>
      </c>
      <c r="G232" t="s">
        <v>102</v>
      </c>
      <c r="H232" s="55">
        <v>15399.98</v>
      </c>
      <c r="I232" s="55">
        <v>247.5</v>
      </c>
      <c r="J232" s="55">
        <v>0</v>
      </c>
      <c r="K232" s="55">
        <v>152.90193542579999</v>
      </c>
      <c r="L232" s="56">
        <v>0</v>
      </c>
      <c r="M232" s="56">
        <v>5.0000000000000001E-3</v>
      </c>
      <c r="N232" s="56">
        <v>1.6999999999999999E-3</v>
      </c>
    </row>
    <row r="233" spans="1:14">
      <c r="A233" t="s">
        <v>902</v>
      </c>
      <c r="B233" t="s">
        <v>903</v>
      </c>
      <c r="C233" t="s">
        <v>773</v>
      </c>
      <c r="D233" t="s">
        <v>774</v>
      </c>
      <c r="E233" s="106" t="s">
        <v>2914</v>
      </c>
      <c r="F233" t="s">
        <v>899</v>
      </c>
      <c r="G233" t="s">
        <v>100</v>
      </c>
      <c r="H233" s="55">
        <v>101.49</v>
      </c>
      <c r="I233" s="55">
        <v>13458</v>
      </c>
      <c r="J233" s="55">
        <v>0.44799</v>
      </c>
      <c r="K233" s="55">
        <v>49.987457273399997</v>
      </c>
      <c r="L233" s="56">
        <v>0</v>
      </c>
      <c r="M233" s="56">
        <v>1.6000000000000001E-3</v>
      </c>
      <c r="N233" s="56">
        <v>5.9999999999999995E-4</v>
      </c>
    </row>
    <row r="234" spans="1:14">
      <c r="A234" t="s">
        <v>904</v>
      </c>
      <c r="B234" t="s">
        <v>905</v>
      </c>
      <c r="C234" t="s">
        <v>779</v>
      </c>
      <c r="D234" t="s">
        <v>774</v>
      </c>
      <c r="E234" s="106" t="s">
        <v>2914</v>
      </c>
      <c r="F234" t="s">
        <v>899</v>
      </c>
      <c r="G234" t="s">
        <v>100</v>
      </c>
      <c r="H234" s="55">
        <v>17.46</v>
      </c>
      <c r="I234" s="55">
        <v>80539</v>
      </c>
      <c r="J234" s="55">
        <v>0</v>
      </c>
      <c r="K234" s="55">
        <v>51.003270793799999</v>
      </c>
      <c r="L234" s="56">
        <v>0</v>
      </c>
      <c r="M234" s="56">
        <v>1.6999999999999999E-3</v>
      </c>
      <c r="N234" s="56">
        <v>5.9999999999999995E-4</v>
      </c>
    </row>
    <row r="235" spans="1:14">
      <c r="A235" t="s">
        <v>906</v>
      </c>
      <c r="B235" t="s">
        <v>907</v>
      </c>
      <c r="C235" t="s">
        <v>773</v>
      </c>
      <c r="D235" t="s">
        <v>774</v>
      </c>
      <c r="E235" s="106" t="s">
        <v>2914</v>
      </c>
      <c r="F235" t="s">
        <v>899</v>
      </c>
      <c r="G235" t="s">
        <v>100</v>
      </c>
      <c r="H235" s="55">
        <v>250.08</v>
      </c>
      <c r="I235" s="55">
        <v>13330</v>
      </c>
      <c r="J235" s="55">
        <v>0</v>
      </c>
      <c r="K235" s="55">
        <v>120.90845332799999</v>
      </c>
      <c r="L235" s="56">
        <v>0</v>
      </c>
      <c r="M235" s="56">
        <v>4.0000000000000001E-3</v>
      </c>
      <c r="N235" s="56">
        <v>1.2999999999999999E-3</v>
      </c>
    </row>
    <row r="236" spans="1:14">
      <c r="A236" t="s">
        <v>908</v>
      </c>
      <c r="B236" t="s">
        <v>909</v>
      </c>
      <c r="C236" t="s">
        <v>773</v>
      </c>
      <c r="D236" t="s">
        <v>774</v>
      </c>
      <c r="E236" s="106" t="s">
        <v>2914</v>
      </c>
      <c r="F236" t="s">
        <v>807</v>
      </c>
      <c r="G236" t="s">
        <v>100</v>
      </c>
      <c r="H236" s="55">
        <v>332.9</v>
      </c>
      <c r="I236" s="55">
        <v>7751</v>
      </c>
      <c r="J236" s="55">
        <v>1.20442</v>
      </c>
      <c r="K236" s="55">
        <v>94.792187533000003</v>
      </c>
      <c r="L236" s="56">
        <v>0</v>
      </c>
      <c r="M236" s="56">
        <v>3.0999999999999999E-3</v>
      </c>
      <c r="N236" s="56">
        <v>1E-3</v>
      </c>
    </row>
    <row r="237" spans="1:14">
      <c r="A237" t="s">
        <v>910</v>
      </c>
      <c r="B237" t="s">
        <v>911</v>
      </c>
      <c r="C237" t="s">
        <v>779</v>
      </c>
      <c r="D237" t="s">
        <v>774</v>
      </c>
      <c r="E237" s="106" t="s">
        <v>2914</v>
      </c>
      <c r="F237" t="s">
        <v>807</v>
      </c>
      <c r="G237" t="s">
        <v>100</v>
      </c>
      <c r="H237" s="55">
        <v>967.84</v>
      </c>
      <c r="I237" s="55">
        <v>15194</v>
      </c>
      <c r="J237" s="55">
        <v>0</v>
      </c>
      <c r="K237" s="55">
        <v>533.36344201919997</v>
      </c>
      <c r="L237" s="56">
        <v>0</v>
      </c>
      <c r="M237" s="56">
        <v>1.7600000000000001E-2</v>
      </c>
      <c r="N237" s="56">
        <v>5.8999999999999999E-3</v>
      </c>
    </row>
    <row r="238" spans="1:14">
      <c r="A238" t="s">
        <v>912</v>
      </c>
      <c r="B238" t="s">
        <v>913</v>
      </c>
      <c r="C238" t="s">
        <v>773</v>
      </c>
      <c r="D238" t="s">
        <v>774</v>
      </c>
      <c r="E238" s="106" t="s">
        <v>2914</v>
      </c>
      <c r="F238" t="s">
        <v>807</v>
      </c>
      <c r="G238" t="s">
        <v>100</v>
      </c>
      <c r="H238" s="55">
        <v>66.17</v>
      </c>
      <c r="I238" s="55">
        <v>34655</v>
      </c>
      <c r="J238" s="55">
        <v>0</v>
      </c>
      <c r="K238" s="55">
        <v>83.171511364500006</v>
      </c>
      <c r="L238" s="56">
        <v>0</v>
      </c>
      <c r="M238" s="56">
        <v>2.7000000000000001E-3</v>
      </c>
      <c r="N238" s="56">
        <v>8.9999999999999998E-4</v>
      </c>
    </row>
    <row r="239" spans="1:14">
      <c r="A239" t="s">
        <v>914</v>
      </c>
      <c r="B239" t="s">
        <v>915</v>
      </c>
      <c r="C239" t="s">
        <v>779</v>
      </c>
      <c r="D239" t="s">
        <v>774</v>
      </c>
      <c r="E239" s="106" t="s">
        <v>2914</v>
      </c>
      <c r="F239" t="s">
        <v>811</v>
      </c>
      <c r="G239" t="s">
        <v>100</v>
      </c>
      <c r="H239" s="55">
        <v>99.87</v>
      </c>
      <c r="I239" s="55">
        <v>16207</v>
      </c>
      <c r="J239" s="55">
        <v>0</v>
      </c>
      <c r="K239" s="55">
        <v>58.706371374299998</v>
      </c>
      <c r="L239" s="56">
        <v>0</v>
      </c>
      <c r="M239" s="56">
        <v>1.9E-3</v>
      </c>
      <c r="N239" s="56">
        <v>5.9999999999999995E-4</v>
      </c>
    </row>
    <row r="240" spans="1:14">
      <c r="A240" t="s">
        <v>916</v>
      </c>
      <c r="B240" t="s">
        <v>917</v>
      </c>
      <c r="C240" t="s">
        <v>108</v>
      </c>
      <c r="D240" t="s">
        <v>774</v>
      </c>
      <c r="E240" s="106" t="s">
        <v>2914</v>
      </c>
      <c r="F240" t="s">
        <v>811</v>
      </c>
      <c r="G240" t="s">
        <v>102</v>
      </c>
      <c r="H240" s="55">
        <v>61.71</v>
      </c>
      <c r="I240" s="55">
        <v>68170</v>
      </c>
      <c r="J240" s="55">
        <v>0</v>
      </c>
      <c r="K240" s="55">
        <v>168.7588134012</v>
      </c>
      <c r="L240" s="56">
        <v>0</v>
      </c>
      <c r="M240" s="56">
        <v>5.5999999999999999E-3</v>
      </c>
      <c r="N240" s="56">
        <v>1.9E-3</v>
      </c>
    </row>
    <row r="241" spans="1:14">
      <c r="A241" t="s">
        <v>918</v>
      </c>
      <c r="B241" t="s">
        <v>919</v>
      </c>
      <c r="C241" t="s">
        <v>779</v>
      </c>
      <c r="D241" t="s">
        <v>774</v>
      </c>
      <c r="E241" s="106" t="s">
        <v>2914</v>
      </c>
      <c r="F241" t="s">
        <v>811</v>
      </c>
      <c r="G241" t="s">
        <v>100</v>
      </c>
      <c r="H241" s="55">
        <v>121.62</v>
      </c>
      <c r="I241" s="55">
        <v>2271</v>
      </c>
      <c r="J241" s="55">
        <v>0</v>
      </c>
      <c r="K241" s="55">
        <v>10.0177384554</v>
      </c>
      <c r="L241" s="56">
        <v>0</v>
      </c>
      <c r="M241" s="56">
        <v>2.9999999999999997E-4</v>
      </c>
      <c r="N241" s="56">
        <v>1E-4</v>
      </c>
    </row>
    <row r="242" spans="1:14">
      <c r="A242" t="s">
        <v>920</v>
      </c>
      <c r="B242" t="s">
        <v>921</v>
      </c>
      <c r="C242" t="s">
        <v>779</v>
      </c>
      <c r="D242" t="s">
        <v>774</v>
      </c>
      <c r="E242" s="106" t="s">
        <v>2914</v>
      </c>
      <c r="F242" t="s">
        <v>811</v>
      </c>
      <c r="G242" t="s">
        <v>100</v>
      </c>
      <c r="H242" s="55">
        <v>43.03</v>
      </c>
      <c r="I242" s="55">
        <v>49522</v>
      </c>
      <c r="J242" s="55">
        <v>0</v>
      </c>
      <c r="K242" s="55">
        <v>77.288891308199993</v>
      </c>
      <c r="L242" s="56">
        <v>0</v>
      </c>
      <c r="M242" s="56">
        <v>2.5000000000000001E-3</v>
      </c>
      <c r="N242" s="56">
        <v>8.9999999999999998E-4</v>
      </c>
    </row>
    <row r="243" spans="1:14">
      <c r="A243" t="s">
        <v>922</v>
      </c>
      <c r="B243" t="s">
        <v>923</v>
      </c>
      <c r="C243" t="s">
        <v>773</v>
      </c>
      <c r="D243" t="s">
        <v>774</v>
      </c>
      <c r="E243" s="106" t="s">
        <v>2914</v>
      </c>
      <c r="F243" t="s">
        <v>811</v>
      </c>
      <c r="G243" t="s">
        <v>100</v>
      </c>
      <c r="H243" s="55">
        <v>580.54</v>
      </c>
      <c r="I243" s="55">
        <v>10437.815699999997</v>
      </c>
      <c r="J243" s="55">
        <v>0</v>
      </c>
      <c r="K243" s="55">
        <v>219.78058672535701</v>
      </c>
      <c r="L243" s="56">
        <v>0</v>
      </c>
      <c r="M243" s="56">
        <v>7.1999999999999998E-3</v>
      </c>
      <c r="N243" s="56">
        <v>2.3999999999999998E-3</v>
      </c>
    </row>
    <row r="244" spans="1:14">
      <c r="A244" t="s">
        <v>924</v>
      </c>
      <c r="B244" t="s">
        <v>925</v>
      </c>
      <c r="C244" t="s">
        <v>779</v>
      </c>
      <c r="D244" t="s">
        <v>774</v>
      </c>
      <c r="E244" s="106" t="s">
        <v>2914</v>
      </c>
      <c r="F244" t="s">
        <v>815</v>
      </c>
      <c r="G244" t="s">
        <v>100</v>
      </c>
      <c r="H244" s="55">
        <v>53.59</v>
      </c>
      <c r="I244" s="55">
        <v>59660</v>
      </c>
      <c r="J244" s="55">
        <v>0</v>
      </c>
      <c r="K244" s="55">
        <v>115.96169683799999</v>
      </c>
      <c r="L244" s="56">
        <v>0</v>
      </c>
      <c r="M244" s="56">
        <v>3.8E-3</v>
      </c>
      <c r="N244" s="56">
        <v>1.2999999999999999E-3</v>
      </c>
    </row>
    <row r="245" spans="1:14">
      <c r="A245" t="s">
        <v>926</v>
      </c>
      <c r="B245" t="s">
        <v>927</v>
      </c>
      <c r="C245" t="s">
        <v>779</v>
      </c>
      <c r="D245" t="s">
        <v>774</v>
      </c>
      <c r="E245" s="106" t="s">
        <v>2914</v>
      </c>
      <c r="F245" t="s">
        <v>815</v>
      </c>
      <c r="G245" t="s">
        <v>100</v>
      </c>
      <c r="H245" s="55">
        <v>151.02000000000001</v>
      </c>
      <c r="I245" s="55">
        <v>12138</v>
      </c>
      <c r="J245" s="55">
        <v>0</v>
      </c>
      <c r="K245" s="55">
        <v>66.485839165200005</v>
      </c>
      <c r="L245" s="56">
        <v>0</v>
      </c>
      <c r="M245" s="56">
        <v>2.2000000000000001E-3</v>
      </c>
      <c r="N245" s="56">
        <v>6.9999999999999999E-4</v>
      </c>
    </row>
    <row r="246" spans="1:14">
      <c r="A246" t="s">
        <v>928</v>
      </c>
      <c r="B246" t="s">
        <v>929</v>
      </c>
      <c r="C246" t="s">
        <v>773</v>
      </c>
      <c r="D246" t="s">
        <v>774</v>
      </c>
      <c r="E246" s="106" t="s">
        <v>2914</v>
      </c>
      <c r="F246" t="s">
        <v>815</v>
      </c>
      <c r="G246" t="s">
        <v>100</v>
      </c>
      <c r="H246" s="55">
        <v>272</v>
      </c>
      <c r="I246" s="55">
        <v>5469</v>
      </c>
      <c r="J246" s="55">
        <v>0</v>
      </c>
      <c r="K246" s="55">
        <v>53.95409136</v>
      </c>
      <c r="L246" s="56">
        <v>0</v>
      </c>
      <c r="M246" s="56">
        <v>1.8E-3</v>
      </c>
      <c r="N246" s="56">
        <v>5.9999999999999995E-4</v>
      </c>
    </row>
    <row r="247" spans="1:14">
      <c r="A247" t="s">
        <v>930</v>
      </c>
      <c r="B247" t="s">
        <v>931</v>
      </c>
      <c r="C247" t="s">
        <v>773</v>
      </c>
      <c r="D247" t="s">
        <v>774</v>
      </c>
      <c r="E247" s="106" t="s">
        <v>2914</v>
      </c>
      <c r="F247" t="s">
        <v>815</v>
      </c>
      <c r="G247" t="s">
        <v>100</v>
      </c>
      <c r="H247" s="55">
        <v>77.13</v>
      </c>
      <c r="I247" s="55">
        <v>42651</v>
      </c>
      <c r="J247" s="55">
        <v>0</v>
      </c>
      <c r="K247" s="55">
        <v>119.3163900201</v>
      </c>
      <c r="L247" s="56">
        <v>0</v>
      </c>
      <c r="M247" s="56">
        <v>3.8999999999999998E-3</v>
      </c>
      <c r="N247" s="56">
        <v>1.2999999999999999E-3</v>
      </c>
    </row>
    <row r="248" spans="1:14">
      <c r="A248" t="s">
        <v>932</v>
      </c>
      <c r="B248" t="s">
        <v>933</v>
      </c>
      <c r="C248" t="s">
        <v>779</v>
      </c>
      <c r="D248" t="s">
        <v>774</v>
      </c>
      <c r="E248" s="106" t="s">
        <v>2914</v>
      </c>
      <c r="F248" t="s">
        <v>815</v>
      </c>
      <c r="G248" t="s">
        <v>100</v>
      </c>
      <c r="H248" s="55">
        <v>121.79</v>
      </c>
      <c r="I248" s="55">
        <v>37604</v>
      </c>
      <c r="J248" s="55">
        <v>0</v>
      </c>
      <c r="K248" s="55">
        <v>166.10902537320001</v>
      </c>
      <c r="L248" s="56">
        <v>0</v>
      </c>
      <c r="M248" s="56">
        <v>5.4999999999999997E-3</v>
      </c>
      <c r="N248" s="56">
        <v>1.8E-3</v>
      </c>
    </row>
    <row r="249" spans="1:14">
      <c r="A249" t="s">
        <v>934</v>
      </c>
      <c r="B249" t="s">
        <v>935</v>
      </c>
      <c r="C249" t="s">
        <v>779</v>
      </c>
      <c r="D249" t="s">
        <v>774</v>
      </c>
      <c r="E249" s="106" t="s">
        <v>2914</v>
      </c>
      <c r="F249" t="s">
        <v>815</v>
      </c>
      <c r="G249" t="s">
        <v>100</v>
      </c>
      <c r="H249" s="55">
        <v>146.1</v>
      </c>
      <c r="I249" s="55">
        <v>29488</v>
      </c>
      <c r="J249" s="55">
        <v>0</v>
      </c>
      <c r="K249" s="55">
        <v>156.25829793599999</v>
      </c>
      <c r="L249" s="56">
        <v>0</v>
      </c>
      <c r="M249" s="56">
        <v>5.1999999999999998E-3</v>
      </c>
      <c r="N249" s="56">
        <v>1.6999999999999999E-3</v>
      </c>
    </row>
    <row r="250" spans="1:14">
      <c r="A250" t="s">
        <v>936</v>
      </c>
      <c r="B250" t="s">
        <v>937</v>
      </c>
      <c r="C250" t="s">
        <v>773</v>
      </c>
      <c r="D250" t="s">
        <v>774</v>
      </c>
      <c r="E250" s="106" t="s">
        <v>2914</v>
      </c>
      <c r="F250" t="s">
        <v>815</v>
      </c>
      <c r="G250" t="s">
        <v>100</v>
      </c>
      <c r="H250" s="55">
        <v>338.2</v>
      </c>
      <c r="I250" s="55">
        <v>2744</v>
      </c>
      <c r="J250" s="55">
        <v>0</v>
      </c>
      <c r="K250" s="55">
        <v>33.659314416000001</v>
      </c>
      <c r="L250" s="56">
        <v>0</v>
      </c>
      <c r="M250" s="56">
        <v>1.1000000000000001E-3</v>
      </c>
      <c r="N250" s="56">
        <v>4.0000000000000002E-4</v>
      </c>
    </row>
    <row r="251" spans="1:14">
      <c r="A251" t="s">
        <v>938</v>
      </c>
      <c r="B251" t="s">
        <v>939</v>
      </c>
      <c r="C251" t="s">
        <v>773</v>
      </c>
      <c r="D251" t="s">
        <v>774</v>
      </c>
      <c r="E251" s="106" t="s">
        <v>2914</v>
      </c>
      <c r="F251" t="s">
        <v>815</v>
      </c>
      <c r="G251" t="s">
        <v>100</v>
      </c>
      <c r="H251" s="55">
        <v>125.85</v>
      </c>
      <c r="I251" s="55">
        <v>26035</v>
      </c>
      <c r="J251" s="55">
        <v>0</v>
      </c>
      <c r="K251" s="55">
        <v>118.83882728250001</v>
      </c>
      <c r="L251" s="56">
        <v>0</v>
      </c>
      <c r="M251" s="56">
        <v>3.8999999999999998E-3</v>
      </c>
      <c r="N251" s="56">
        <v>1.2999999999999999E-3</v>
      </c>
    </row>
    <row r="252" spans="1:14">
      <c r="A252" t="s">
        <v>940</v>
      </c>
      <c r="B252" t="s">
        <v>941</v>
      </c>
      <c r="C252" t="s">
        <v>773</v>
      </c>
      <c r="D252" t="s">
        <v>774</v>
      </c>
      <c r="E252" s="106" t="s">
        <v>2914</v>
      </c>
      <c r="F252" t="s">
        <v>834</v>
      </c>
      <c r="G252" t="s">
        <v>100</v>
      </c>
      <c r="H252" s="55">
        <v>629.26</v>
      </c>
      <c r="I252" s="55">
        <v>3566</v>
      </c>
      <c r="J252" s="55">
        <v>0</v>
      </c>
      <c r="K252" s="55">
        <v>81.387745873200004</v>
      </c>
      <c r="L252" s="56">
        <v>0</v>
      </c>
      <c r="M252" s="56">
        <v>2.7000000000000001E-3</v>
      </c>
      <c r="N252" s="56">
        <v>8.9999999999999998E-4</v>
      </c>
    </row>
    <row r="253" spans="1:14">
      <c r="A253" t="s">
        <v>942</v>
      </c>
      <c r="B253" t="s">
        <v>943</v>
      </c>
      <c r="C253" t="s">
        <v>108</v>
      </c>
      <c r="D253" t="s">
        <v>774</v>
      </c>
      <c r="E253" s="106" t="s">
        <v>2914</v>
      </c>
      <c r="F253" t="s">
        <v>834</v>
      </c>
      <c r="G253" t="s">
        <v>100</v>
      </c>
      <c r="H253" s="55">
        <v>29.72</v>
      </c>
      <c r="I253" s="55">
        <v>149800</v>
      </c>
      <c r="J253" s="55">
        <v>0</v>
      </c>
      <c r="K253" s="55">
        <v>161.47607112</v>
      </c>
      <c r="L253" s="56">
        <v>0</v>
      </c>
      <c r="M253" s="56">
        <v>5.3E-3</v>
      </c>
      <c r="N253" s="56">
        <v>1.8E-3</v>
      </c>
    </row>
    <row r="254" spans="1:14">
      <c r="A254" t="s">
        <v>944</v>
      </c>
      <c r="B254" t="s">
        <v>945</v>
      </c>
      <c r="C254" t="s">
        <v>779</v>
      </c>
      <c r="D254" t="s">
        <v>774</v>
      </c>
      <c r="E254" s="106" t="s">
        <v>2914</v>
      </c>
      <c r="F254" t="s">
        <v>244</v>
      </c>
      <c r="G254" t="s">
        <v>100</v>
      </c>
      <c r="H254" s="55">
        <v>1103</v>
      </c>
      <c r="I254" s="55">
        <v>1914</v>
      </c>
      <c r="J254" s="55">
        <v>0</v>
      </c>
      <c r="K254" s="55">
        <v>76.571120339999993</v>
      </c>
      <c r="L254" s="56">
        <v>0</v>
      </c>
      <c r="M254" s="56">
        <v>2.5000000000000001E-3</v>
      </c>
      <c r="N254" s="56">
        <v>8.0000000000000004E-4</v>
      </c>
    </row>
    <row r="255" spans="1:14">
      <c r="A255" t="s">
        <v>946</v>
      </c>
      <c r="B255" t="s">
        <v>947</v>
      </c>
      <c r="C255" t="s">
        <v>948</v>
      </c>
      <c r="D255" t="s">
        <v>774</v>
      </c>
      <c r="E255" s="106" t="s">
        <v>2914</v>
      </c>
      <c r="F255" t="s">
        <v>294</v>
      </c>
      <c r="G255" t="s">
        <v>104</v>
      </c>
      <c r="H255" s="55">
        <v>3720.03</v>
      </c>
      <c r="I255" s="55">
        <v>1044</v>
      </c>
      <c r="J255" s="55">
        <v>0</v>
      </c>
      <c r="K255" s="55">
        <v>179.46241638588</v>
      </c>
      <c r="L255" s="56">
        <v>0</v>
      </c>
      <c r="M255" s="56">
        <v>5.8999999999999999E-3</v>
      </c>
      <c r="N255" s="56">
        <v>2E-3</v>
      </c>
    </row>
    <row r="256" spans="1:14">
      <c r="A256" t="s">
        <v>190</v>
      </c>
      <c r="B256" s="107" t="s">
        <v>2914</v>
      </c>
      <c r="C256" s="107" t="s">
        <v>2914</v>
      </c>
      <c r="D256" s="108" t="s">
        <v>2914</v>
      </c>
      <c r="E256" s="108" t="s">
        <v>2914</v>
      </c>
      <c r="F256" s="108" t="s">
        <v>2914</v>
      </c>
      <c r="G256" s="108" t="s">
        <v>2914</v>
      </c>
      <c r="H256" s="108" t="s">
        <v>2914</v>
      </c>
      <c r="I256" s="108" t="s">
        <v>2914</v>
      </c>
      <c r="J256" s="108" t="s">
        <v>2914</v>
      </c>
      <c r="K256" s="108" t="s">
        <v>2914</v>
      </c>
      <c r="L256" s="108" t="s">
        <v>2914</v>
      </c>
      <c r="M256" s="108" t="s">
        <v>2914</v>
      </c>
      <c r="N256" s="108" t="s">
        <v>2914</v>
      </c>
    </row>
    <row r="257" spans="1:14">
      <c r="A257" t="s">
        <v>227</v>
      </c>
      <c r="B257" s="107" t="s">
        <v>2914</v>
      </c>
      <c r="C257" s="107" t="s">
        <v>2914</v>
      </c>
      <c r="D257" s="108" t="s">
        <v>2914</v>
      </c>
      <c r="E257" s="108" t="s">
        <v>2914</v>
      </c>
      <c r="F257" s="108" t="s">
        <v>2914</v>
      </c>
      <c r="G257" s="108" t="s">
        <v>2914</v>
      </c>
      <c r="H257" s="108" t="s">
        <v>2914</v>
      </c>
      <c r="I257" s="108" t="s">
        <v>2914</v>
      </c>
      <c r="J257" s="108" t="s">
        <v>2914</v>
      </c>
      <c r="K257" s="108" t="s">
        <v>2914</v>
      </c>
      <c r="L257" s="108" t="s">
        <v>2914</v>
      </c>
      <c r="M257" s="108" t="s">
        <v>2914</v>
      </c>
      <c r="N257" s="108" t="s">
        <v>2914</v>
      </c>
    </row>
    <row r="258" spans="1:14">
      <c r="A258" t="s">
        <v>228</v>
      </c>
      <c r="B258" s="107" t="s">
        <v>2914</v>
      </c>
      <c r="C258" s="107" t="s">
        <v>2914</v>
      </c>
      <c r="D258" s="108" t="s">
        <v>2914</v>
      </c>
      <c r="E258" s="108" t="s">
        <v>2914</v>
      </c>
      <c r="F258" s="108" t="s">
        <v>2914</v>
      </c>
      <c r="G258" s="108" t="s">
        <v>2914</v>
      </c>
      <c r="H258" s="108" t="s">
        <v>2914</v>
      </c>
      <c r="I258" s="108" t="s">
        <v>2914</v>
      </c>
      <c r="J258" s="108" t="s">
        <v>2914</v>
      </c>
      <c r="K258" s="108" t="s">
        <v>2914</v>
      </c>
      <c r="L258" s="108" t="s">
        <v>2914</v>
      </c>
      <c r="M258" s="108" t="s">
        <v>2914</v>
      </c>
      <c r="N258" s="108" t="s">
        <v>2914</v>
      </c>
    </row>
    <row r="259" spans="1:14">
      <c r="A259" t="s">
        <v>229</v>
      </c>
      <c r="B259" s="107" t="s">
        <v>2914</v>
      </c>
      <c r="C259" s="107" t="s">
        <v>2914</v>
      </c>
      <c r="D259" s="108" t="s">
        <v>2914</v>
      </c>
      <c r="E259" s="108" t="s">
        <v>2914</v>
      </c>
      <c r="F259" s="108" t="s">
        <v>2914</v>
      </c>
      <c r="G259" s="108" t="s">
        <v>2914</v>
      </c>
      <c r="H259" s="108" t="s">
        <v>2914</v>
      </c>
      <c r="I259" s="108" t="s">
        <v>2914</v>
      </c>
      <c r="J259" s="108" t="s">
        <v>2914</v>
      </c>
      <c r="K259" s="108" t="s">
        <v>2914</v>
      </c>
      <c r="L259" s="108" t="s">
        <v>2914</v>
      </c>
      <c r="M259" s="108" t="s">
        <v>2914</v>
      </c>
      <c r="N259" s="108" t="s">
        <v>2914</v>
      </c>
    </row>
    <row r="260" spans="1:14">
      <c r="A260" t="s">
        <v>230</v>
      </c>
      <c r="B260" s="107" t="s">
        <v>2914</v>
      </c>
      <c r="C260" s="107" t="s">
        <v>2914</v>
      </c>
      <c r="D260" s="108" t="s">
        <v>2914</v>
      </c>
      <c r="E260" s="108" t="s">
        <v>2914</v>
      </c>
      <c r="F260" s="108" t="s">
        <v>2914</v>
      </c>
      <c r="G260" s="108" t="s">
        <v>2914</v>
      </c>
      <c r="H260" s="108" t="s">
        <v>2914</v>
      </c>
      <c r="I260" s="108" t="s">
        <v>2914</v>
      </c>
      <c r="J260" s="108" t="s">
        <v>2914</v>
      </c>
      <c r="K260" s="108" t="s">
        <v>2914</v>
      </c>
      <c r="L260" s="108" t="s">
        <v>2914</v>
      </c>
      <c r="M260" s="108" t="s">
        <v>2914</v>
      </c>
      <c r="N260" s="108" t="s">
        <v>2914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2913</v>
      </c>
    </row>
    <row r="2" spans="1:15" s="1" customFormat="1">
      <c r="A2" s="2" t="s">
        <v>1</v>
      </c>
      <c r="B2" s="9" t="s">
        <v>2183</v>
      </c>
    </row>
    <row r="3" spans="1:15" s="1" customFormat="1">
      <c r="A3" s="2" t="s">
        <v>2</v>
      </c>
      <c r="B3" s="20" t="s">
        <v>2184</v>
      </c>
    </row>
    <row r="4" spans="1:15" s="1" customFormat="1">
      <c r="A4" s="2" t="s">
        <v>3</v>
      </c>
      <c r="B4" s="62" t="s">
        <v>165</v>
      </c>
    </row>
    <row r="5" spans="1:15" ht="18.75">
      <c r="A5" s="83" t="s">
        <v>162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9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21" t="s">
        <v>152</v>
      </c>
      <c r="H7" s="101" t="s">
        <v>2914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53">
        <v>369249.15</v>
      </c>
      <c r="H9" s="103" t="s">
        <v>2914</v>
      </c>
      <c r="I9" s="53">
        <v>3.7789999999999997E-2</v>
      </c>
      <c r="J9" s="53">
        <v>26775.560114533513</v>
      </c>
      <c r="K9" s="103" t="s">
        <v>2914</v>
      </c>
      <c r="L9" s="54">
        <v>1</v>
      </c>
      <c r="M9" s="54">
        <v>0.29470000000000002</v>
      </c>
      <c r="N9" s="25"/>
    </row>
    <row r="10" spans="1:15">
      <c r="A10" s="57" t="s">
        <v>172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177697.89</v>
      </c>
      <c r="H10" s="108" t="s">
        <v>2914</v>
      </c>
      <c r="I10" s="59">
        <v>0</v>
      </c>
      <c r="J10" s="59">
        <v>5774.0327992000002</v>
      </c>
      <c r="K10" s="108" t="s">
        <v>2914</v>
      </c>
      <c r="L10" s="58">
        <v>0.21560000000000001</v>
      </c>
      <c r="M10" s="58">
        <v>6.3500000000000001E-2</v>
      </c>
    </row>
    <row r="11" spans="1:15">
      <c r="A11" s="57" t="s">
        <v>949</v>
      </c>
      <c r="B11" s="107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59">
        <v>177697.89</v>
      </c>
      <c r="H11" s="108" t="s">
        <v>2914</v>
      </c>
      <c r="I11" s="59">
        <v>0</v>
      </c>
      <c r="J11" s="59">
        <v>5774.0327992000002</v>
      </c>
      <c r="K11" s="108" t="s">
        <v>2914</v>
      </c>
      <c r="L11" s="58">
        <v>0.21560000000000001</v>
      </c>
      <c r="M11" s="58">
        <v>6.3500000000000001E-2</v>
      </c>
    </row>
    <row r="12" spans="1:15">
      <c r="A12" t="s">
        <v>950</v>
      </c>
      <c r="B12" t="s">
        <v>951</v>
      </c>
      <c r="C12" t="s">
        <v>96</v>
      </c>
      <c r="D12" t="s">
        <v>952</v>
      </c>
      <c r="E12" t="s">
        <v>953</v>
      </c>
      <c r="F12" t="s">
        <v>98</v>
      </c>
      <c r="G12" s="55">
        <v>34103</v>
      </c>
      <c r="H12" s="55">
        <v>1850</v>
      </c>
      <c r="I12" s="55">
        <v>0</v>
      </c>
      <c r="J12" s="55">
        <v>630.90549999999996</v>
      </c>
      <c r="K12" s="56">
        <v>6.9999999999999999E-4</v>
      </c>
      <c r="L12" s="56">
        <v>2.3599999999999999E-2</v>
      </c>
      <c r="M12" s="56">
        <v>6.8999999999999999E-3</v>
      </c>
    </row>
    <row r="13" spans="1:15">
      <c r="A13" t="s">
        <v>954</v>
      </c>
      <c r="B13" t="s">
        <v>955</v>
      </c>
      <c r="C13" t="s">
        <v>96</v>
      </c>
      <c r="D13" t="s">
        <v>952</v>
      </c>
      <c r="E13" t="s">
        <v>953</v>
      </c>
      <c r="F13" t="s">
        <v>98</v>
      </c>
      <c r="G13" s="55">
        <v>12373.73</v>
      </c>
      <c r="H13" s="55">
        <v>3429</v>
      </c>
      <c r="I13" s="55">
        <v>0</v>
      </c>
      <c r="J13" s="55">
        <v>424.29520170000001</v>
      </c>
      <c r="K13" s="56">
        <v>2.0000000000000001E-4</v>
      </c>
      <c r="L13" s="56">
        <v>1.5800000000000002E-2</v>
      </c>
      <c r="M13" s="56">
        <v>4.7000000000000002E-3</v>
      </c>
    </row>
    <row r="14" spans="1:15">
      <c r="A14" t="s">
        <v>956</v>
      </c>
      <c r="B14" t="s">
        <v>957</v>
      </c>
      <c r="C14" t="s">
        <v>96</v>
      </c>
      <c r="D14" t="s">
        <v>952</v>
      </c>
      <c r="E14" t="s">
        <v>953</v>
      </c>
      <c r="F14" t="s">
        <v>98</v>
      </c>
      <c r="G14" s="55">
        <v>27470.9</v>
      </c>
      <c r="H14" s="55">
        <v>1855</v>
      </c>
      <c r="I14" s="55">
        <v>0</v>
      </c>
      <c r="J14" s="55">
        <v>509.585195</v>
      </c>
      <c r="K14" s="56">
        <v>5.0000000000000001E-4</v>
      </c>
      <c r="L14" s="56">
        <v>1.9E-2</v>
      </c>
      <c r="M14" s="56">
        <v>5.5999999999999999E-3</v>
      </c>
    </row>
    <row r="15" spans="1:15">
      <c r="A15" t="s">
        <v>958</v>
      </c>
      <c r="B15" t="s">
        <v>959</v>
      </c>
      <c r="C15" t="s">
        <v>96</v>
      </c>
      <c r="D15" t="s">
        <v>960</v>
      </c>
      <c r="E15" t="s">
        <v>953</v>
      </c>
      <c r="F15" t="s">
        <v>98</v>
      </c>
      <c r="G15" s="55">
        <v>2716.04</v>
      </c>
      <c r="H15" s="55">
        <v>2759</v>
      </c>
      <c r="I15" s="55">
        <v>0</v>
      </c>
      <c r="J15" s="55">
        <v>74.935543600000003</v>
      </c>
      <c r="K15" s="56">
        <v>4.0000000000000002E-4</v>
      </c>
      <c r="L15" s="56">
        <v>2.8E-3</v>
      </c>
      <c r="M15" s="56">
        <v>8.0000000000000004E-4</v>
      </c>
    </row>
    <row r="16" spans="1:15">
      <c r="A16" t="s">
        <v>961</v>
      </c>
      <c r="B16" t="s">
        <v>962</v>
      </c>
      <c r="C16" t="s">
        <v>96</v>
      </c>
      <c r="D16" t="s">
        <v>960</v>
      </c>
      <c r="E16" t="s">
        <v>953</v>
      </c>
      <c r="F16" t="s">
        <v>98</v>
      </c>
      <c r="G16" s="55">
        <v>18231</v>
      </c>
      <c r="H16" s="55">
        <v>1833</v>
      </c>
      <c r="I16" s="55">
        <v>0</v>
      </c>
      <c r="J16" s="55">
        <v>334.17423000000002</v>
      </c>
      <c r="K16" s="56">
        <v>2.9999999999999997E-4</v>
      </c>
      <c r="L16" s="56">
        <v>1.2500000000000001E-2</v>
      </c>
      <c r="M16" s="56">
        <v>3.7000000000000002E-3</v>
      </c>
    </row>
    <row r="17" spans="1:13">
      <c r="A17" t="s">
        <v>963</v>
      </c>
      <c r="B17" t="s">
        <v>964</v>
      </c>
      <c r="C17" t="s">
        <v>96</v>
      </c>
      <c r="D17" t="s">
        <v>960</v>
      </c>
      <c r="E17" t="s">
        <v>953</v>
      </c>
      <c r="F17" t="s">
        <v>98</v>
      </c>
      <c r="G17" s="55">
        <v>22326.959999999999</v>
      </c>
      <c r="H17" s="55">
        <v>3381</v>
      </c>
      <c r="I17" s="55">
        <v>0</v>
      </c>
      <c r="J17" s="55">
        <v>754.87451759999999</v>
      </c>
      <c r="K17" s="56">
        <v>2.0000000000000001E-4</v>
      </c>
      <c r="L17" s="56">
        <v>2.8199999999999999E-2</v>
      </c>
      <c r="M17" s="56">
        <v>8.3000000000000001E-3</v>
      </c>
    </row>
    <row r="18" spans="1:13">
      <c r="A18" t="s">
        <v>965</v>
      </c>
      <c r="B18" t="s">
        <v>966</v>
      </c>
      <c r="C18" t="s">
        <v>96</v>
      </c>
      <c r="D18" t="s">
        <v>960</v>
      </c>
      <c r="E18" t="s">
        <v>953</v>
      </c>
      <c r="F18" t="s">
        <v>98</v>
      </c>
      <c r="G18" s="55">
        <v>26547.63</v>
      </c>
      <c r="H18" s="55">
        <v>1860</v>
      </c>
      <c r="I18" s="55">
        <v>0</v>
      </c>
      <c r="J18" s="55">
        <v>493.78591799999998</v>
      </c>
      <c r="K18" s="56">
        <v>2.0000000000000001E-4</v>
      </c>
      <c r="L18" s="56">
        <v>1.84E-2</v>
      </c>
      <c r="M18" s="56">
        <v>5.4000000000000003E-3</v>
      </c>
    </row>
    <row r="19" spans="1:13">
      <c r="A19" t="s">
        <v>967</v>
      </c>
      <c r="B19" t="s">
        <v>968</v>
      </c>
      <c r="C19" t="s">
        <v>96</v>
      </c>
      <c r="D19" t="s">
        <v>960</v>
      </c>
      <c r="E19" t="s">
        <v>953</v>
      </c>
      <c r="F19" t="s">
        <v>98</v>
      </c>
      <c r="G19" s="55">
        <v>5592.06</v>
      </c>
      <c r="H19" s="55">
        <v>1841</v>
      </c>
      <c r="I19" s="55">
        <v>0</v>
      </c>
      <c r="J19" s="55">
        <v>102.9498246</v>
      </c>
      <c r="K19" s="56">
        <v>1E-4</v>
      </c>
      <c r="L19" s="56">
        <v>3.8E-3</v>
      </c>
      <c r="M19" s="56">
        <v>1.1000000000000001E-3</v>
      </c>
    </row>
    <row r="20" spans="1:13">
      <c r="A20" t="s">
        <v>969</v>
      </c>
      <c r="B20" t="s">
        <v>970</v>
      </c>
      <c r="C20" t="s">
        <v>96</v>
      </c>
      <c r="D20" t="s">
        <v>971</v>
      </c>
      <c r="E20" t="s">
        <v>953</v>
      </c>
      <c r="F20" t="s">
        <v>98</v>
      </c>
      <c r="G20" s="55">
        <v>6317.48</v>
      </c>
      <c r="H20" s="55">
        <v>1848</v>
      </c>
      <c r="I20" s="55">
        <v>0</v>
      </c>
      <c r="J20" s="55">
        <v>116.7470304</v>
      </c>
      <c r="K20" s="56">
        <v>1E-4</v>
      </c>
      <c r="L20" s="56">
        <v>4.4000000000000003E-3</v>
      </c>
      <c r="M20" s="56">
        <v>1.2999999999999999E-3</v>
      </c>
    </row>
    <row r="21" spans="1:13">
      <c r="A21" t="s">
        <v>972</v>
      </c>
      <c r="B21" t="s">
        <v>973</v>
      </c>
      <c r="C21" t="s">
        <v>96</v>
      </c>
      <c r="D21" t="s">
        <v>971</v>
      </c>
      <c r="E21" t="s">
        <v>953</v>
      </c>
      <c r="F21" t="s">
        <v>98</v>
      </c>
      <c r="G21" s="55">
        <v>12067.91</v>
      </c>
      <c r="H21" s="55">
        <v>3393</v>
      </c>
      <c r="I21" s="55">
        <v>0</v>
      </c>
      <c r="J21" s="55">
        <v>409.46418629999999</v>
      </c>
      <c r="K21" s="56">
        <v>2.0000000000000001E-4</v>
      </c>
      <c r="L21" s="56">
        <v>1.5299999999999999E-2</v>
      </c>
      <c r="M21" s="56">
        <v>4.4999999999999997E-3</v>
      </c>
    </row>
    <row r="22" spans="1:13">
      <c r="A22" t="s">
        <v>974</v>
      </c>
      <c r="B22" t="s">
        <v>975</v>
      </c>
      <c r="C22" t="s">
        <v>96</v>
      </c>
      <c r="D22" t="s">
        <v>976</v>
      </c>
      <c r="E22" t="s">
        <v>953</v>
      </c>
      <c r="F22" t="s">
        <v>98</v>
      </c>
      <c r="G22" s="55">
        <v>859.58</v>
      </c>
      <c r="H22" s="55">
        <v>33260</v>
      </c>
      <c r="I22" s="55">
        <v>0</v>
      </c>
      <c r="J22" s="55">
        <v>285.89630799999998</v>
      </c>
      <c r="K22" s="56">
        <v>1E-4</v>
      </c>
      <c r="L22" s="56">
        <v>1.0699999999999999E-2</v>
      </c>
      <c r="M22" s="56">
        <v>3.0999999999999999E-3</v>
      </c>
    </row>
    <row r="23" spans="1:13">
      <c r="A23" t="s">
        <v>977</v>
      </c>
      <c r="B23" t="s">
        <v>978</v>
      </c>
      <c r="C23" t="s">
        <v>96</v>
      </c>
      <c r="D23" t="s">
        <v>976</v>
      </c>
      <c r="E23" t="s">
        <v>953</v>
      </c>
      <c r="F23" t="s">
        <v>98</v>
      </c>
      <c r="G23" s="55">
        <v>2627.44</v>
      </c>
      <c r="H23" s="55">
        <v>18500</v>
      </c>
      <c r="I23" s="55">
        <v>0</v>
      </c>
      <c r="J23" s="55">
        <v>486.07639999999998</v>
      </c>
      <c r="K23" s="56">
        <v>1E-4</v>
      </c>
      <c r="L23" s="56">
        <v>1.8200000000000001E-2</v>
      </c>
      <c r="M23" s="56">
        <v>5.3E-3</v>
      </c>
    </row>
    <row r="24" spans="1:13">
      <c r="A24" t="s">
        <v>979</v>
      </c>
      <c r="B24" t="s">
        <v>980</v>
      </c>
      <c r="C24" t="s">
        <v>96</v>
      </c>
      <c r="D24" t="s">
        <v>976</v>
      </c>
      <c r="E24" t="s">
        <v>953</v>
      </c>
      <c r="F24" t="s">
        <v>98</v>
      </c>
      <c r="G24" s="55">
        <v>600.16</v>
      </c>
      <c r="H24" s="55">
        <v>18340</v>
      </c>
      <c r="I24" s="55">
        <v>0</v>
      </c>
      <c r="J24" s="55">
        <v>110.069344</v>
      </c>
      <c r="K24" s="56">
        <v>1E-4</v>
      </c>
      <c r="L24" s="56">
        <v>4.1000000000000003E-3</v>
      </c>
      <c r="M24" s="56">
        <v>1.1999999999999999E-3</v>
      </c>
    </row>
    <row r="25" spans="1:13">
      <c r="A25" t="s">
        <v>981</v>
      </c>
      <c r="B25" t="s">
        <v>982</v>
      </c>
      <c r="C25" t="s">
        <v>96</v>
      </c>
      <c r="D25" t="s">
        <v>976</v>
      </c>
      <c r="E25" t="s">
        <v>953</v>
      </c>
      <c r="F25" t="s">
        <v>98</v>
      </c>
      <c r="G25" s="55">
        <v>5864</v>
      </c>
      <c r="H25" s="55">
        <v>17740</v>
      </c>
      <c r="I25" s="55">
        <v>0</v>
      </c>
      <c r="J25" s="55">
        <v>1040.2736</v>
      </c>
      <c r="K25" s="56">
        <v>5.0000000000000001E-4</v>
      </c>
      <c r="L25" s="56">
        <v>3.8899999999999997E-2</v>
      </c>
      <c r="M25" s="56">
        <v>1.14E-2</v>
      </c>
    </row>
    <row r="26" spans="1:13">
      <c r="A26" s="57" t="s">
        <v>983</v>
      </c>
      <c r="B26" s="107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59">
        <v>0</v>
      </c>
      <c r="H26" s="108" t="s">
        <v>2914</v>
      </c>
      <c r="I26" s="59">
        <v>0</v>
      </c>
      <c r="J26" s="59">
        <v>0</v>
      </c>
      <c r="K26" s="108" t="s">
        <v>2914</v>
      </c>
      <c r="L26" s="58">
        <v>0</v>
      </c>
      <c r="M26" s="58">
        <v>0</v>
      </c>
    </row>
    <row r="27" spans="1:13">
      <c r="A27" t="s">
        <v>178</v>
      </c>
      <c r="B27" t="s">
        <v>178</v>
      </c>
      <c r="C27" s="108" t="s">
        <v>2914</v>
      </c>
      <c r="D27" s="108" t="s">
        <v>2914</v>
      </c>
      <c r="E27" t="s">
        <v>178</v>
      </c>
      <c r="F27" t="s">
        <v>178</v>
      </c>
      <c r="G27" s="55">
        <v>0</v>
      </c>
      <c r="H27" s="55">
        <v>0</v>
      </c>
      <c r="I27" s="108" t="s">
        <v>2914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984</v>
      </c>
      <c r="B28" s="107" t="s">
        <v>2914</v>
      </c>
      <c r="C28" s="108" t="s">
        <v>2914</v>
      </c>
      <c r="D28" s="108" t="s">
        <v>2914</v>
      </c>
      <c r="E28" s="108" t="s">
        <v>2914</v>
      </c>
      <c r="F28" s="108" t="s">
        <v>2914</v>
      </c>
      <c r="G28" s="59">
        <v>0</v>
      </c>
      <c r="H28" s="108" t="s">
        <v>2914</v>
      </c>
      <c r="I28" s="59">
        <v>0</v>
      </c>
      <c r="J28" s="59">
        <v>0</v>
      </c>
      <c r="K28" s="108" t="s">
        <v>2914</v>
      </c>
      <c r="L28" s="58">
        <v>0</v>
      </c>
      <c r="M28" s="58">
        <v>0</v>
      </c>
    </row>
    <row r="29" spans="1:13">
      <c r="A29" t="s">
        <v>178</v>
      </c>
      <c r="B29" t="s">
        <v>178</v>
      </c>
      <c r="C29" s="108" t="s">
        <v>2914</v>
      </c>
      <c r="D29" s="108" t="s">
        <v>2914</v>
      </c>
      <c r="E29" t="s">
        <v>178</v>
      </c>
      <c r="F29" t="s">
        <v>178</v>
      </c>
      <c r="G29" s="55">
        <v>0</v>
      </c>
      <c r="H29" s="55">
        <v>0</v>
      </c>
      <c r="I29" s="108" t="s">
        <v>2914</v>
      </c>
      <c r="J29" s="55">
        <v>0</v>
      </c>
      <c r="K29" s="56">
        <v>0</v>
      </c>
      <c r="L29" s="56">
        <v>0</v>
      </c>
      <c r="M29" s="56">
        <v>0</v>
      </c>
    </row>
    <row r="30" spans="1:13">
      <c r="A30" s="57" t="s">
        <v>985</v>
      </c>
      <c r="B30" s="107" t="s">
        <v>2914</v>
      </c>
      <c r="C30" s="108" t="s">
        <v>2914</v>
      </c>
      <c r="D30" s="108" t="s">
        <v>2914</v>
      </c>
      <c r="E30" s="108" t="s">
        <v>2914</v>
      </c>
      <c r="F30" s="108" t="s">
        <v>2914</v>
      </c>
      <c r="G30" s="59">
        <v>0</v>
      </c>
      <c r="H30" s="108" t="s">
        <v>2914</v>
      </c>
      <c r="I30" s="59">
        <v>0</v>
      </c>
      <c r="J30" s="59">
        <v>0</v>
      </c>
      <c r="K30" s="108" t="s">
        <v>2914</v>
      </c>
      <c r="L30" s="58">
        <v>0</v>
      </c>
      <c r="M30" s="58">
        <v>0</v>
      </c>
    </row>
    <row r="31" spans="1:13">
      <c r="A31" t="s">
        <v>178</v>
      </c>
      <c r="B31" t="s">
        <v>178</v>
      </c>
      <c r="C31" s="108" t="s">
        <v>2914</v>
      </c>
      <c r="D31" s="108" t="s">
        <v>2914</v>
      </c>
      <c r="E31" t="s">
        <v>178</v>
      </c>
      <c r="F31" t="s">
        <v>178</v>
      </c>
      <c r="G31" s="55">
        <v>0</v>
      </c>
      <c r="H31" s="55">
        <v>0</v>
      </c>
      <c r="I31" s="108" t="s">
        <v>2914</v>
      </c>
      <c r="J31" s="55">
        <v>0</v>
      </c>
      <c r="K31" s="56">
        <v>0</v>
      </c>
      <c r="L31" s="56">
        <v>0</v>
      </c>
      <c r="M31" s="56">
        <v>0</v>
      </c>
    </row>
    <row r="32" spans="1:13">
      <c r="A32" s="57" t="s">
        <v>235</v>
      </c>
      <c r="B32" s="107" t="s">
        <v>2914</v>
      </c>
      <c r="C32" s="108" t="s">
        <v>2914</v>
      </c>
      <c r="D32" s="108" t="s">
        <v>2914</v>
      </c>
      <c r="E32" s="108" t="s">
        <v>2914</v>
      </c>
      <c r="F32" s="108" t="s">
        <v>2914</v>
      </c>
      <c r="G32" s="59">
        <v>0</v>
      </c>
      <c r="H32" s="108" t="s">
        <v>2914</v>
      </c>
      <c r="I32" s="59">
        <v>0</v>
      </c>
      <c r="J32" s="59">
        <v>0</v>
      </c>
      <c r="K32" s="108" t="s">
        <v>2914</v>
      </c>
      <c r="L32" s="58">
        <v>0</v>
      </c>
      <c r="M32" s="58">
        <v>0</v>
      </c>
    </row>
    <row r="33" spans="1:13">
      <c r="A33" t="s">
        <v>178</v>
      </c>
      <c r="B33" t="s">
        <v>178</v>
      </c>
      <c r="C33" s="108" t="s">
        <v>2914</v>
      </c>
      <c r="D33" s="108" t="s">
        <v>2914</v>
      </c>
      <c r="E33" t="s">
        <v>178</v>
      </c>
      <c r="F33" t="s">
        <v>178</v>
      </c>
      <c r="G33" s="55">
        <v>0</v>
      </c>
      <c r="H33" s="55">
        <v>0</v>
      </c>
      <c r="I33" s="108" t="s">
        <v>2914</v>
      </c>
      <c r="J33" s="55">
        <v>0</v>
      </c>
      <c r="K33" s="56">
        <v>0</v>
      </c>
      <c r="L33" s="56">
        <v>0</v>
      </c>
      <c r="M33" s="56">
        <v>0</v>
      </c>
    </row>
    <row r="34" spans="1:13">
      <c r="A34" s="57" t="s">
        <v>986</v>
      </c>
      <c r="B34" s="107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59">
        <v>0</v>
      </c>
      <c r="H34" s="108" t="s">
        <v>2914</v>
      </c>
      <c r="I34" s="59">
        <v>0</v>
      </c>
      <c r="J34" s="59">
        <v>0</v>
      </c>
      <c r="K34" s="108" t="s">
        <v>2914</v>
      </c>
      <c r="L34" s="58">
        <v>0</v>
      </c>
      <c r="M34" s="58">
        <v>0</v>
      </c>
    </row>
    <row r="35" spans="1:13">
      <c r="A35" t="s">
        <v>178</v>
      </c>
      <c r="B35" t="s">
        <v>178</v>
      </c>
      <c r="C35" s="108" t="s">
        <v>2914</v>
      </c>
      <c r="D35" s="108" t="s">
        <v>2914</v>
      </c>
      <c r="E35" t="s">
        <v>178</v>
      </c>
      <c r="F35" t="s">
        <v>178</v>
      </c>
      <c r="G35" s="55">
        <v>0</v>
      </c>
      <c r="H35" s="55">
        <v>0</v>
      </c>
      <c r="I35" s="108" t="s">
        <v>2914</v>
      </c>
      <c r="J35" s="55">
        <v>0</v>
      </c>
      <c r="K35" s="56">
        <v>0</v>
      </c>
      <c r="L35" s="56">
        <v>0</v>
      </c>
      <c r="M35" s="56">
        <v>0</v>
      </c>
    </row>
    <row r="36" spans="1:13">
      <c r="A36" s="57" t="s">
        <v>188</v>
      </c>
      <c r="B36" s="107" t="s">
        <v>2914</v>
      </c>
      <c r="C36" s="108" t="s">
        <v>2914</v>
      </c>
      <c r="D36" s="108" t="s">
        <v>2914</v>
      </c>
      <c r="E36" s="108" t="s">
        <v>2914</v>
      </c>
      <c r="F36" s="108" t="s">
        <v>2914</v>
      </c>
      <c r="G36" s="59">
        <v>191551.26</v>
      </c>
      <c r="H36" s="108" t="s">
        <v>2914</v>
      </c>
      <c r="I36" s="59">
        <v>3.7789999999999997E-2</v>
      </c>
      <c r="J36" s="59">
        <v>21001.527315333511</v>
      </c>
      <c r="K36" s="108" t="s">
        <v>2914</v>
      </c>
      <c r="L36" s="58">
        <v>0.78439999999999999</v>
      </c>
      <c r="M36" s="58">
        <v>0.2311</v>
      </c>
    </row>
    <row r="37" spans="1:13">
      <c r="A37" s="57" t="s">
        <v>987</v>
      </c>
      <c r="B37" s="107" t="s">
        <v>2914</v>
      </c>
      <c r="C37" s="108" t="s">
        <v>2914</v>
      </c>
      <c r="D37" s="108" t="s">
        <v>2914</v>
      </c>
      <c r="E37" s="108" t="s">
        <v>2914</v>
      </c>
      <c r="F37" s="108" t="s">
        <v>2914</v>
      </c>
      <c r="G37" s="59">
        <v>191551.26</v>
      </c>
      <c r="H37" s="108" t="s">
        <v>2914</v>
      </c>
      <c r="I37" s="59">
        <v>3.7789999999999997E-2</v>
      </c>
      <c r="J37" s="59">
        <v>21001.527315333511</v>
      </c>
      <c r="K37" s="108" t="s">
        <v>2914</v>
      </c>
      <c r="L37" s="58">
        <v>0.78439999999999999</v>
      </c>
      <c r="M37" s="58">
        <v>0.2311</v>
      </c>
    </row>
    <row r="38" spans="1:13">
      <c r="A38" t="s">
        <v>988</v>
      </c>
      <c r="B38" t="s">
        <v>989</v>
      </c>
      <c r="C38" t="s">
        <v>773</v>
      </c>
      <c r="D38" s="106" t="s">
        <v>2914</v>
      </c>
      <c r="E38" t="s">
        <v>953</v>
      </c>
      <c r="F38" t="s">
        <v>100</v>
      </c>
      <c r="G38" s="55">
        <v>895.98</v>
      </c>
      <c r="H38" s="55">
        <v>5335</v>
      </c>
      <c r="I38" s="55">
        <v>0</v>
      </c>
      <c r="J38" s="55">
        <v>173.372533191</v>
      </c>
      <c r="K38" s="56">
        <v>0</v>
      </c>
      <c r="L38" s="56">
        <v>6.4999999999999997E-3</v>
      </c>
      <c r="M38" s="56">
        <v>1.9E-3</v>
      </c>
    </row>
    <row r="39" spans="1:13">
      <c r="A39" t="s">
        <v>990</v>
      </c>
      <c r="B39" t="s">
        <v>991</v>
      </c>
      <c r="C39" t="s">
        <v>773</v>
      </c>
      <c r="D39" s="106" t="s">
        <v>2914</v>
      </c>
      <c r="E39" t="s">
        <v>953</v>
      </c>
      <c r="F39" t="s">
        <v>100</v>
      </c>
      <c r="G39" s="55">
        <v>2167.89</v>
      </c>
      <c r="H39" s="55">
        <v>6333</v>
      </c>
      <c r="I39" s="55">
        <v>0</v>
      </c>
      <c r="J39" s="55">
        <v>497.95980210990001</v>
      </c>
      <c r="K39" s="56">
        <v>0</v>
      </c>
      <c r="L39" s="56">
        <v>1.8599999999999998E-2</v>
      </c>
      <c r="M39" s="56">
        <v>5.4999999999999997E-3</v>
      </c>
    </row>
    <row r="40" spans="1:13">
      <c r="A40" t="s">
        <v>992</v>
      </c>
      <c r="B40" t="s">
        <v>993</v>
      </c>
      <c r="C40" t="s">
        <v>108</v>
      </c>
      <c r="D40" s="106" t="s">
        <v>2914</v>
      </c>
      <c r="E40" t="s">
        <v>953</v>
      </c>
      <c r="F40" t="s">
        <v>100</v>
      </c>
      <c r="G40" s="55">
        <v>6453.58</v>
      </c>
      <c r="H40" s="55">
        <v>6579.6</v>
      </c>
      <c r="I40" s="55">
        <v>0</v>
      </c>
      <c r="J40" s="55">
        <v>1540.0958320893601</v>
      </c>
      <c r="K40" s="56">
        <v>1E-4</v>
      </c>
      <c r="L40" s="56">
        <v>5.7500000000000002E-2</v>
      </c>
      <c r="M40" s="56">
        <v>1.6899999999999998E-2</v>
      </c>
    </row>
    <row r="41" spans="1:13">
      <c r="A41" t="s">
        <v>994</v>
      </c>
      <c r="B41" t="s">
        <v>995</v>
      </c>
      <c r="C41" t="s">
        <v>108</v>
      </c>
      <c r="D41" s="106" t="s">
        <v>2914</v>
      </c>
      <c r="E41" t="s">
        <v>953</v>
      </c>
      <c r="F41" t="s">
        <v>100</v>
      </c>
      <c r="G41" s="55">
        <v>4912.26</v>
      </c>
      <c r="H41" s="55">
        <v>1866.48</v>
      </c>
      <c r="I41" s="55">
        <v>0</v>
      </c>
      <c r="J41" s="55">
        <v>332.546393074896</v>
      </c>
      <c r="K41" s="56">
        <v>0</v>
      </c>
      <c r="L41" s="56">
        <v>1.24E-2</v>
      </c>
      <c r="M41" s="56">
        <v>3.7000000000000002E-3</v>
      </c>
    </row>
    <row r="42" spans="1:13">
      <c r="A42" t="s">
        <v>996</v>
      </c>
      <c r="B42" t="s">
        <v>997</v>
      </c>
      <c r="C42" t="s">
        <v>108</v>
      </c>
      <c r="D42" s="106" t="s">
        <v>2914</v>
      </c>
      <c r="E42" t="s">
        <v>953</v>
      </c>
      <c r="F42" t="s">
        <v>100</v>
      </c>
      <c r="G42" s="55">
        <v>698.27</v>
      </c>
      <c r="H42" s="55">
        <v>4831.8</v>
      </c>
      <c r="I42" s="55">
        <v>0</v>
      </c>
      <c r="J42" s="55">
        <v>122.37138876221999</v>
      </c>
      <c r="K42" s="56">
        <v>0</v>
      </c>
      <c r="L42" s="56">
        <v>4.5999999999999999E-3</v>
      </c>
      <c r="M42" s="56">
        <v>1.2999999999999999E-3</v>
      </c>
    </row>
    <row r="43" spans="1:13">
      <c r="A43" t="s">
        <v>998</v>
      </c>
      <c r="B43" t="s">
        <v>999</v>
      </c>
      <c r="C43" t="s">
        <v>773</v>
      </c>
      <c r="D43" s="106" t="s">
        <v>2914</v>
      </c>
      <c r="E43" t="s">
        <v>953</v>
      </c>
      <c r="F43" t="s">
        <v>100</v>
      </c>
      <c r="G43" s="55">
        <v>557.23</v>
      </c>
      <c r="H43" s="55">
        <v>40564</v>
      </c>
      <c r="I43" s="55">
        <v>0</v>
      </c>
      <c r="J43" s="55">
        <v>819.82813690440003</v>
      </c>
      <c r="K43" s="56">
        <v>0</v>
      </c>
      <c r="L43" s="56">
        <v>3.0599999999999999E-2</v>
      </c>
      <c r="M43" s="56">
        <v>8.9999999999999993E-3</v>
      </c>
    </row>
    <row r="44" spans="1:13">
      <c r="A44" t="s">
        <v>1000</v>
      </c>
      <c r="B44" t="s">
        <v>1001</v>
      </c>
      <c r="C44" t="s">
        <v>948</v>
      </c>
      <c r="D44" s="106" t="s">
        <v>2914</v>
      </c>
      <c r="E44" t="s">
        <v>953</v>
      </c>
      <c r="F44" t="s">
        <v>100</v>
      </c>
      <c r="G44" s="55">
        <v>41600.639999999999</v>
      </c>
      <c r="H44" s="55">
        <v>855.35</v>
      </c>
      <c r="I44" s="55">
        <v>0</v>
      </c>
      <c r="J44" s="55">
        <v>1290.5993062684799</v>
      </c>
      <c r="K44" s="56">
        <v>0</v>
      </c>
      <c r="L44" s="56">
        <v>4.82E-2</v>
      </c>
      <c r="M44" s="56">
        <v>1.4200000000000001E-2</v>
      </c>
    </row>
    <row r="45" spans="1:13">
      <c r="A45" t="s">
        <v>1002</v>
      </c>
      <c r="B45" t="s">
        <v>1003</v>
      </c>
      <c r="C45" t="s">
        <v>948</v>
      </c>
      <c r="D45" s="106" t="s">
        <v>2914</v>
      </c>
      <c r="E45" t="s">
        <v>953</v>
      </c>
      <c r="F45" t="s">
        <v>100</v>
      </c>
      <c r="G45" s="55">
        <v>12016.77</v>
      </c>
      <c r="H45" s="55">
        <v>1064</v>
      </c>
      <c r="I45" s="55">
        <v>0</v>
      </c>
      <c r="J45" s="55">
        <v>463.7425357656</v>
      </c>
      <c r="K45" s="56">
        <v>1E-4</v>
      </c>
      <c r="L45" s="56">
        <v>1.7299999999999999E-2</v>
      </c>
      <c r="M45" s="56">
        <v>5.1000000000000004E-3</v>
      </c>
    </row>
    <row r="46" spans="1:13">
      <c r="A46" t="s">
        <v>1004</v>
      </c>
      <c r="B46" t="s">
        <v>1005</v>
      </c>
      <c r="C46" t="s">
        <v>108</v>
      </c>
      <c r="D46" s="106" t="s">
        <v>2914</v>
      </c>
      <c r="E46" t="s">
        <v>953</v>
      </c>
      <c r="F46" t="s">
        <v>100</v>
      </c>
      <c r="G46" s="55">
        <v>2122.2399999999998</v>
      </c>
      <c r="H46" s="55">
        <v>4281.5</v>
      </c>
      <c r="I46" s="55">
        <v>0</v>
      </c>
      <c r="J46" s="55">
        <v>329.56266021120001</v>
      </c>
      <c r="K46" s="56">
        <v>0</v>
      </c>
      <c r="L46" s="56">
        <v>1.23E-2</v>
      </c>
      <c r="M46" s="56">
        <v>3.5999999999999999E-3</v>
      </c>
    </row>
    <row r="47" spans="1:13">
      <c r="A47" t="s">
        <v>1006</v>
      </c>
      <c r="B47" t="s">
        <v>1007</v>
      </c>
      <c r="C47" t="s">
        <v>948</v>
      </c>
      <c r="D47" s="106" t="s">
        <v>2914</v>
      </c>
      <c r="E47" t="s">
        <v>953</v>
      </c>
      <c r="F47" t="s">
        <v>100</v>
      </c>
      <c r="G47" s="55">
        <v>13247.1</v>
      </c>
      <c r="H47" s="55">
        <v>491.97</v>
      </c>
      <c r="I47" s="55">
        <v>0</v>
      </c>
      <c r="J47" s="55">
        <v>236.37796579449</v>
      </c>
      <c r="K47" s="56">
        <v>1E-4</v>
      </c>
      <c r="L47" s="56">
        <v>8.8000000000000005E-3</v>
      </c>
      <c r="M47" s="56">
        <v>2.5999999999999999E-3</v>
      </c>
    </row>
    <row r="48" spans="1:13">
      <c r="A48" t="s">
        <v>1008</v>
      </c>
      <c r="B48" t="s">
        <v>1009</v>
      </c>
      <c r="C48" t="s">
        <v>948</v>
      </c>
      <c r="D48" s="106" t="s">
        <v>2914</v>
      </c>
      <c r="E48" t="s">
        <v>953</v>
      </c>
      <c r="F48" t="s">
        <v>100</v>
      </c>
      <c r="G48" s="55">
        <v>1547.57</v>
      </c>
      <c r="H48" s="55">
        <v>3962.75</v>
      </c>
      <c r="I48" s="55">
        <v>0</v>
      </c>
      <c r="J48" s="55">
        <v>222.430599544725</v>
      </c>
      <c r="K48" s="56">
        <v>0</v>
      </c>
      <c r="L48" s="56">
        <v>8.3000000000000001E-3</v>
      </c>
      <c r="M48" s="56">
        <v>2.3999999999999998E-3</v>
      </c>
    </row>
    <row r="49" spans="1:13">
      <c r="A49" t="s">
        <v>1010</v>
      </c>
      <c r="B49" t="s">
        <v>1011</v>
      </c>
      <c r="C49" t="s">
        <v>108</v>
      </c>
      <c r="D49" s="106" t="s">
        <v>2914</v>
      </c>
      <c r="E49" t="s">
        <v>953</v>
      </c>
      <c r="F49" t="s">
        <v>102</v>
      </c>
      <c r="G49" s="55">
        <v>11773.19</v>
      </c>
      <c r="H49" s="55">
        <v>690</v>
      </c>
      <c r="I49" s="55">
        <v>0</v>
      </c>
      <c r="J49" s="55">
        <v>325.88237012759998</v>
      </c>
      <c r="K49" s="56">
        <v>1E-4</v>
      </c>
      <c r="L49" s="56">
        <v>1.2200000000000001E-2</v>
      </c>
      <c r="M49" s="56">
        <v>3.5999999999999999E-3</v>
      </c>
    </row>
    <row r="50" spans="1:13">
      <c r="A50" t="s">
        <v>1012</v>
      </c>
      <c r="B50" t="s">
        <v>1013</v>
      </c>
      <c r="C50" t="s">
        <v>108</v>
      </c>
      <c r="D50" s="106" t="s">
        <v>2914</v>
      </c>
      <c r="E50" t="s">
        <v>953</v>
      </c>
      <c r="F50" t="s">
        <v>100</v>
      </c>
      <c r="G50" s="55">
        <v>7632.27</v>
      </c>
      <c r="H50" s="55">
        <v>772.45</v>
      </c>
      <c r="I50" s="55">
        <v>0</v>
      </c>
      <c r="J50" s="55">
        <v>213.83148829360499</v>
      </c>
      <c r="K50" s="56">
        <v>0</v>
      </c>
      <c r="L50" s="56">
        <v>8.0000000000000002E-3</v>
      </c>
      <c r="M50" s="56">
        <v>2.3999999999999998E-3</v>
      </c>
    </row>
    <row r="51" spans="1:13">
      <c r="A51" t="s">
        <v>1014</v>
      </c>
      <c r="B51" t="s">
        <v>1015</v>
      </c>
      <c r="C51" t="s">
        <v>773</v>
      </c>
      <c r="D51" s="106" t="s">
        <v>2914</v>
      </c>
      <c r="E51" t="s">
        <v>953</v>
      </c>
      <c r="F51" t="s">
        <v>100</v>
      </c>
      <c r="G51" s="55">
        <v>284.18</v>
      </c>
      <c r="H51" s="55">
        <v>5397</v>
      </c>
      <c r="I51" s="55">
        <v>0</v>
      </c>
      <c r="J51" s="55">
        <v>55.628004814199997</v>
      </c>
      <c r="K51" s="56">
        <v>0</v>
      </c>
      <c r="L51" s="56">
        <v>2.0999999999999999E-3</v>
      </c>
      <c r="M51" s="56">
        <v>5.9999999999999995E-4</v>
      </c>
    </row>
    <row r="52" spans="1:13">
      <c r="A52" t="s">
        <v>1016</v>
      </c>
      <c r="B52" t="s">
        <v>1017</v>
      </c>
      <c r="C52" t="s">
        <v>108</v>
      </c>
      <c r="D52" s="106" t="s">
        <v>2914</v>
      </c>
      <c r="E52" t="s">
        <v>953</v>
      </c>
      <c r="F52" t="s">
        <v>100</v>
      </c>
      <c r="G52" s="55">
        <v>7875.86</v>
      </c>
      <c r="H52" s="55">
        <v>567.15</v>
      </c>
      <c r="I52" s="55">
        <v>0</v>
      </c>
      <c r="J52" s="55">
        <v>162.01061834372999</v>
      </c>
      <c r="K52" s="56">
        <v>2.9999999999999997E-4</v>
      </c>
      <c r="L52" s="56">
        <v>6.1000000000000004E-3</v>
      </c>
      <c r="M52" s="56">
        <v>1.8E-3</v>
      </c>
    </row>
    <row r="53" spans="1:13">
      <c r="A53" t="s">
        <v>1018</v>
      </c>
      <c r="B53" t="s">
        <v>1019</v>
      </c>
      <c r="C53" t="s">
        <v>108</v>
      </c>
      <c r="D53" s="106" t="s">
        <v>2914</v>
      </c>
      <c r="E53" t="s">
        <v>953</v>
      </c>
      <c r="F53" t="s">
        <v>102</v>
      </c>
      <c r="G53" s="55">
        <v>13903.27</v>
      </c>
      <c r="H53" s="55">
        <v>2972.5</v>
      </c>
      <c r="I53" s="55">
        <v>0</v>
      </c>
      <c r="J53" s="55">
        <v>1657.8927895287</v>
      </c>
      <c r="K53" s="56">
        <v>1E-4</v>
      </c>
      <c r="L53" s="56">
        <v>6.1899999999999997E-2</v>
      </c>
      <c r="M53" s="56">
        <v>1.8200000000000001E-2</v>
      </c>
    </row>
    <row r="54" spans="1:13">
      <c r="A54" t="s">
        <v>1020</v>
      </c>
      <c r="B54" t="s">
        <v>1021</v>
      </c>
      <c r="C54" t="s">
        <v>773</v>
      </c>
      <c r="D54" s="106" t="s">
        <v>2914</v>
      </c>
      <c r="E54" t="s">
        <v>953</v>
      </c>
      <c r="F54" t="s">
        <v>100</v>
      </c>
      <c r="G54" s="55">
        <v>1735.18</v>
      </c>
      <c r="H54" s="55">
        <v>7266</v>
      </c>
      <c r="I54" s="55">
        <v>0</v>
      </c>
      <c r="J54" s="55">
        <v>457.28555450760001</v>
      </c>
      <c r="K54" s="56">
        <v>0</v>
      </c>
      <c r="L54" s="56">
        <v>1.7100000000000001E-2</v>
      </c>
      <c r="M54" s="56">
        <v>5.0000000000000001E-3</v>
      </c>
    </row>
    <row r="55" spans="1:13">
      <c r="A55" t="s">
        <v>1022</v>
      </c>
      <c r="B55" t="s">
        <v>1023</v>
      </c>
      <c r="C55" t="s">
        <v>773</v>
      </c>
      <c r="D55" s="106" t="s">
        <v>2914</v>
      </c>
      <c r="E55" t="s">
        <v>953</v>
      </c>
      <c r="F55" t="s">
        <v>100</v>
      </c>
      <c r="G55" s="55">
        <v>2245.0300000000002</v>
      </c>
      <c r="H55" s="55">
        <v>3487.98</v>
      </c>
      <c r="I55" s="55">
        <v>3.7789999999999997E-2</v>
      </c>
      <c r="J55" s="55">
        <v>284.05436794803802</v>
      </c>
      <c r="K55" s="56">
        <v>0</v>
      </c>
      <c r="L55" s="56">
        <v>1.06E-2</v>
      </c>
      <c r="M55" s="56">
        <v>3.0999999999999999E-3</v>
      </c>
    </row>
    <row r="56" spans="1:13">
      <c r="A56" t="s">
        <v>1024</v>
      </c>
      <c r="B56" t="s">
        <v>1025</v>
      </c>
      <c r="C56" t="s">
        <v>108</v>
      </c>
      <c r="D56" s="106" t="s">
        <v>2914</v>
      </c>
      <c r="E56" t="s">
        <v>953</v>
      </c>
      <c r="F56" t="s">
        <v>105</v>
      </c>
      <c r="G56" s="55">
        <v>3136.94</v>
      </c>
      <c r="H56" s="55">
        <v>5340</v>
      </c>
      <c r="I56" s="55">
        <v>0</v>
      </c>
      <c r="J56" s="55">
        <v>458.8337517036</v>
      </c>
      <c r="K56" s="56">
        <v>0</v>
      </c>
      <c r="L56" s="56">
        <v>1.7100000000000001E-2</v>
      </c>
      <c r="M56" s="56">
        <v>5.0000000000000001E-3</v>
      </c>
    </row>
    <row r="57" spans="1:13">
      <c r="A57" t="s">
        <v>1026</v>
      </c>
      <c r="B57" t="s">
        <v>1027</v>
      </c>
      <c r="C57" t="s">
        <v>948</v>
      </c>
      <c r="D57" s="106" t="s">
        <v>2914</v>
      </c>
      <c r="E57" t="s">
        <v>953</v>
      </c>
      <c r="F57" t="s">
        <v>100</v>
      </c>
      <c r="G57" s="55">
        <v>7591.68</v>
      </c>
      <c r="H57" s="55">
        <v>1022.25</v>
      </c>
      <c r="I57" s="55">
        <v>0</v>
      </c>
      <c r="J57" s="55">
        <v>281.4767762976</v>
      </c>
      <c r="K57" s="56">
        <v>0</v>
      </c>
      <c r="L57" s="56">
        <v>1.0500000000000001E-2</v>
      </c>
      <c r="M57" s="56">
        <v>3.0999999999999999E-3</v>
      </c>
    </row>
    <row r="58" spans="1:13">
      <c r="A58" t="s">
        <v>1028</v>
      </c>
      <c r="B58" t="s">
        <v>1029</v>
      </c>
      <c r="C58" t="s">
        <v>108</v>
      </c>
      <c r="D58" s="106" t="s">
        <v>2914</v>
      </c>
      <c r="E58" t="s">
        <v>953</v>
      </c>
      <c r="F58" t="s">
        <v>100</v>
      </c>
      <c r="G58" s="55">
        <v>1075.83</v>
      </c>
      <c r="H58" s="55">
        <v>4819</v>
      </c>
      <c r="I58" s="55">
        <v>0</v>
      </c>
      <c r="J58" s="55">
        <v>188.03908640789999</v>
      </c>
      <c r="K58" s="56">
        <v>1E-4</v>
      </c>
      <c r="L58" s="56">
        <v>7.0000000000000001E-3</v>
      </c>
      <c r="M58" s="56">
        <v>2.0999999999999999E-3</v>
      </c>
    </row>
    <row r="59" spans="1:13">
      <c r="A59" t="s">
        <v>1030</v>
      </c>
      <c r="B59" t="s">
        <v>1031</v>
      </c>
      <c r="C59" t="s">
        <v>773</v>
      </c>
      <c r="D59" s="106" t="s">
        <v>2914</v>
      </c>
      <c r="E59" t="s">
        <v>953</v>
      </c>
      <c r="F59" t="s">
        <v>100</v>
      </c>
      <c r="G59" s="55">
        <v>3039.92</v>
      </c>
      <c r="H59" s="55">
        <v>6526.5</v>
      </c>
      <c r="I59" s="55">
        <v>0</v>
      </c>
      <c r="J59" s="55">
        <v>719.59817390759997</v>
      </c>
      <c r="K59" s="56">
        <v>1E-4</v>
      </c>
      <c r="L59" s="56">
        <v>2.69E-2</v>
      </c>
      <c r="M59" s="56">
        <v>7.9000000000000008E-3</v>
      </c>
    </row>
    <row r="60" spans="1:13">
      <c r="A60" t="s">
        <v>1032</v>
      </c>
      <c r="B60" t="s">
        <v>1033</v>
      </c>
      <c r="C60" t="s">
        <v>948</v>
      </c>
      <c r="D60" s="106" t="s">
        <v>2914</v>
      </c>
      <c r="E60" t="s">
        <v>953</v>
      </c>
      <c r="F60" t="s">
        <v>100</v>
      </c>
      <c r="G60" s="55">
        <v>183.01</v>
      </c>
      <c r="H60" s="55">
        <v>93137</v>
      </c>
      <c r="I60" s="55">
        <v>0</v>
      </c>
      <c r="J60" s="55">
        <v>618.22223595989999</v>
      </c>
      <c r="K60" s="56">
        <v>0</v>
      </c>
      <c r="L60" s="56">
        <v>2.3099999999999999E-2</v>
      </c>
      <c r="M60" s="56">
        <v>6.7999999999999996E-3</v>
      </c>
    </row>
    <row r="61" spans="1:13">
      <c r="A61" t="s">
        <v>1034</v>
      </c>
      <c r="B61" t="s">
        <v>1035</v>
      </c>
      <c r="C61" t="s">
        <v>108</v>
      </c>
      <c r="D61" s="106" t="s">
        <v>2914</v>
      </c>
      <c r="E61" t="s">
        <v>953</v>
      </c>
      <c r="F61" t="s">
        <v>102</v>
      </c>
      <c r="G61" s="55">
        <v>2631.05</v>
      </c>
      <c r="H61" s="55">
        <v>21775</v>
      </c>
      <c r="I61" s="55">
        <v>0</v>
      </c>
      <c r="J61" s="55">
        <v>2298.2903191949999</v>
      </c>
      <c r="K61" s="56">
        <v>1E-4</v>
      </c>
      <c r="L61" s="56">
        <v>8.5800000000000001E-2</v>
      </c>
      <c r="M61" s="56">
        <v>2.53E-2</v>
      </c>
    </row>
    <row r="62" spans="1:13">
      <c r="A62" t="s">
        <v>1036</v>
      </c>
      <c r="B62" t="s">
        <v>1037</v>
      </c>
      <c r="C62" t="s">
        <v>108</v>
      </c>
      <c r="D62" s="106" t="s">
        <v>2914</v>
      </c>
      <c r="E62" t="s">
        <v>953</v>
      </c>
      <c r="F62" t="s">
        <v>102</v>
      </c>
      <c r="G62" s="55">
        <v>1619.83</v>
      </c>
      <c r="H62" s="55">
        <v>9116.7000000000007</v>
      </c>
      <c r="I62" s="55">
        <v>0</v>
      </c>
      <c r="J62" s="55">
        <v>592.41319692267598</v>
      </c>
      <c r="K62" s="56">
        <v>2.9999999999999997E-4</v>
      </c>
      <c r="L62" s="56">
        <v>2.2100000000000002E-2</v>
      </c>
      <c r="M62" s="56">
        <v>6.4999999999999997E-3</v>
      </c>
    </row>
    <row r="63" spans="1:13">
      <c r="A63" t="s">
        <v>1038</v>
      </c>
      <c r="B63" t="s">
        <v>1039</v>
      </c>
      <c r="C63" t="s">
        <v>108</v>
      </c>
      <c r="D63" s="106" t="s">
        <v>2914</v>
      </c>
      <c r="E63" t="s">
        <v>953</v>
      </c>
      <c r="F63" t="s">
        <v>102</v>
      </c>
      <c r="G63" s="55">
        <v>2530.5</v>
      </c>
      <c r="H63" s="55">
        <v>2553.8000000000002</v>
      </c>
      <c r="I63" s="55">
        <v>0</v>
      </c>
      <c r="J63" s="55">
        <v>259.2452733444</v>
      </c>
      <c r="K63" s="56">
        <v>1E-4</v>
      </c>
      <c r="L63" s="56">
        <v>9.7000000000000003E-3</v>
      </c>
      <c r="M63" s="56">
        <v>2.8999999999999998E-3</v>
      </c>
    </row>
    <row r="64" spans="1:13">
      <c r="A64" t="s">
        <v>1040</v>
      </c>
      <c r="B64" t="s">
        <v>1041</v>
      </c>
      <c r="C64" t="s">
        <v>1042</v>
      </c>
      <c r="D64" s="106" t="s">
        <v>2914</v>
      </c>
      <c r="E64" t="s">
        <v>953</v>
      </c>
      <c r="F64" t="s">
        <v>168</v>
      </c>
      <c r="G64" s="55">
        <v>18081.88</v>
      </c>
      <c r="H64" s="55">
        <v>247450</v>
      </c>
      <c r="I64" s="55">
        <v>0</v>
      </c>
      <c r="J64" s="55">
        <v>1147.0919823822201</v>
      </c>
      <c r="K64" s="56">
        <v>0</v>
      </c>
      <c r="L64" s="56">
        <v>4.2799999999999998E-2</v>
      </c>
      <c r="M64" s="56">
        <v>1.26E-2</v>
      </c>
    </row>
    <row r="65" spans="1:13">
      <c r="A65" t="s">
        <v>1043</v>
      </c>
      <c r="B65" t="s">
        <v>1044</v>
      </c>
      <c r="C65" t="s">
        <v>108</v>
      </c>
      <c r="D65" s="106" t="s">
        <v>2914</v>
      </c>
      <c r="E65" t="s">
        <v>953</v>
      </c>
      <c r="F65" t="s">
        <v>102</v>
      </c>
      <c r="G65" s="55">
        <v>310.64999999999998</v>
      </c>
      <c r="H65" s="55">
        <v>19498</v>
      </c>
      <c r="I65" s="55">
        <v>0</v>
      </c>
      <c r="J65" s="55">
        <v>242.98476622920001</v>
      </c>
      <c r="K65" s="56">
        <v>1E-4</v>
      </c>
      <c r="L65" s="56">
        <v>9.1000000000000004E-3</v>
      </c>
      <c r="M65" s="56">
        <v>2.7000000000000001E-3</v>
      </c>
    </row>
    <row r="66" spans="1:13">
      <c r="A66" t="s">
        <v>1045</v>
      </c>
      <c r="B66" t="s">
        <v>1046</v>
      </c>
      <c r="C66" t="s">
        <v>773</v>
      </c>
      <c r="D66" s="106" t="s">
        <v>2914</v>
      </c>
      <c r="E66" t="s">
        <v>953</v>
      </c>
      <c r="F66" t="s">
        <v>100</v>
      </c>
      <c r="G66" s="55">
        <v>545.55999999999995</v>
      </c>
      <c r="H66" s="55">
        <v>17881</v>
      </c>
      <c r="I66" s="55">
        <v>0</v>
      </c>
      <c r="J66" s="55">
        <v>353.81959371720001</v>
      </c>
      <c r="K66" s="56">
        <v>0</v>
      </c>
      <c r="L66" s="56">
        <v>1.32E-2</v>
      </c>
      <c r="M66" s="56">
        <v>3.8999999999999998E-3</v>
      </c>
    </row>
    <row r="67" spans="1:13">
      <c r="A67" t="s">
        <v>1047</v>
      </c>
      <c r="B67" t="s">
        <v>1048</v>
      </c>
      <c r="C67" t="s">
        <v>773</v>
      </c>
      <c r="D67" s="106" t="s">
        <v>2914</v>
      </c>
      <c r="E67" t="s">
        <v>953</v>
      </c>
      <c r="F67" t="s">
        <v>100</v>
      </c>
      <c r="G67" s="55">
        <v>2060.35</v>
      </c>
      <c r="H67" s="55">
        <v>3760</v>
      </c>
      <c r="I67" s="55">
        <v>0</v>
      </c>
      <c r="J67" s="55">
        <v>280.98064332000001</v>
      </c>
      <c r="K67" s="56">
        <v>0</v>
      </c>
      <c r="L67" s="56">
        <v>1.0500000000000001E-2</v>
      </c>
      <c r="M67" s="56">
        <v>3.0999999999999999E-3</v>
      </c>
    </row>
    <row r="68" spans="1:13">
      <c r="A68" t="s">
        <v>1049</v>
      </c>
      <c r="B68" t="s">
        <v>1050</v>
      </c>
      <c r="C68" t="s">
        <v>773</v>
      </c>
      <c r="D68" s="106" t="s">
        <v>2914</v>
      </c>
      <c r="E68" t="s">
        <v>953</v>
      </c>
      <c r="F68" t="s">
        <v>100</v>
      </c>
      <c r="G68" s="55">
        <v>2473.9899999999998</v>
      </c>
      <c r="H68" s="55">
        <v>11399</v>
      </c>
      <c r="I68" s="55">
        <v>0</v>
      </c>
      <c r="J68" s="55">
        <v>1022.8507056027</v>
      </c>
      <c r="K68" s="56">
        <v>0</v>
      </c>
      <c r="L68" s="56">
        <v>3.8199999999999998E-2</v>
      </c>
      <c r="M68" s="56">
        <v>1.1299999999999999E-2</v>
      </c>
    </row>
    <row r="69" spans="1:13">
      <c r="A69" t="s">
        <v>1051</v>
      </c>
      <c r="B69" t="s">
        <v>1052</v>
      </c>
      <c r="C69" t="s">
        <v>773</v>
      </c>
      <c r="D69" s="106" t="s">
        <v>2914</v>
      </c>
      <c r="E69" t="s">
        <v>953</v>
      </c>
      <c r="F69" t="s">
        <v>100</v>
      </c>
      <c r="G69" s="55">
        <v>4465.6899999999996</v>
      </c>
      <c r="H69" s="55">
        <v>4006</v>
      </c>
      <c r="I69" s="55">
        <v>0</v>
      </c>
      <c r="J69" s="55">
        <v>648.85412865779995</v>
      </c>
      <c r="K69" s="56">
        <v>0</v>
      </c>
      <c r="L69" s="56">
        <v>2.4199999999999999E-2</v>
      </c>
      <c r="M69" s="56">
        <v>7.1000000000000004E-3</v>
      </c>
    </row>
    <row r="70" spans="1:13">
      <c r="A70" t="s">
        <v>1053</v>
      </c>
      <c r="B70" t="s">
        <v>1054</v>
      </c>
      <c r="C70" t="s">
        <v>948</v>
      </c>
      <c r="D70" s="106" t="s">
        <v>2914</v>
      </c>
      <c r="E70" t="s">
        <v>953</v>
      </c>
      <c r="F70" t="s">
        <v>100</v>
      </c>
      <c r="G70" s="55">
        <v>1577.2</v>
      </c>
      <c r="H70" s="55">
        <v>5893.5</v>
      </c>
      <c r="I70" s="55">
        <v>0</v>
      </c>
      <c r="J70" s="55">
        <v>337.13792681400002</v>
      </c>
      <c r="K70" s="56">
        <v>0</v>
      </c>
      <c r="L70" s="56">
        <v>1.26E-2</v>
      </c>
      <c r="M70" s="56">
        <v>3.7000000000000002E-3</v>
      </c>
    </row>
    <row r="71" spans="1:13">
      <c r="A71" t="s">
        <v>1055</v>
      </c>
      <c r="B71" t="s">
        <v>1056</v>
      </c>
      <c r="C71" t="s">
        <v>108</v>
      </c>
      <c r="D71" s="106" t="s">
        <v>2914</v>
      </c>
      <c r="E71" t="s">
        <v>953</v>
      </c>
      <c r="F71" t="s">
        <v>102</v>
      </c>
      <c r="G71" s="55">
        <v>721.82</v>
      </c>
      <c r="H71" s="55">
        <v>20075</v>
      </c>
      <c r="I71" s="55">
        <v>0</v>
      </c>
      <c r="J71" s="55">
        <v>581.30236223400004</v>
      </c>
      <c r="K71" s="56">
        <v>2.0000000000000001E-4</v>
      </c>
      <c r="L71" s="56">
        <v>2.1700000000000001E-2</v>
      </c>
      <c r="M71" s="56">
        <v>6.4000000000000003E-3</v>
      </c>
    </row>
    <row r="72" spans="1:13">
      <c r="A72" t="s">
        <v>1057</v>
      </c>
      <c r="B72" t="s">
        <v>1058</v>
      </c>
      <c r="C72" t="s">
        <v>773</v>
      </c>
      <c r="D72" s="106" t="s">
        <v>2914</v>
      </c>
      <c r="E72" t="s">
        <v>953</v>
      </c>
      <c r="F72" t="s">
        <v>100</v>
      </c>
      <c r="G72" s="55">
        <v>633.32000000000005</v>
      </c>
      <c r="H72" s="55">
        <v>4602</v>
      </c>
      <c r="I72" s="55">
        <v>0</v>
      </c>
      <c r="J72" s="55">
        <v>105.7103164728</v>
      </c>
      <c r="K72" s="56">
        <v>0</v>
      </c>
      <c r="L72" s="56">
        <v>3.8999999999999998E-3</v>
      </c>
      <c r="M72" s="56">
        <v>1.1999999999999999E-3</v>
      </c>
    </row>
    <row r="73" spans="1:13">
      <c r="A73" t="s">
        <v>1059</v>
      </c>
      <c r="B73" t="s">
        <v>1060</v>
      </c>
      <c r="C73" t="s">
        <v>773</v>
      </c>
      <c r="D73" s="106" t="s">
        <v>2914</v>
      </c>
      <c r="E73" t="s">
        <v>953</v>
      </c>
      <c r="F73" t="s">
        <v>100</v>
      </c>
      <c r="G73" s="55">
        <v>486.36</v>
      </c>
      <c r="H73" s="55">
        <v>8929</v>
      </c>
      <c r="I73" s="55">
        <v>0</v>
      </c>
      <c r="J73" s="55">
        <v>157.5100351188</v>
      </c>
      <c r="K73" s="56">
        <v>0</v>
      </c>
      <c r="L73" s="56">
        <v>5.8999999999999999E-3</v>
      </c>
      <c r="M73" s="56">
        <v>1.6999999999999999E-3</v>
      </c>
    </row>
    <row r="74" spans="1:13">
      <c r="A74" t="s">
        <v>1061</v>
      </c>
      <c r="B74" t="s">
        <v>1062</v>
      </c>
      <c r="C74" t="s">
        <v>948</v>
      </c>
      <c r="D74" s="106" t="s">
        <v>2914</v>
      </c>
      <c r="E74" t="s">
        <v>953</v>
      </c>
      <c r="F74" t="s">
        <v>100</v>
      </c>
      <c r="G74" s="55">
        <v>3361.45</v>
      </c>
      <c r="H74" s="55">
        <v>3163.3749999999959</v>
      </c>
      <c r="I74" s="55">
        <v>0</v>
      </c>
      <c r="J74" s="55">
        <v>385.67802043631201</v>
      </c>
      <c r="K74" s="56">
        <v>2.0000000000000001E-4</v>
      </c>
      <c r="L74" s="56">
        <v>1.44E-2</v>
      </c>
      <c r="M74" s="56">
        <v>4.1999999999999997E-3</v>
      </c>
    </row>
    <row r="75" spans="1:13">
      <c r="A75" t="s">
        <v>1063</v>
      </c>
      <c r="B75" t="s">
        <v>1064</v>
      </c>
      <c r="C75" t="s">
        <v>773</v>
      </c>
      <c r="D75" s="106" t="s">
        <v>2914</v>
      </c>
      <c r="E75" t="s">
        <v>953</v>
      </c>
      <c r="F75" t="s">
        <v>100</v>
      </c>
      <c r="G75" s="55">
        <v>757.5</v>
      </c>
      <c r="H75" s="55">
        <v>19248</v>
      </c>
      <c r="I75" s="55">
        <v>0</v>
      </c>
      <c r="J75" s="55">
        <v>528.82965720000004</v>
      </c>
      <c r="K75" s="56">
        <v>0</v>
      </c>
      <c r="L75" s="56">
        <v>1.9800000000000002E-2</v>
      </c>
      <c r="M75" s="56">
        <v>5.7999999999999996E-3</v>
      </c>
    </row>
    <row r="76" spans="1:13">
      <c r="A76" t="s">
        <v>1065</v>
      </c>
      <c r="B76" t="s">
        <v>1066</v>
      </c>
      <c r="C76" t="s">
        <v>101</v>
      </c>
      <c r="D76" s="106" t="s">
        <v>2914</v>
      </c>
      <c r="E76" t="s">
        <v>953</v>
      </c>
      <c r="F76" t="s">
        <v>107</v>
      </c>
      <c r="G76" s="55">
        <v>2598.2199999999998</v>
      </c>
      <c r="H76" s="55">
        <v>9441</v>
      </c>
      <c r="I76" s="55">
        <v>0</v>
      </c>
      <c r="J76" s="55">
        <v>607.18601613006001</v>
      </c>
      <c r="K76" s="56">
        <v>0</v>
      </c>
      <c r="L76" s="56">
        <v>2.2700000000000001E-2</v>
      </c>
      <c r="M76" s="56">
        <v>6.7000000000000002E-3</v>
      </c>
    </row>
    <row r="77" spans="1:13">
      <c r="A77" s="57" t="s">
        <v>1067</v>
      </c>
      <c r="B77" s="107" t="s">
        <v>2914</v>
      </c>
      <c r="C77" s="108" t="s">
        <v>2914</v>
      </c>
      <c r="D77" s="108" t="s">
        <v>2914</v>
      </c>
      <c r="E77" s="108" t="s">
        <v>2914</v>
      </c>
      <c r="F77" s="108" t="s">
        <v>2914</v>
      </c>
      <c r="G77" s="59">
        <v>0</v>
      </c>
      <c r="H77" s="108" t="s">
        <v>2914</v>
      </c>
      <c r="I77" s="59">
        <v>0</v>
      </c>
      <c r="J77" s="59">
        <v>0</v>
      </c>
      <c r="K77" s="108" t="s">
        <v>2914</v>
      </c>
      <c r="L77" s="58">
        <v>0</v>
      </c>
      <c r="M77" s="58">
        <v>0</v>
      </c>
    </row>
    <row r="78" spans="1:13">
      <c r="A78" t="s">
        <v>178</v>
      </c>
      <c r="B78" t="s">
        <v>178</v>
      </c>
      <c r="C78" s="108" t="s">
        <v>2914</v>
      </c>
      <c r="D78" s="108" t="s">
        <v>2914</v>
      </c>
      <c r="E78" t="s">
        <v>178</v>
      </c>
      <c r="F78" t="s">
        <v>178</v>
      </c>
      <c r="G78" s="55">
        <v>0</v>
      </c>
      <c r="H78" s="55">
        <v>0</v>
      </c>
      <c r="I78" s="108" t="s">
        <v>2914</v>
      </c>
      <c r="J78" s="55">
        <v>0</v>
      </c>
      <c r="K78" s="56">
        <v>0</v>
      </c>
      <c r="L78" s="56">
        <v>0</v>
      </c>
      <c r="M78" s="56">
        <v>0</v>
      </c>
    </row>
    <row r="79" spans="1:13">
      <c r="A79" s="57" t="s">
        <v>235</v>
      </c>
      <c r="B79" s="107" t="s">
        <v>2914</v>
      </c>
      <c r="C79" s="108" t="s">
        <v>2914</v>
      </c>
      <c r="D79" s="108" t="s">
        <v>2914</v>
      </c>
      <c r="E79" s="108" t="s">
        <v>2914</v>
      </c>
      <c r="F79" s="108" t="s">
        <v>2914</v>
      </c>
      <c r="G79" s="59">
        <v>0</v>
      </c>
      <c r="H79" s="108" t="s">
        <v>2914</v>
      </c>
      <c r="I79" s="59">
        <v>0</v>
      </c>
      <c r="J79" s="59">
        <v>0</v>
      </c>
      <c r="K79" s="108" t="s">
        <v>2914</v>
      </c>
      <c r="L79" s="58">
        <v>0</v>
      </c>
      <c r="M79" s="58">
        <v>0</v>
      </c>
    </row>
    <row r="80" spans="1:13">
      <c r="A80" t="s">
        <v>178</v>
      </c>
      <c r="B80" t="s">
        <v>178</v>
      </c>
      <c r="C80" s="108" t="s">
        <v>2914</v>
      </c>
      <c r="D80" s="108" t="s">
        <v>2914</v>
      </c>
      <c r="E80" t="s">
        <v>178</v>
      </c>
      <c r="F80" t="s">
        <v>178</v>
      </c>
      <c r="G80" s="55">
        <v>0</v>
      </c>
      <c r="H80" s="55">
        <v>0</v>
      </c>
      <c r="I80" s="108" t="s">
        <v>2914</v>
      </c>
      <c r="J80" s="55">
        <v>0</v>
      </c>
      <c r="K80" s="56">
        <v>0</v>
      </c>
      <c r="L80" s="56">
        <v>0</v>
      </c>
      <c r="M80" s="56">
        <v>0</v>
      </c>
    </row>
    <row r="81" spans="1:13">
      <c r="A81" s="57" t="s">
        <v>986</v>
      </c>
      <c r="B81" s="107" t="s">
        <v>2914</v>
      </c>
      <c r="C81" s="108" t="s">
        <v>2914</v>
      </c>
      <c r="D81" s="108" t="s">
        <v>2914</v>
      </c>
      <c r="E81" s="108" t="s">
        <v>2914</v>
      </c>
      <c r="F81" s="108" t="s">
        <v>2914</v>
      </c>
      <c r="G81" s="59">
        <v>0</v>
      </c>
      <c r="H81" s="108" t="s">
        <v>2914</v>
      </c>
      <c r="I81" s="59">
        <v>0</v>
      </c>
      <c r="J81" s="59">
        <v>0</v>
      </c>
      <c r="K81" s="108" t="s">
        <v>2914</v>
      </c>
      <c r="L81" s="58">
        <v>0</v>
      </c>
      <c r="M81" s="58">
        <v>0</v>
      </c>
    </row>
    <row r="82" spans="1:13">
      <c r="A82" t="s">
        <v>178</v>
      </c>
      <c r="B82" t="s">
        <v>178</v>
      </c>
      <c r="C82" s="108" t="s">
        <v>2914</v>
      </c>
      <c r="D82" s="108" t="s">
        <v>2914</v>
      </c>
      <c r="E82" t="s">
        <v>178</v>
      </c>
      <c r="F82" t="s">
        <v>178</v>
      </c>
      <c r="G82" s="55">
        <v>0</v>
      </c>
      <c r="H82" s="55">
        <v>0</v>
      </c>
      <c r="I82" s="108" t="s">
        <v>2914</v>
      </c>
      <c r="J82" s="55">
        <v>0</v>
      </c>
      <c r="K82" s="56">
        <v>0</v>
      </c>
      <c r="L82" s="56">
        <v>0</v>
      </c>
      <c r="M82" s="56">
        <v>0</v>
      </c>
    </row>
    <row r="83" spans="1:13">
      <c r="A83" t="s">
        <v>190</v>
      </c>
      <c r="B83" s="107" t="s">
        <v>2914</v>
      </c>
      <c r="C83" s="108" t="s">
        <v>2914</v>
      </c>
      <c r="D83" s="108" t="s">
        <v>2914</v>
      </c>
      <c r="E83" s="108" t="s">
        <v>2914</v>
      </c>
      <c r="F83" s="108" t="s">
        <v>2914</v>
      </c>
      <c r="G83" s="108" t="s">
        <v>2914</v>
      </c>
      <c r="H83" s="108" t="s">
        <v>2914</v>
      </c>
      <c r="I83" s="108" t="s">
        <v>2914</v>
      </c>
      <c r="J83" s="108" t="s">
        <v>2914</v>
      </c>
      <c r="K83" s="108" t="s">
        <v>2914</v>
      </c>
      <c r="L83" s="108" t="s">
        <v>2914</v>
      </c>
      <c r="M83" s="108" t="s">
        <v>2914</v>
      </c>
    </row>
    <row r="84" spans="1:13">
      <c r="A84" t="s">
        <v>227</v>
      </c>
      <c r="B84" s="107" t="s">
        <v>2914</v>
      </c>
      <c r="C84" s="108" t="s">
        <v>2914</v>
      </c>
      <c r="D84" s="108" t="s">
        <v>2914</v>
      </c>
      <c r="E84" s="108" t="s">
        <v>2914</v>
      </c>
      <c r="F84" s="108" t="s">
        <v>2914</v>
      </c>
      <c r="G84" s="108" t="s">
        <v>2914</v>
      </c>
      <c r="H84" s="108" t="s">
        <v>2914</v>
      </c>
      <c r="I84" s="108" t="s">
        <v>2914</v>
      </c>
      <c r="J84" s="108" t="s">
        <v>2914</v>
      </c>
      <c r="K84" s="108" t="s">
        <v>2914</v>
      </c>
      <c r="L84" s="108" t="s">
        <v>2914</v>
      </c>
      <c r="M84" s="108" t="s">
        <v>2914</v>
      </c>
    </row>
    <row r="85" spans="1:13">
      <c r="A85" t="s">
        <v>228</v>
      </c>
      <c r="B85" s="107" t="s">
        <v>2914</v>
      </c>
      <c r="C85" s="108" t="s">
        <v>2914</v>
      </c>
      <c r="D85" s="108" t="s">
        <v>2914</v>
      </c>
      <c r="E85" s="108" t="s">
        <v>2914</v>
      </c>
      <c r="F85" s="108" t="s">
        <v>2914</v>
      </c>
      <c r="G85" s="108" t="s">
        <v>2914</v>
      </c>
      <c r="H85" s="108" t="s">
        <v>2914</v>
      </c>
      <c r="I85" s="108" t="s">
        <v>2914</v>
      </c>
      <c r="J85" s="108" t="s">
        <v>2914</v>
      </c>
      <c r="K85" s="108" t="s">
        <v>2914</v>
      </c>
      <c r="L85" s="108" t="s">
        <v>2914</v>
      </c>
      <c r="M85" s="108" t="s">
        <v>2914</v>
      </c>
    </row>
    <row r="86" spans="1:13">
      <c r="A86" t="s">
        <v>229</v>
      </c>
      <c r="B86" s="107" t="s">
        <v>2914</v>
      </c>
      <c r="C86" s="108" t="s">
        <v>2914</v>
      </c>
      <c r="D86" s="108" t="s">
        <v>2914</v>
      </c>
      <c r="E86" s="108" t="s">
        <v>2914</v>
      </c>
      <c r="F86" s="108" t="s">
        <v>2914</v>
      </c>
      <c r="G86" s="108" t="s">
        <v>2914</v>
      </c>
      <c r="H86" s="108" t="s">
        <v>2914</v>
      </c>
      <c r="I86" s="108" t="s">
        <v>2914</v>
      </c>
      <c r="J86" s="108" t="s">
        <v>2914</v>
      </c>
      <c r="K86" s="108" t="s">
        <v>2914</v>
      </c>
      <c r="L86" s="108" t="s">
        <v>2914</v>
      </c>
      <c r="M86" s="108" t="s">
        <v>2914</v>
      </c>
    </row>
    <row r="87" spans="1:13">
      <c r="A87" t="s">
        <v>230</v>
      </c>
      <c r="B87" s="107" t="s">
        <v>2914</v>
      </c>
      <c r="C87" s="108" t="s">
        <v>2914</v>
      </c>
      <c r="D87" s="108" t="s">
        <v>2914</v>
      </c>
      <c r="E87" s="108" t="s">
        <v>2914</v>
      </c>
      <c r="F87" s="108" t="s">
        <v>2914</v>
      </c>
      <c r="G87" s="108" t="s">
        <v>2914</v>
      </c>
      <c r="H87" s="108" t="s">
        <v>2914</v>
      </c>
      <c r="I87" s="108" t="s">
        <v>2914</v>
      </c>
      <c r="J87" s="108" t="s">
        <v>2914</v>
      </c>
      <c r="K87" s="108" t="s">
        <v>2914</v>
      </c>
      <c r="L87" s="108" t="s">
        <v>2914</v>
      </c>
      <c r="M87" s="108" t="s">
        <v>2914</v>
      </c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2913</v>
      </c>
    </row>
    <row r="2" spans="1:16" s="1" customFormat="1">
      <c r="A2" s="2" t="s">
        <v>1</v>
      </c>
      <c r="B2" s="9" t="s">
        <v>2183</v>
      </c>
    </row>
    <row r="3" spans="1:16" s="1" customFormat="1">
      <c r="A3" s="2" t="s">
        <v>2</v>
      </c>
      <c r="B3" s="20" t="s">
        <v>2184</v>
      </c>
    </row>
    <row r="4" spans="1:16" s="1" customFormat="1">
      <c r="A4" s="2" t="s">
        <v>3</v>
      </c>
      <c r="B4" s="62" t="s">
        <v>165</v>
      </c>
    </row>
    <row r="5" spans="1:16" ht="18.75">
      <c r="A5" s="83" t="s">
        <v>89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6" t="s">
        <v>151</v>
      </c>
      <c r="P6" s="13"/>
    </row>
    <row r="7" spans="1:16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101" t="s">
        <v>2914</v>
      </c>
      <c r="I7" s="21" t="s">
        <v>152</v>
      </c>
      <c r="J7" s="101" t="s">
        <v>2914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53">
        <v>5356.84</v>
      </c>
      <c r="J9" s="103" t="s">
        <v>2914</v>
      </c>
      <c r="K9" s="53">
        <v>1082.6117561632229</v>
      </c>
      <c r="L9" s="103" t="s">
        <v>2914</v>
      </c>
      <c r="M9" s="54">
        <v>1</v>
      </c>
      <c r="N9" s="54">
        <v>1.1900000000000001E-2</v>
      </c>
      <c r="O9" s="25"/>
    </row>
    <row r="10" spans="1:16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108" t="s">
        <v>2914</v>
      </c>
      <c r="I10" s="59">
        <v>0</v>
      </c>
      <c r="J10" s="108" t="s">
        <v>2914</v>
      </c>
      <c r="K10" s="59">
        <v>0</v>
      </c>
      <c r="L10" s="108" t="s">
        <v>2914</v>
      </c>
      <c r="M10" s="58">
        <v>0</v>
      </c>
      <c r="N10" s="58">
        <v>0</v>
      </c>
    </row>
    <row r="11" spans="1:16">
      <c r="A11" s="57" t="s">
        <v>1068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108" t="s">
        <v>2914</v>
      </c>
      <c r="I11" s="59">
        <v>0</v>
      </c>
      <c r="J11" s="108" t="s">
        <v>2914</v>
      </c>
      <c r="K11" s="59">
        <v>0</v>
      </c>
      <c r="L11" s="108" t="s">
        <v>2914</v>
      </c>
      <c r="M11" s="58">
        <v>0</v>
      </c>
      <c r="N11" s="58">
        <v>0</v>
      </c>
    </row>
    <row r="12" spans="1:16">
      <c r="A12" t="s">
        <v>178</v>
      </c>
      <c r="B12" t="s">
        <v>178</v>
      </c>
      <c r="C12" s="108" t="s">
        <v>2914</v>
      </c>
      <c r="D12" s="108" t="s">
        <v>2914</v>
      </c>
      <c r="E12" t="s">
        <v>178</v>
      </c>
      <c r="F12" t="s">
        <v>178</v>
      </c>
      <c r="G12" s="108" t="s">
        <v>2914</v>
      </c>
      <c r="H12" t="s">
        <v>178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1069</v>
      </c>
      <c r="B13" s="108" t="s">
        <v>2914</v>
      </c>
      <c r="C13" s="108" t="s">
        <v>2914</v>
      </c>
      <c r="D13" s="108" t="s">
        <v>2914</v>
      </c>
      <c r="E13" s="108" t="s">
        <v>2914</v>
      </c>
      <c r="F13" s="108" t="s">
        <v>2914</v>
      </c>
      <c r="G13" s="108" t="s">
        <v>2914</v>
      </c>
      <c r="H13" s="108" t="s">
        <v>2914</v>
      </c>
      <c r="I13" s="59">
        <v>0</v>
      </c>
      <c r="J13" s="108" t="s">
        <v>2914</v>
      </c>
      <c r="K13" s="59">
        <v>0</v>
      </c>
      <c r="L13" s="108" t="s">
        <v>2914</v>
      </c>
      <c r="M13" s="58">
        <v>0</v>
      </c>
      <c r="N13" s="58">
        <v>0</v>
      </c>
    </row>
    <row r="14" spans="1:16">
      <c r="A14" t="s">
        <v>178</v>
      </c>
      <c r="B14" t="s">
        <v>178</v>
      </c>
      <c r="C14" s="108" t="s">
        <v>2914</v>
      </c>
      <c r="D14" s="108" t="s">
        <v>2914</v>
      </c>
      <c r="E14" t="s">
        <v>178</v>
      </c>
      <c r="F14" t="s">
        <v>178</v>
      </c>
      <c r="G14" s="108" t="s">
        <v>2914</v>
      </c>
      <c r="H14" t="s">
        <v>178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8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108" t="s">
        <v>2914</v>
      </c>
      <c r="I15" s="59">
        <v>0</v>
      </c>
      <c r="J15" s="108" t="s">
        <v>2914</v>
      </c>
      <c r="K15" s="59">
        <v>0</v>
      </c>
      <c r="L15" s="108" t="s">
        <v>2914</v>
      </c>
      <c r="M15" s="58">
        <v>0</v>
      </c>
      <c r="N15" s="58">
        <v>0</v>
      </c>
    </row>
    <row r="16" spans="1:16">
      <c r="A16" t="s">
        <v>178</v>
      </c>
      <c r="B16" t="s">
        <v>178</v>
      </c>
      <c r="C16" s="108" t="s">
        <v>2914</v>
      </c>
      <c r="D16" s="108" t="s">
        <v>2914</v>
      </c>
      <c r="E16" t="s">
        <v>178</v>
      </c>
      <c r="F16" t="s">
        <v>178</v>
      </c>
      <c r="G16" s="108" t="s">
        <v>2914</v>
      </c>
      <c r="H16" t="s">
        <v>178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235</v>
      </c>
      <c r="B17" s="108" t="s">
        <v>2914</v>
      </c>
      <c r="C17" s="108" t="s">
        <v>2914</v>
      </c>
      <c r="D17" s="108" t="s">
        <v>2914</v>
      </c>
      <c r="E17" s="108" t="s">
        <v>2914</v>
      </c>
      <c r="F17" s="108" t="s">
        <v>2914</v>
      </c>
      <c r="G17" s="108" t="s">
        <v>2914</v>
      </c>
      <c r="H17" s="108" t="s">
        <v>2914</v>
      </c>
      <c r="I17" s="59">
        <v>0</v>
      </c>
      <c r="J17" s="108" t="s">
        <v>2914</v>
      </c>
      <c r="K17" s="59">
        <v>0</v>
      </c>
      <c r="L17" s="108" t="s">
        <v>2914</v>
      </c>
      <c r="M17" s="58">
        <v>0</v>
      </c>
      <c r="N17" s="58">
        <v>0</v>
      </c>
    </row>
    <row r="18" spans="1:14">
      <c r="A18" t="s">
        <v>178</v>
      </c>
      <c r="B18" t="s">
        <v>178</v>
      </c>
      <c r="C18" s="108" t="s">
        <v>2914</v>
      </c>
      <c r="D18" s="108" t="s">
        <v>2914</v>
      </c>
      <c r="E18" t="s">
        <v>178</v>
      </c>
      <c r="F18" t="s">
        <v>178</v>
      </c>
      <c r="G18" s="108" t="s">
        <v>2914</v>
      </c>
      <c r="H18" t="s">
        <v>178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188</v>
      </c>
      <c r="B19" s="108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108" t="s">
        <v>2914</v>
      </c>
      <c r="H19" s="108" t="s">
        <v>2914</v>
      </c>
      <c r="I19" s="59">
        <v>5356.84</v>
      </c>
      <c r="J19" s="108" t="s">
        <v>2914</v>
      </c>
      <c r="K19" s="59">
        <v>1082.6117561632229</v>
      </c>
      <c r="L19" s="108" t="s">
        <v>2914</v>
      </c>
      <c r="M19" s="58">
        <v>1</v>
      </c>
      <c r="N19" s="58">
        <v>1.1900000000000001E-2</v>
      </c>
    </row>
    <row r="20" spans="1:14">
      <c r="A20" s="57" t="s">
        <v>1068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108" t="s">
        <v>2914</v>
      </c>
      <c r="H20" s="108" t="s">
        <v>2914</v>
      </c>
      <c r="I20" s="59">
        <v>0</v>
      </c>
      <c r="J20" s="108" t="s">
        <v>2914</v>
      </c>
      <c r="K20" s="59">
        <v>0</v>
      </c>
      <c r="L20" s="108" t="s">
        <v>2914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8" t="s">
        <v>2914</v>
      </c>
      <c r="D21" s="108" t="s">
        <v>2914</v>
      </c>
      <c r="E21" t="s">
        <v>178</v>
      </c>
      <c r="F21" t="s">
        <v>178</v>
      </c>
      <c r="G21" s="108" t="s">
        <v>2914</v>
      </c>
      <c r="H21" t="s">
        <v>178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1069</v>
      </c>
      <c r="B22" s="108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59">
        <v>0</v>
      </c>
      <c r="J22" s="108" t="s">
        <v>2914</v>
      </c>
      <c r="K22" s="59">
        <v>0</v>
      </c>
      <c r="L22" s="108" t="s">
        <v>2914</v>
      </c>
      <c r="M22" s="58">
        <v>0</v>
      </c>
      <c r="N22" s="58">
        <v>0</v>
      </c>
    </row>
    <row r="23" spans="1:14">
      <c r="A23" t="s">
        <v>178</v>
      </c>
      <c r="B23" t="s">
        <v>178</v>
      </c>
      <c r="C23" s="108" t="s">
        <v>2914</v>
      </c>
      <c r="D23" s="108" t="s">
        <v>2914</v>
      </c>
      <c r="E23" t="s">
        <v>178</v>
      </c>
      <c r="F23" t="s">
        <v>178</v>
      </c>
      <c r="G23" s="108" t="s">
        <v>2914</v>
      </c>
      <c r="H23" t="s">
        <v>178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s="57" t="s">
        <v>88</v>
      </c>
      <c r="B24" s="108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59">
        <v>5356.84</v>
      </c>
      <c r="J24" s="108" t="s">
        <v>2914</v>
      </c>
      <c r="K24" s="59">
        <v>1082.6117561632229</v>
      </c>
      <c r="L24" s="108" t="s">
        <v>2914</v>
      </c>
      <c r="M24" s="58">
        <v>1</v>
      </c>
      <c r="N24" s="58">
        <v>1.1900000000000001E-2</v>
      </c>
    </row>
    <row r="25" spans="1:14">
      <c r="A25" t="s">
        <v>1070</v>
      </c>
      <c r="B25" t="s">
        <v>1071</v>
      </c>
      <c r="C25" t="s">
        <v>108</v>
      </c>
      <c r="D25" s="106" t="s">
        <v>2914</v>
      </c>
      <c r="E25" t="s">
        <v>953</v>
      </c>
      <c r="F25" s="63" t="s">
        <v>2310</v>
      </c>
      <c r="G25" s="106" t="s">
        <v>2914</v>
      </c>
      <c r="H25" t="s">
        <v>100</v>
      </c>
      <c r="I25" s="55">
        <v>184.47</v>
      </c>
      <c r="J25" s="55">
        <v>22796</v>
      </c>
      <c r="K25" s="55">
        <v>152.52181041239999</v>
      </c>
      <c r="L25" s="56">
        <v>0</v>
      </c>
      <c r="M25" s="56">
        <v>0.1409</v>
      </c>
      <c r="N25" s="56">
        <v>1.6999999999999999E-3</v>
      </c>
    </row>
    <row r="26" spans="1:14">
      <c r="A26" t="s">
        <v>1072</v>
      </c>
      <c r="B26" t="s">
        <v>1073</v>
      </c>
      <c r="C26" t="s">
        <v>108</v>
      </c>
      <c r="D26" s="106" t="s">
        <v>2914</v>
      </c>
      <c r="E26" t="s">
        <v>953</v>
      </c>
      <c r="F26" s="63" t="s">
        <v>2310</v>
      </c>
      <c r="G26" s="106" t="s">
        <v>2914</v>
      </c>
      <c r="H26" t="s">
        <v>100</v>
      </c>
      <c r="I26" s="55">
        <v>1037.05</v>
      </c>
      <c r="J26" s="55">
        <v>4107</v>
      </c>
      <c r="K26" s="55">
        <v>154.47989097449999</v>
      </c>
      <c r="L26" s="56">
        <v>0</v>
      </c>
      <c r="M26" s="56">
        <v>0.14269999999999999</v>
      </c>
      <c r="N26" s="56">
        <v>1.6999999999999999E-3</v>
      </c>
    </row>
    <row r="27" spans="1:14">
      <c r="A27" t="s">
        <v>1074</v>
      </c>
      <c r="B27" t="s">
        <v>1075</v>
      </c>
      <c r="C27" t="s">
        <v>108</v>
      </c>
      <c r="D27" s="106" t="s">
        <v>2914</v>
      </c>
      <c r="E27" t="s">
        <v>953</v>
      </c>
      <c r="F27" s="63" t="s">
        <v>2310</v>
      </c>
      <c r="G27" s="106" t="s">
        <v>2914</v>
      </c>
      <c r="H27" t="s">
        <v>100</v>
      </c>
      <c r="I27" s="55">
        <v>2728.13</v>
      </c>
      <c r="J27" s="55">
        <v>1264.03</v>
      </c>
      <c r="K27" s="55">
        <v>125.074852204653</v>
      </c>
      <c r="L27" s="56">
        <v>0</v>
      </c>
      <c r="M27" s="56">
        <v>0.11550000000000001</v>
      </c>
      <c r="N27" s="56">
        <v>1.4E-3</v>
      </c>
    </row>
    <row r="28" spans="1:14">
      <c r="A28" t="s">
        <v>1076</v>
      </c>
      <c r="B28" t="s">
        <v>1077</v>
      </c>
      <c r="C28" t="s">
        <v>1078</v>
      </c>
      <c r="D28" s="106" t="s">
        <v>2914</v>
      </c>
      <c r="E28" t="s">
        <v>953</v>
      </c>
      <c r="F28" s="63" t="s">
        <v>2310</v>
      </c>
      <c r="G28" s="106" t="s">
        <v>2914</v>
      </c>
      <c r="H28" t="s">
        <v>100</v>
      </c>
      <c r="I28" s="55">
        <v>1407.19</v>
      </c>
      <c r="J28" s="55">
        <v>12745.9</v>
      </c>
      <c r="K28" s="55">
        <v>650.53520257166997</v>
      </c>
      <c r="L28" s="56">
        <v>0</v>
      </c>
      <c r="M28" s="56">
        <v>0.60089999999999999</v>
      </c>
      <c r="N28" s="56">
        <v>7.1999999999999998E-3</v>
      </c>
    </row>
    <row r="29" spans="1:14">
      <c r="A29" s="57" t="s">
        <v>235</v>
      </c>
      <c r="B29" s="108" t="s">
        <v>2914</v>
      </c>
      <c r="C29" s="108" t="s">
        <v>2914</v>
      </c>
      <c r="D29" s="108" t="s">
        <v>2914</v>
      </c>
      <c r="E29" s="108" t="s">
        <v>2914</v>
      </c>
      <c r="F29" s="108" t="s">
        <v>2914</v>
      </c>
      <c r="G29" s="108" t="s">
        <v>2914</v>
      </c>
      <c r="H29" s="108" t="s">
        <v>2914</v>
      </c>
      <c r="I29" s="59">
        <v>0</v>
      </c>
      <c r="J29" s="108" t="s">
        <v>2914</v>
      </c>
      <c r="K29" s="59">
        <v>0</v>
      </c>
      <c r="L29" s="108" t="s">
        <v>2914</v>
      </c>
      <c r="M29" s="58">
        <v>0</v>
      </c>
      <c r="N29" s="58">
        <v>0</v>
      </c>
    </row>
    <row r="30" spans="1:14">
      <c r="A30" t="s">
        <v>178</v>
      </c>
      <c r="B30" t="s">
        <v>178</v>
      </c>
      <c r="C30" s="108" t="s">
        <v>2914</v>
      </c>
      <c r="D30" s="108" t="s">
        <v>2914</v>
      </c>
      <c r="E30" t="s">
        <v>178</v>
      </c>
      <c r="F30" t="s">
        <v>178</v>
      </c>
      <c r="G30" s="108" t="s">
        <v>2914</v>
      </c>
      <c r="H30" t="s">
        <v>178</v>
      </c>
      <c r="I30" s="55">
        <v>0</v>
      </c>
      <c r="J30" s="55">
        <v>0</v>
      </c>
      <c r="K30" s="55">
        <v>0</v>
      </c>
      <c r="L30" s="56">
        <v>0</v>
      </c>
      <c r="M30" s="56">
        <v>0</v>
      </c>
      <c r="N30" s="56">
        <v>0</v>
      </c>
    </row>
    <row r="31" spans="1:14">
      <c r="A31" t="s">
        <v>190</v>
      </c>
      <c r="B31" s="108" t="s">
        <v>2914</v>
      </c>
      <c r="C31" s="108" t="s">
        <v>2914</v>
      </c>
      <c r="D31" s="108" t="s">
        <v>2914</v>
      </c>
      <c r="E31" s="108" t="s">
        <v>2914</v>
      </c>
      <c r="F31" s="108" t="s">
        <v>2914</v>
      </c>
      <c r="G31" s="108" t="s">
        <v>2914</v>
      </c>
      <c r="H31" s="108" t="s">
        <v>2914</v>
      </c>
      <c r="I31" s="108" t="s">
        <v>2914</v>
      </c>
      <c r="J31" s="108" t="s">
        <v>2914</v>
      </c>
      <c r="K31" s="108" t="s">
        <v>2914</v>
      </c>
      <c r="L31" s="108" t="s">
        <v>2914</v>
      </c>
      <c r="M31" s="108" t="s">
        <v>2914</v>
      </c>
      <c r="N31" s="108" t="s">
        <v>2914</v>
      </c>
    </row>
    <row r="32" spans="1:14">
      <c r="A32" t="s">
        <v>227</v>
      </c>
      <c r="B32" s="108" t="s">
        <v>2914</v>
      </c>
      <c r="C32" s="108" t="s">
        <v>2914</v>
      </c>
      <c r="D32" s="108" t="s">
        <v>2914</v>
      </c>
      <c r="E32" s="108" t="s">
        <v>2914</v>
      </c>
      <c r="F32" s="108" t="s">
        <v>2914</v>
      </c>
      <c r="G32" s="108" t="s">
        <v>2914</v>
      </c>
      <c r="H32" s="108" t="s">
        <v>2914</v>
      </c>
      <c r="I32" s="108" t="s">
        <v>2914</v>
      </c>
      <c r="J32" s="108" t="s">
        <v>2914</v>
      </c>
      <c r="K32" s="108" t="s">
        <v>2914</v>
      </c>
      <c r="L32" s="108" t="s">
        <v>2914</v>
      </c>
      <c r="M32" s="108" t="s">
        <v>2914</v>
      </c>
      <c r="N32" s="108" t="s">
        <v>2914</v>
      </c>
    </row>
    <row r="33" spans="1:14">
      <c r="A33" t="s">
        <v>228</v>
      </c>
      <c r="B33" s="108" t="s">
        <v>2914</v>
      </c>
      <c r="C33" s="108" t="s">
        <v>2914</v>
      </c>
      <c r="D33" s="108" t="s">
        <v>2914</v>
      </c>
      <c r="E33" s="108" t="s">
        <v>2914</v>
      </c>
      <c r="F33" s="108" t="s">
        <v>2914</v>
      </c>
      <c r="G33" s="108" t="s">
        <v>2914</v>
      </c>
      <c r="H33" s="108" t="s">
        <v>2914</v>
      </c>
      <c r="I33" s="108" t="s">
        <v>2914</v>
      </c>
      <c r="J33" s="108" t="s">
        <v>2914</v>
      </c>
      <c r="K33" s="108" t="s">
        <v>2914</v>
      </c>
      <c r="L33" s="108" t="s">
        <v>2914</v>
      </c>
      <c r="M33" s="108" t="s">
        <v>2914</v>
      </c>
      <c r="N33" s="108" t="s">
        <v>2914</v>
      </c>
    </row>
    <row r="34" spans="1:14">
      <c r="A34" t="s">
        <v>229</v>
      </c>
      <c r="B34" s="108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108" t="s">
        <v>2914</v>
      </c>
      <c r="H34" s="108" t="s">
        <v>2914</v>
      </c>
      <c r="I34" s="108" t="s">
        <v>2914</v>
      </c>
      <c r="J34" s="108" t="s">
        <v>2914</v>
      </c>
      <c r="K34" s="108" t="s">
        <v>2914</v>
      </c>
      <c r="L34" s="108" t="s">
        <v>2914</v>
      </c>
      <c r="M34" s="108" t="s">
        <v>2914</v>
      </c>
      <c r="N34" s="108" t="s">
        <v>2914</v>
      </c>
    </row>
    <row r="35" spans="1:14" hidden="1">
      <c r="B35" s="13"/>
      <c r="C35" s="13"/>
      <c r="D35" s="13"/>
    </row>
    <row r="36" spans="1:14" hidden="1">
      <c r="B36" s="13"/>
      <c r="C36" s="13"/>
      <c r="D36" s="13"/>
    </row>
    <row r="37" spans="1:14" hidden="1">
      <c r="B37" s="13"/>
      <c r="C37" s="13"/>
      <c r="D37" s="13"/>
    </row>
    <row r="38" spans="1:14" hidden="1">
      <c r="B38" s="13"/>
      <c r="C38" s="13"/>
      <c r="D38" s="13"/>
    </row>
    <row r="39" spans="1:14" hidden="1">
      <c r="B39" s="13"/>
      <c r="C39" s="13"/>
      <c r="D39" s="13"/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2913</v>
      </c>
    </row>
    <row r="2" spans="1:11" s="1" customFormat="1">
      <c r="A2" s="2" t="s">
        <v>1</v>
      </c>
      <c r="B2" s="9" t="s">
        <v>2183</v>
      </c>
    </row>
    <row r="3" spans="1:11" s="1" customFormat="1">
      <c r="A3" s="2" t="s">
        <v>2</v>
      </c>
      <c r="B3" s="20" t="s">
        <v>2184</v>
      </c>
    </row>
    <row r="4" spans="1:11" s="1" customFormat="1">
      <c r="A4" s="2" t="s">
        <v>3</v>
      </c>
      <c r="B4" s="62" t="s">
        <v>165</v>
      </c>
    </row>
    <row r="5" spans="1:11" ht="18.75">
      <c r="A5" s="83" t="s">
        <v>91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6" t="s">
        <v>152</v>
      </c>
      <c r="G7" s="101" t="s">
        <v>2914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53">
        <v>15613.59</v>
      </c>
      <c r="G9" s="103" t="s">
        <v>2914</v>
      </c>
      <c r="H9" s="53">
        <v>3.2168901026509999</v>
      </c>
      <c r="I9" s="117" t="s">
        <v>2914</v>
      </c>
      <c r="J9" s="54">
        <v>1</v>
      </c>
      <c r="K9" s="54">
        <v>0</v>
      </c>
    </row>
    <row r="10" spans="1:11">
      <c r="A10" s="57" t="s">
        <v>172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59">
        <v>15100.53</v>
      </c>
      <c r="G10" s="108" t="s">
        <v>2914</v>
      </c>
      <c r="H10" s="59">
        <v>3.1447254500000001</v>
      </c>
      <c r="I10" s="108" t="s">
        <v>2914</v>
      </c>
      <c r="J10" s="58">
        <v>0.97760000000000002</v>
      </c>
      <c r="K10" s="58">
        <v>0</v>
      </c>
    </row>
    <row r="11" spans="1:11">
      <c r="A11" s="57" t="s">
        <v>1079</v>
      </c>
      <c r="B11" s="107" t="s">
        <v>2914</v>
      </c>
      <c r="C11" s="108" t="s">
        <v>2914</v>
      </c>
      <c r="D11" s="108" t="s">
        <v>2914</v>
      </c>
      <c r="E11" s="108" t="s">
        <v>2914</v>
      </c>
      <c r="F11" s="59">
        <v>15100.53</v>
      </c>
      <c r="G11" s="108" t="s">
        <v>2914</v>
      </c>
      <c r="H11" s="59">
        <v>3.1447254500000001</v>
      </c>
      <c r="I11" s="108" t="s">
        <v>2914</v>
      </c>
      <c r="J11" s="58">
        <v>0.97760000000000002</v>
      </c>
      <c r="K11" s="58">
        <v>0</v>
      </c>
    </row>
    <row r="12" spans="1:11">
      <c r="A12" t="s">
        <v>1080</v>
      </c>
      <c r="B12" t="s">
        <v>1081</v>
      </c>
      <c r="C12" t="s">
        <v>96</v>
      </c>
      <c r="D12" t="s">
        <v>326</v>
      </c>
      <c r="E12" t="s">
        <v>98</v>
      </c>
      <c r="F12" s="55">
        <v>10012.200000000001</v>
      </c>
      <c r="G12" s="55">
        <v>17.3</v>
      </c>
      <c r="H12" s="55">
        <v>1.7321105999999999</v>
      </c>
      <c r="I12" s="56">
        <v>0</v>
      </c>
      <c r="J12" s="56">
        <v>0.53839999999999999</v>
      </c>
      <c r="K12" s="56">
        <v>0</v>
      </c>
    </row>
    <row r="13" spans="1:11">
      <c r="A13" t="s">
        <v>1082</v>
      </c>
      <c r="B13" t="s">
        <v>1083</v>
      </c>
      <c r="C13" t="s">
        <v>96</v>
      </c>
      <c r="D13" t="s">
        <v>326</v>
      </c>
      <c r="E13" t="s">
        <v>98</v>
      </c>
      <c r="F13" s="55">
        <v>1946.5</v>
      </c>
      <c r="G13" s="55">
        <v>33.799999999999997</v>
      </c>
      <c r="H13" s="55">
        <v>0.65791699999999997</v>
      </c>
      <c r="I13" s="56">
        <v>0</v>
      </c>
      <c r="J13" s="56">
        <v>0.20449999999999999</v>
      </c>
      <c r="K13" s="56">
        <v>0</v>
      </c>
    </row>
    <row r="14" spans="1:11">
      <c r="A14" t="s">
        <v>1084</v>
      </c>
      <c r="B14" t="s">
        <v>1085</v>
      </c>
      <c r="C14" t="s">
        <v>96</v>
      </c>
      <c r="D14" t="s">
        <v>706</v>
      </c>
      <c r="E14" t="s">
        <v>98</v>
      </c>
      <c r="F14" s="55">
        <v>453.18</v>
      </c>
      <c r="G14" s="55">
        <v>90</v>
      </c>
      <c r="H14" s="55">
        <v>0.407862</v>
      </c>
      <c r="I14" s="56">
        <v>1E-4</v>
      </c>
      <c r="J14" s="56">
        <v>0.1268</v>
      </c>
      <c r="K14" s="56">
        <v>0</v>
      </c>
    </row>
    <row r="15" spans="1:11">
      <c r="A15" t="s">
        <v>1086</v>
      </c>
      <c r="B15" t="s">
        <v>1087</v>
      </c>
      <c r="C15" t="s">
        <v>96</v>
      </c>
      <c r="D15" t="s">
        <v>112</v>
      </c>
      <c r="E15" t="s">
        <v>98</v>
      </c>
      <c r="F15" s="55">
        <v>2688.65</v>
      </c>
      <c r="G15" s="55">
        <v>12.9</v>
      </c>
      <c r="H15" s="55">
        <v>0.34683585</v>
      </c>
      <c r="I15" s="56">
        <v>2.0000000000000001E-4</v>
      </c>
      <c r="J15" s="56">
        <v>0.10780000000000001</v>
      </c>
      <c r="K15" s="56">
        <v>0</v>
      </c>
    </row>
    <row r="16" spans="1:11">
      <c r="A16" s="57" t="s">
        <v>188</v>
      </c>
      <c r="B16" s="107" t="s">
        <v>2914</v>
      </c>
      <c r="C16" s="108" t="s">
        <v>2914</v>
      </c>
      <c r="D16" s="108" t="s">
        <v>2914</v>
      </c>
      <c r="E16" s="108" t="s">
        <v>2914</v>
      </c>
      <c r="F16" s="59">
        <v>513.05999999999995</v>
      </c>
      <c r="G16" s="108" t="s">
        <v>2914</v>
      </c>
      <c r="H16" s="59">
        <v>7.2164652651E-2</v>
      </c>
      <c r="I16" s="108" t="s">
        <v>2914</v>
      </c>
      <c r="J16" s="58">
        <v>2.24E-2</v>
      </c>
      <c r="K16" s="58">
        <v>0</v>
      </c>
    </row>
    <row r="17" spans="1:11">
      <c r="A17" s="57" t="s">
        <v>1088</v>
      </c>
      <c r="B17" s="107" t="s">
        <v>2914</v>
      </c>
      <c r="C17" s="108" t="s">
        <v>2914</v>
      </c>
      <c r="D17" s="108" t="s">
        <v>2914</v>
      </c>
      <c r="E17" s="108" t="s">
        <v>2914</v>
      </c>
      <c r="F17" s="59">
        <v>513.05999999999995</v>
      </c>
      <c r="G17" s="108" t="s">
        <v>2914</v>
      </c>
      <c r="H17" s="59">
        <v>7.2164652651E-2</v>
      </c>
      <c r="I17" s="108" t="s">
        <v>2914</v>
      </c>
      <c r="J17" s="58">
        <v>2.24E-2</v>
      </c>
      <c r="K17" s="58">
        <v>0</v>
      </c>
    </row>
    <row r="18" spans="1:11">
      <c r="A18" t="s">
        <v>1089</v>
      </c>
      <c r="B18" t="s">
        <v>1090</v>
      </c>
      <c r="C18" t="s">
        <v>779</v>
      </c>
      <c r="D18" t="s">
        <v>792</v>
      </c>
      <c r="E18" t="s">
        <v>100</v>
      </c>
      <c r="F18" s="55">
        <v>405.83</v>
      </c>
      <c r="G18" s="55">
        <v>4.1100000000000003</v>
      </c>
      <c r="H18" s="55">
        <v>6.0496956350999997E-2</v>
      </c>
      <c r="I18" s="56">
        <v>0</v>
      </c>
      <c r="J18" s="56">
        <v>1.8800000000000001E-2</v>
      </c>
      <c r="K18" s="56">
        <v>0</v>
      </c>
    </row>
    <row r="19" spans="1:11">
      <c r="A19" t="s">
        <v>1091</v>
      </c>
      <c r="B19" t="s">
        <v>1092</v>
      </c>
      <c r="C19" t="s">
        <v>773</v>
      </c>
      <c r="D19" t="s">
        <v>890</v>
      </c>
      <c r="E19" t="s">
        <v>100</v>
      </c>
      <c r="F19" s="55">
        <v>107.23</v>
      </c>
      <c r="G19" s="55">
        <v>3</v>
      </c>
      <c r="H19" s="55">
        <v>1.1667696300000001E-2</v>
      </c>
      <c r="I19" s="56">
        <v>0</v>
      </c>
      <c r="J19" s="56">
        <v>3.5999999999999999E-3</v>
      </c>
      <c r="K19" s="56">
        <v>0</v>
      </c>
    </row>
    <row r="20" spans="1:11">
      <c r="A20" t="s">
        <v>190</v>
      </c>
      <c r="B20" s="107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108" t="s">
        <v>2914</v>
      </c>
      <c r="H20" s="108" t="s">
        <v>2914</v>
      </c>
      <c r="I20" s="108" t="s">
        <v>2914</v>
      </c>
      <c r="J20" s="108" t="s">
        <v>2914</v>
      </c>
      <c r="K20" s="108" t="s">
        <v>2914</v>
      </c>
    </row>
    <row r="21" spans="1:11">
      <c r="A21" t="s">
        <v>227</v>
      </c>
      <c r="B21" s="107" t="s">
        <v>2914</v>
      </c>
      <c r="C21" s="108" t="s">
        <v>2914</v>
      </c>
      <c r="D21" s="108" t="s">
        <v>2914</v>
      </c>
      <c r="E21" s="108" t="s">
        <v>2914</v>
      </c>
      <c r="F21" s="108" t="s">
        <v>2914</v>
      </c>
      <c r="G21" s="108" t="s">
        <v>2914</v>
      </c>
      <c r="H21" s="108" t="s">
        <v>2914</v>
      </c>
      <c r="I21" s="108" t="s">
        <v>2914</v>
      </c>
      <c r="J21" s="108" t="s">
        <v>2914</v>
      </c>
      <c r="K21" s="108" t="s">
        <v>2914</v>
      </c>
    </row>
    <row r="22" spans="1:11">
      <c r="A22" t="s">
        <v>228</v>
      </c>
      <c r="B22" s="107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108" t="s">
        <v>2914</v>
      </c>
      <c r="J22" s="108" t="s">
        <v>2914</v>
      </c>
      <c r="K22" s="108" t="s">
        <v>2914</v>
      </c>
    </row>
    <row r="23" spans="1:11">
      <c r="A23" t="s">
        <v>229</v>
      </c>
      <c r="B23" s="107" t="s">
        <v>2914</v>
      </c>
      <c r="C23" s="108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2913</v>
      </c>
    </row>
    <row r="2" spans="1:12" s="1" customFormat="1">
      <c r="A2" s="2" t="s">
        <v>1</v>
      </c>
      <c r="B2" s="9" t="s">
        <v>2183</v>
      </c>
    </row>
    <row r="3" spans="1:12" s="1" customFormat="1">
      <c r="A3" s="2" t="s">
        <v>2</v>
      </c>
      <c r="B3" s="20" t="s">
        <v>2184</v>
      </c>
    </row>
    <row r="4" spans="1:12" s="1" customFormat="1">
      <c r="A4" s="2" t="s">
        <v>3</v>
      </c>
      <c r="B4" s="62" t="s">
        <v>165</v>
      </c>
    </row>
    <row r="5" spans="1:12" ht="18.75">
      <c r="A5" s="83" t="s">
        <v>94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0" t="s">
        <v>2914</v>
      </c>
      <c r="B7" s="118" t="s">
        <v>2914</v>
      </c>
      <c r="C7" s="118" t="s">
        <v>2914</v>
      </c>
      <c r="D7" s="118" t="s">
        <v>2914</v>
      </c>
      <c r="E7" s="118" t="s">
        <v>2914</v>
      </c>
      <c r="F7" s="16" t="s">
        <v>152</v>
      </c>
      <c r="G7" s="101" t="s">
        <v>2914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53">
        <v>77.95</v>
      </c>
      <c r="G9" s="103" t="s">
        <v>2914</v>
      </c>
      <c r="H9" s="53">
        <v>83.234583599999993</v>
      </c>
      <c r="I9" s="117" t="s">
        <v>2914</v>
      </c>
      <c r="J9" s="54">
        <v>1</v>
      </c>
      <c r="K9" s="54">
        <v>8.9999999999999998E-4</v>
      </c>
    </row>
    <row r="10" spans="1:12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59">
        <v>0</v>
      </c>
      <c r="G10" s="108" t="s">
        <v>2914</v>
      </c>
      <c r="H10" s="59">
        <v>40.266240000000003</v>
      </c>
      <c r="I10" s="108" t="s">
        <v>2914</v>
      </c>
      <c r="J10" s="58">
        <v>0.48380000000000001</v>
      </c>
      <c r="K10" s="58">
        <v>4.0000000000000002E-4</v>
      </c>
    </row>
    <row r="11" spans="1:12">
      <c r="A11" s="57" t="s">
        <v>1093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59">
        <v>0</v>
      </c>
      <c r="G11" s="108" t="s">
        <v>2914</v>
      </c>
      <c r="H11" s="59">
        <v>40.266240000000003</v>
      </c>
      <c r="I11" s="108" t="s">
        <v>2914</v>
      </c>
      <c r="J11" s="58">
        <v>0.48380000000000001</v>
      </c>
      <c r="K11" s="58">
        <v>4.0000000000000002E-4</v>
      </c>
    </row>
    <row r="12" spans="1:12">
      <c r="A12" t="s">
        <v>1094</v>
      </c>
      <c r="B12" t="s">
        <v>1095</v>
      </c>
      <c r="C12" t="s">
        <v>96</v>
      </c>
      <c r="D12" t="s">
        <v>1096</v>
      </c>
      <c r="E12" t="s">
        <v>98</v>
      </c>
      <c r="F12" s="55">
        <v>1.47</v>
      </c>
      <c r="G12" s="55">
        <v>2988900</v>
      </c>
      <c r="H12" s="55">
        <v>43.93683</v>
      </c>
      <c r="I12" s="56">
        <v>0</v>
      </c>
      <c r="J12" s="56">
        <v>0.52790000000000004</v>
      </c>
      <c r="K12" s="56">
        <v>5.0000000000000001E-4</v>
      </c>
    </row>
    <row r="13" spans="1:12">
      <c r="A13" t="s">
        <v>1097</v>
      </c>
      <c r="B13" t="s">
        <v>1098</v>
      </c>
      <c r="C13" t="s">
        <v>96</v>
      </c>
      <c r="D13" t="s">
        <v>1096</v>
      </c>
      <c r="E13" t="s">
        <v>98</v>
      </c>
      <c r="F13" s="55">
        <v>-1.47</v>
      </c>
      <c r="G13" s="55">
        <v>249700</v>
      </c>
      <c r="H13" s="55">
        <v>-3.6705899999999998</v>
      </c>
      <c r="I13" s="56">
        <v>0</v>
      </c>
      <c r="J13" s="56">
        <v>-4.41E-2</v>
      </c>
      <c r="K13" s="56">
        <v>0</v>
      </c>
    </row>
    <row r="14" spans="1:12">
      <c r="A14" s="57" t="s">
        <v>1099</v>
      </c>
      <c r="B14" s="108" t="s">
        <v>2914</v>
      </c>
      <c r="C14" s="108" t="s">
        <v>2914</v>
      </c>
      <c r="D14" s="108" t="s">
        <v>2914</v>
      </c>
      <c r="E14" s="108" t="s">
        <v>2914</v>
      </c>
      <c r="F14" s="59">
        <v>0</v>
      </c>
      <c r="G14" s="108" t="s">
        <v>2914</v>
      </c>
      <c r="H14" s="59">
        <v>0</v>
      </c>
      <c r="I14" s="108" t="s">
        <v>2914</v>
      </c>
      <c r="J14" s="58">
        <v>0</v>
      </c>
      <c r="K14" s="58">
        <v>0</v>
      </c>
    </row>
    <row r="15" spans="1:12">
      <c r="A15" t="s">
        <v>178</v>
      </c>
      <c r="B15" t="s">
        <v>178</v>
      </c>
      <c r="C15" s="108" t="s">
        <v>2914</v>
      </c>
      <c r="D15" t="s">
        <v>178</v>
      </c>
      <c r="E15" t="s">
        <v>178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1100</v>
      </c>
      <c r="B16" s="108" t="s">
        <v>2914</v>
      </c>
      <c r="C16" s="108" t="s">
        <v>2914</v>
      </c>
      <c r="D16" s="108" t="s">
        <v>2914</v>
      </c>
      <c r="E16" s="108" t="s">
        <v>2914</v>
      </c>
      <c r="F16" s="59">
        <v>0</v>
      </c>
      <c r="G16" s="108" t="s">
        <v>2914</v>
      </c>
      <c r="H16" s="59">
        <v>0</v>
      </c>
      <c r="I16" s="108" t="s">
        <v>2914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s="108" t="s">
        <v>2914</v>
      </c>
      <c r="D17" t="s">
        <v>178</v>
      </c>
      <c r="E17" t="s">
        <v>178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235</v>
      </c>
      <c r="B18" s="108" t="s">
        <v>2914</v>
      </c>
      <c r="C18" s="108" t="s">
        <v>2914</v>
      </c>
      <c r="D18" s="108" t="s">
        <v>2914</v>
      </c>
      <c r="E18" s="108" t="s">
        <v>2914</v>
      </c>
      <c r="F18" s="59">
        <v>0</v>
      </c>
      <c r="G18" s="108" t="s">
        <v>2914</v>
      </c>
      <c r="H18" s="59">
        <v>0</v>
      </c>
      <c r="I18" s="108" t="s">
        <v>2914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s="108" t="s">
        <v>2914</v>
      </c>
      <c r="D19" t="s">
        <v>178</v>
      </c>
      <c r="E19" t="s">
        <v>178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188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59">
        <v>77.95</v>
      </c>
      <c r="G20" s="108" t="s">
        <v>2914</v>
      </c>
      <c r="H20" s="59">
        <v>42.968343599999997</v>
      </c>
      <c r="I20" s="108" t="s">
        <v>2914</v>
      </c>
      <c r="J20" s="58">
        <v>0.51619999999999999</v>
      </c>
      <c r="K20" s="58">
        <v>5.0000000000000001E-4</v>
      </c>
    </row>
    <row r="21" spans="1:11">
      <c r="A21" s="57" t="s">
        <v>1093</v>
      </c>
      <c r="B21" s="108" t="s">
        <v>2914</v>
      </c>
      <c r="C21" s="108" t="s">
        <v>2914</v>
      </c>
      <c r="D21" s="108" t="s">
        <v>2914</v>
      </c>
      <c r="E21" s="108" t="s">
        <v>2914</v>
      </c>
      <c r="F21" s="59">
        <v>77.95</v>
      </c>
      <c r="G21" s="108" t="s">
        <v>2914</v>
      </c>
      <c r="H21" s="59">
        <v>42.968343599999997</v>
      </c>
      <c r="I21" s="108" t="s">
        <v>2914</v>
      </c>
      <c r="J21" s="58">
        <v>0.51619999999999999</v>
      </c>
      <c r="K21" s="58">
        <v>5.0000000000000001E-4</v>
      </c>
    </row>
    <row r="22" spans="1:11">
      <c r="A22" t="s">
        <v>1101</v>
      </c>
      <c r="B22" t="s">
        <v>1102</v>
      </c>
      <c r="C22" t="s">
        <v>779</v>
      </c>
      <c r="D22" t="s">
        <v>1096</v>
      </c>
      <c r="E22" t="s">
        <v>100</v>
      </c>
      <c r="F22" s="55">
        <v>31.26</v>
      </c>
      <c r="G22" s="55">
        <v>14000</v>
      </c>
      <c r="H22" s="55">
        <v>15.8732028</v>
      </c>
      <c r="I22" s="56">
        <v>0</v>
      </c>
      <c r="J22" s="56">
        <v>0.19070000000000001</v>
      </c>
      <c r="K22" s="56">
        <v>2.0000000000000001E-4</v>
      </c>
    </row>
    <row r="23" spans="1:11">
      <c r="A23" t="s">
        <v>1103</v>
      </c>
      <c r="B23" t="s">
        <v>1104</v>
      </c>
      <c r="C23" t="s">
        <v>779</v>
      </c>
      <c r="D23" t="s">
        <v>1096</v>
      </c>
      <c r="E23" t="s">
        <v>100</v>
      </c>
      <c r="F23" s="55">
        <v>46.69</v>
      </c>
      <c r="G23" s="55">
        <v>16000</v>
      </c>
      <c r="H23" s="55">
        <v>27.095140799999999</v>
      </c>
      <c r="I23" s="56">
        <v>0</v>
      </c>
      <c r="J23" s="56">
        <v>0.32550000000000001</v>
      </c>
      <c r="K23" s="56">
        <v>2.9999999999999997E-4</v>
      </c>
    </row>
    <row r="24" spans="1:11">
      <c r="A24" s="57" t="s">
        <v>1105</v>
      </c>
      <c r="B24" s="108" t="s">
        <v>2914</v>
      </c>
      <c r="C24" s="108" t="s">
        <v>2914</v>
      </c>
      <c r="D24" s="108" t="s">
        <v>2914</v>
      </c>
      <c r="E24" s="108" t="s">
        <v>2914</v>
      </c>
      <c r="F24" s="59">
        <v>0</v>
      </c>
      <c r="G24" s="108" t="s">
        <v>2914</v>
      </c>
      <c r="H24" s="59">
        <v>0</v>
      </c>
      <c r="I24" s="108" t="s">
        <v>2914</v>
      </c>
      <c r="J24" s="58">
        <v>0</v>
      </c>
      <c r="K24" s="58">
        <v>0</v>
      </c>
    </row>
    <row r="25" spans="1:11">
      <c r="A25" t="s">
        <v>178</v>
      </c>
      <c r="B25" t="s">
        <v>178</v>
      </c>
      <c r="C25" s="108" t="s">
        <v>2914</v>
      </c>
      <c r="D25" t="s">
        <v>178</v>
      </c>
      <c r="E25" t="s">
        <v>178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1100</v>
      </c>
      <c r="B26" s="108" t="s">
        <v>2914</v>
      </c>
      <c r="C26" s="108" t="s">
        <v>2914</v>
      </c>
      <c r="D26" s="108" t="s">
        <v>2914</v>
      </c>
      <c r="E26" s="108" t="s">
        <v>2914</v>
      </c>
      <c r="F26" s="59">
        <v>0</v>
      </c>
      <c r="G26" s="108" t="s">
        <v>2914</v>
      </c>
      <c r="H26" s="59">
        <v>0</v>
      </c>
      <c r="I26" s="108" t="s">
        <v>2914</v>
      </c>
      <c r="J26" s="58">
        <v>0</v>
      </c>
      <c r="K26" s="58">
        <v>0</v>
      </c>
    </row>
    <row r="27" spans="1:11">
      <c r="A27" t="s">
        <v>178</v>
      </c>
      <c r="B27" t="s">
        <v>178</v>
      </c>
      <c r="C27" s="108" t="s">
        <v>2914</v>
      </c>
      <c r="D27" t="s">
        <v>178</v>
      </c>
      <c r="E27" t="s">
        <v>178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1106</v>
      </c>
      <c r="B28" s="108" t="s">
        <v>2914</v>
      </c>
      <c r="C28" s="108" t="s">
        <v>2914</v>
      </c>
      <c r="D28" s="108" t="s">
        <v>2914</v>
      </c>
      <c r="E28" s="108" t="s">
        <v>2914</v>
      </c>
      <c r="F28" s="59">
        <v>0</v>
      </c>
      <c r="G28" s="108" t="s">
        <v>2914</v>
      </c>
      <c r="H28" s="59">
        <v>0</v>
      </c>
      <c r="I28" s="108" t="s">
        <v>2914</v>
      </c>
      <c r="J28" s="58">
        <v>0</v>
      </c>
      <c r="K28" s="58">
        <v>0</v>
      </c>
    </row>
    <row r="29" spans="1:11">
      <c r="A29" t="s">
        <v>178</v>
      </c>
      <c r="B29" t="s">
        <v>178</v>
      </c>
      <c r="C29" s="108" t="s">
        <v>2914</v>
      </c>
      <c r="D29" t="s">
        <v>178</v>
      </c>
      <c r="E29" t="s">
        <v>178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235</v>
      </c>
      <c r="B30" s="108" t="s">
        <v>2914</v>
      </c>
      <c r="C30" s="108" t="s">
        <v>2914</v>
      </c>
      <c r="D30" s="108" t="s">
        <v>2914</v>
      </c>
      <c r="E30" s="108" t="s">
        <v>2914</v>
      </c>
      <c r="F30" s="59">
        <v>0</v>
      </c>
      <c r="G30" s="108" t="s">
        <v>2914</v>
      </c>
      <c r="H30" s="59">
        <v>0</v>
      </c>
      <c r="I30" s="108" t="s">
        <v>2914</v>
      </c>
      <c r="J30" s="58">
        <v>0</v>
      </c>
      <c r="K30" s="58">
        <v>0</v>
      </c>
    </row>
    <row r="31" spans="1:11">
      <c r="A31" t="s">
        <v>178</v>
      </c>
      <c r="B31" t="s">
        <v>178</v>
      </c>
      <c r="C31" s="108" t="s">
        <v>2914</v>
      </c>
      <c r="D31" t="s">
        <v>178</v>
      </c>
      <c r="E31" t="s">
        <v>178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190</v>
      </c>
      <c r="B32" s="108" t="s">
        <v>2914</v>
      </c>
      <c r="C32" s="108" t="s">
        <v>2914</v>
      </c>
      <c r="D32" s="108" t="s">
        <v>2914</v>
      </c>
      <c r="E32" s="108" t="s">
        <v>2914</v>
      </c>
      <c r="F32" s="108" t="s">
        <v>2914</v>
      </c>
      <c r="G32" s="108" t="s">
        <v>2914</v>
      </c>
      <c r="H32" s="108" t="s">
        <v>2914</v>
      </c>
      <c r="I32" s="108" t="s">
        <v>2914</v>
      </c>
      <c r="J32" s="108" t="s">
        <v>2914</v>
      </c>
      <c r="K32" s="108" t="s">
        <v>2914</v>
      </c>
    </row>
    <row r="33" spans="1:11">
      <c r="A33" t="s">
        <v>227</v>
      </c>
      <c r="B33" s="108" t="s">
        <v>2914</v>
      </c>
      <c r="C33" s="108" t="s">
        <v>2914</v>
      </c>
      <c r="D33" s="108" t="s">
        <v>2914</v>
      </c>
      <c r="E33" s="108" t="s">
        <v>2914</v>
      </c>
      <c r="F33" s="108" t="s">
        <v>2914</v>
      </c>
      <c r="G33" s="108" t="s">
        <v>2914</v>
      </c>
      <c r="H33" s="108" t="s">
        <v>2914</v>
      </c>
      <c r="I33" s="108" t="s">
        <v>2914</v>
      </c>
      <c r="J33" s="108" t="s">
        <v>2914</v>
      </c>
      <c r="K33" s="108" t="s">
        <v>2914</v>
      </c>
    </row>
    <row r="34" spans="1:11">
      <c r="A34" t="s">
        <v>228</v>
      </c>
      <c r="B34" s="108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108" t="s">
        <v>2914</v>
      </c>
      <c r="H34" s="108" t="s">
        <v>2914</v>
      </c>
      <c r="I34" s="108" t="s">
        <v>2914</v>
      </c>
      <c r="J34" s="108" t="s">
        <v>2914</v>
      </c>
      <c r="K34" s="108" t="s">
        <v>2914</v>
      </c>
    </row>
    <row r="35" spans="1:11">
      <c r="A35" t="s">
        <v>229</v>
      </c>
      <c r="B35" s="108" t="s">
        <v>2914</v>
      </c>
      <c r="C35" s="108" t="s">
        <v>2914</v>
      </c>
      <c r="D35" s="108" t="s">
        <v>2914</v>
      </c>
      <c r="E35" s="108" t="s">
        <v>2914</v>
      </c>
      <c r="F35" s="108" t="s">
        <v>2914</v>
      </c>
      <c r="G35" s="108" t="s">
        <v>2914</v>
      </c>
      <c r="H35" s="108" t="s">
        <v>2914</v>
      </c>
      <c r="I35" s="108" t="s">
        <v>2914</v>
      </c>
      <c r="J35" s="108" t="s">
        <v>2914</v>
      </c>
      <c r="K35" s="108" t="s">
        <v>2914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2913</v>
      </c>
    </row>
    <row r="2" spans="1:14" s="1" customFormat="1">
      <c r="A2" s="2" t="s">
        <v>1</v>
      </c>
      <c r="B2" s="9" t="s">
        <v>2183</v>
      </c>
    </row>
    <row r="3" spans="1:14" s="1" customFormat="1">
      <c r="A3" s="2" t="s">
        <v>2</v>
      </c>
      <c r="B3" s="20" t="s">
        <v>2184</v>
      </c>
    </row>
    <row r="4" spans="1:14" s="1" customFormat="1">
      <c r="A4" s="2" t="s">
        <v>3</v>
      </c>
      <c r="B4" s="62" t="s">
        <v>165</v>
      </c>
    </row>
    <row r="5" spans="1:14" ht="18.75">
      <c r="A5" s="83" t="s">
        <v>99</v>
      </c>
      <c r="B5" s="84"/>
      <c r="C5" s="84"/>
      <c r="D5" s="84"/>
      <c r="E5" s="84"/>
      <c r="F5" s="84"/>
      <c r="G5" s="84"/>
      <c r="H5" s="84"/>
      <c r="I5" s="84"/>
      <c r="J5" s="85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6" t="s">
        <v>152</v>
      </c>
      <c r="G7" s="101" t="s">
        <v>2914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53">
        <v>30.13</v>
      </c>
      <c r="G9" s="117" t="s">
        <v>2914</v>
      </c>
      <c r="H9" s="53">
        <v>559.98777274299368</v>
      </c>
      <c r="I9" s="54">
        <v>1</v>
      </c>
      <c r="J9" s="54">
        <v>6.1999999999999998E-3</v>
      </c>
      <c r="K9" s="15"/>
      <c r="L9" s="15"/>
      <c r="M9" s="15"/>
      <c r="N9" s="15"/>
    </row>
    <row r="10" spans="1:14">
      <c r="A10" s="57" t="s">
        <v>172</v>
      </c>
      <c r="B10" s="119" t="s">
        <v>2914</v>
      </c>
      <c r="C10" s="119" t="s">
        <v>2914</v>
      </c>
      <c r="D10" s="119" t="s">
        <v>2914</v>
      </c>
      <c r="E10" s="119" t="s">
        <v>2914</v>
      </c>
      <c r="F10" s="59">
        <v>0</v>
      </c>
      <c r="G10" s="119" t="s">
        <v>2914</v>
      </c>
      <c r="H10" s="59">
        <v>0</v>
      </c>
      <c r="I10" s="58">
        <v>0</v>
      </c>
      <c r="J10" s="58">
        <v>0</v>
      </c>
    </row>
    <row r="11" spans="1:14">
      <c r="A11" t="s">
        <v>178</v>
      </c>
      <c r="B11" t="s">
        <v>178</v>
      </c>
      <c r="C11" s="119" t="s">
        <v>2914</v>
      </c>
      <c r="D11" t="s">
        <v>178</v>
      </c>
      <c r="E11" t="s">
        <v>178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188</v>
      </c>
      <c r="B12" s="119" t="s">
        <v>2914</v>
      </c>
      <c r="C12" s="119" t="s">
        <v>2914</v>
      </c>
      <c r="D12" s="119" t="s">
        <v>2914</v>
      </c>
      <c r="E12" s="119" t="s">
        <v>2914</v>
      </c>
      <c r="F12" s="59">
        <v>30.13</v>
      </c>
      <c r="G12" s="119" t="s">
        <v>2914</v>
      </c>
      <c r="H12" s="59">
        <v>559.98777274299368</v>
      </c>
      <c r="I12" s="58">
        <v>1</v>
      </c>
      <c r="J12" s="58">
        <v>6.1999999999999998E-3</v>
      </c>
    </row>
    <row r="13" spans="1:14">
      <c r="A13" t="s">
        <v>1107</v>
      </c>
      <c r="B13" t="s">
        <v>1108</v>
      </c>
      <c r="C13" t="s">
        <v>108</v>
      </c>
      <c r="D13" t="s">
        <v>1109</v>
      </c>
      <c r="E13" t="s">
        <v>102</v>
      </c>
      <c r="F13" s="55">
        <v>6.05</v>
      </c>
      <c r="G13" s="55">
        <v>69486.414999999994</v>
      </c>
      <c r="H13" s="55">
        <v>16.864477996047</v>
      </c>
      <c r="I13" s="56">
        <v>3.0099999999999998E-2</v>
      </c>
      <c r="J13" s="56">
        <v>2.0000000000000001E-4</v>
      </c>
    </row>
    <row r="14" spans="1:14">
      <c r="A14" t="s">
        <v>1110</v>
      </c>
      <c r="B14" t="s">
        <v>1111</v>
      </c>
      <c r="C14" t="s">
        <v>108</v>
      </c>
      <c r="D14" t="s">
        <v>1109</v>
      </c>
      <c r="E14" t="s">
        <v>100</v>
      </c>
      <c r="F14" s="55">
        <v>3.7</v>
      </c>
      <c r="G14" s="55">
        <v>230750.75</v>
      </c>
      <c r="H14" s="55">
        <v>30.966519899249999</v>
      </c>
      <c r="I14" s="56">
        <v>5.5300000000000002E-2</v>
      </c>
      <c r="J14" s="56">
        <v>2.9999999999999997E-4</v>
      </c>
    </row>
    <row r="15" spans="1:14">
      <c r="A15" t="s">
        <v>1112</v>
      </c>
      <c r="B15" t="s">
        <v>1113</v>
      </c>
      <c r="C15" t="s">
        <v>108</v>
      </c>
      <c r="D15" t="s">
        <v>1109</v>
      </c>
      <c r="E15" t="s">
        <v>100</v>
      </c>
      <c r="F15" s="55">
        <v>1.81</v>
      </c>
      <c r="G15" s="55">
        <v>1176916.32</v>
      </c>
      <c r="H15" s="55">
        <v>77.263026416784001</v>
      </c>
      <c r="I15" s="56">
        <v>0.13800000000000001</v>
      </c>
      <c r="J15" s="56">
        <v>8.9999999999999998E-4</v>
      </c>
    </row>
    <row r="16" spans="1:14">
      <c r="A16" t="s">
        <v>1114</v>
      </c>
      <c r="B16" t="s">
        <v>1115</v>
      </c>
      <c r="C16" t="s">
        <v>108</v>
      </c>
      <c r="D16" t="s">
        <v>1109</v>
      </c>
      <c r="E16" t="s">
        <v>168</v>
      </c>
      <c r="F16" s="55">
        <v>0.54</v>
      </c>
      <c r="G16" s="55">
        <v>64120122.63000004</v>
      </c>
      <c r="H16" s="55">
        <v>8.8767769528726799</v>
      </c>
      <c r="I16" s="56">
        <v>1.5900000000000001E-2</v>
      </c>
      <c r="J16" s="56">
        <v>1E-4</v>
      </c>
    </row>
    <row r="17" spans="1:10">
      <c r="A17" t="s">
        <v>1116</v>
      </c>
      <c r="B17" t="s">
        <v>1117</v>
      </c>
      <c r="C17" t="s">
        <v>108</v>
      </c>
      <c r="D17" t="s">
        <v>1109</v>
      </c>
      <c r="E17" t="s">
        <v>100</v>
      </c>
      <c r="F17" s="55">
        <v>18.03</v>
      </c>
      <c r="G17" s="55">
        <v>651453.79500000074</v>
      </c>
      <c r="H17" s="55">
        <v>426.01697147803998</v>
      </c>
      <c r="I17" s="56">
        <v>0.76080000000000003</v>
      </c>
      <c r="J17" s="56">
        <v>4.7000000000000002E-3</v>
      </c>
    </row>
    <row r="18" spans="1:10">
      <c r="A18" t="s">
        <v>190</v>
      </c>
      <c r="B18" s="119" t="s">
        <v>2914</v>
      </c>
      <c r="C18" s="119" t="s">
        <v>2914</v>
      </c>
      <c r="D18" s="119" t="s">
        <v>2914</v>
      </c>
      <c r="E18" s="119" t="s">
        <v>2914</v>
      </c>
      <c r="F18" s="119" t="s">
        <v>2914</v>
      </c>
      <c r="G18" s="119" t="s">
        <v>2914</v>
      </c>
      <c r="H18" s="108" t="s">
        <v>2914</v>
      </c>
      <c r="I18" s="108" t="s">
        <v>2914</v>
      </c>
      <c r="J18" s="119" t="s">
        <v>2914</v>
      </c>
    </row>
    <row r="19" spans="1:10">
      <c r="A19" t="s">
        <v>227</v>
      </c>
      <c r="B19" s="119" t="s">
        <v>2914</v>
      </c>
      <c r="C19" s="119" t="s">
        <v>2914</v>
      </c>
      <c r="D19" s="119" t="s">
        <v>2914</v>
      </c>
      <c r="E19" s="119" t="s">
        <v>2914</v>
      </c>
      <c r="F19" s="119" t="s">
        <v>2914</v>
      </c>
      <c r="G19" s="119" t="s">
        <v>2914</v>
      </c>
      <c r="H19" s="108" t="s">
        <v>2914</v>
      </c>
      <c r="I19" s="108" t="s">
        <v>2914</v>
      </c>
      <c r="J19" s="119" t="s">
        <v>2914</v>
      </c>
    </row>
    <row r="20" spans="1:10">
      <c r="A20" t="s">
        <v>228</v>
      </c>
      <c r="B20" s="119" t="s">
        <v>2914</v>
      </c>
      <c r="C20" s="119" t="s">
        <v>2914</v>
      </c>
      <c r="D20" s="119" t="s">
        <v>2914</v>
      </c>
      <c r="E20" s="119" t="s">
        <v>2914</v>
      </c>
      <c r="F20" s="119" t="s">
        <v>2914</v>
      </c>
      <c r="G20" s="119" t="s">
        <v>2914</v>
      </c>
      <c r="H20" s="108" t="s">
        <v>2914</v>
      </c>
      <c r="I20" s="108" t="s">
        <v>2914</v>
      </c>
      <c r="J20" s="119" t="s">
        <v>2914</v>
      </c>
    </row>
    <row r="21" spans="1:10">
      <c r="A21" t="s">
        <v>229</v>
      </c>
      <c r="B21" s="119" t="s">
        <v>2914</v>
      </c>
      <c r="C21" s="119" t="s">
        <v>2914</v>
      </c>
      <c r="D21" s="119" t="s">
        <v>2914</v>
      </c>
      <c r="E21" s="119" t="s">
        <v>2914</v>
      </c>
      <c r="F21" s="119" t="s">
        <v>2914</v>
      </c>
      <c r="G21" s="119" t="s">
        <v>2914</v>
      </c>
      <c r="H21" s="108" t="s">
        <v>2914</v>
      </c>
      <c r="I21" s="108" t="s">
        <v>2914</v>
      </c>
      <c r="J21" s="119" t="s">
        <v>2914</v>
      </c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2913</v>
      </c>
    </row>
    <row r="2" spans="1:23" s="1" customFormat="1">
      <c r="A2" s="2" t="s">
        <v>1</v>
      </c>
      <c r="B2" s="9" t="s">
        <v>2183</v>
      </c>
    </row>
    <row r="3" spans="1:23" s="1" customFormat="1">
      <c r="A3" s="2" t="s">
        <v>2</v>
      </c>
      <c r="B3" s="20" t="s">
        <v>2184</v>
      </c>
    </row>
    <row r="4" spans="1:23" s="1" customFormat="1">
      <c r="A4" s="2" t="s">
        <v>3</v>
      </c>
      <c r="B4" s="62" t="s">
        <v>165</v>
      </c>
    </row>
    <row r="5" spans="1:23" ht="18.75">
      <c r="A5" s="83" t="s">
        <v>114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21" t="s">
        <v>70</v>
      </c>
      <c r="G7" s="21" t="s">
        <v>71</v>
      </c>
      <c r="H7" s="101" t="s">
        <v>2914</v>
      </c>
      <c r="I7" s="21" t="s">
        <v>7</v>
      </c>
      <c r="J7" s="21" t="s">
        <v>7</v>
      </c>
      <c r="K7" s="21" t="s">
        <v>152</v>
      </c>
      <c r="L7" s="101" t="s">
        <v>2914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103" t="s">
        <v>2914</v>
      </c>
      <c r="J9" s="103" t="s">
        <v>2914</v>
      </c>
      <c r="K9" s="53">
        <v>0</v>
      </c>
      <c r="L9" s="103" t="s">
        <v>2914</v>
      </c>
      <c r="M9" s="53">
        <v>0</v>
      </c>
      <c r="N9" s="103" t="s">
        <v>2914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07" t="s">
        <v>2914</v>
      </c>
      <c r="C10" s="107" t="s">
        <v>2914</v>
      </c>
      <c r="D10" s="108" t="s">
        <v>2914</v>
      </c>
      <c r="E10" s="108" t="s">
        <v>2914</v>
      </c>
      <c r="F10" s="108" t="s">
        <v>2914</v>
      </c>
      <c r="G10" s="59">
        <v>0</v>
      </c>
      <c r="H10" s="108" t="s">
        <v>2914</v>
      </c>
      <c r="I10" s="108" t="s">
        <v>2914</v>
      </c>
      <c r="J10" s="58">
        <v>0</v>
      </c>
      <c r="K10" s="59">
        <v>0</v>
      </c>
      <c r="L10" s="108" t="s">
        <v>2914</v>
      </c>
      <c r="M10" s="59">
        <v>0</v>
      </c>
      <c r="N10" s="108" t="s">
        <v>2914</v>
      </c>
      <c r="O10" s="58">
        <v>0</v>
      </c>
      <c r="P10" s="58">
        <v>0</v>
      </c>
    </row>
    <row r="11" spans="1:23">
      <c r="A11" s="57" t="s">
        <v>1118</v>
      </c>
      <c r="B11" s="107" t="s">
        <v>2914</v>
      </c>
      <c r="C11" s="107" t="s">
        <v>2914</v>
      </c>
      <c r="D11" s="108" t="s">
        <v>2914</v>
      </c>
      <c r="E11" s="108" t="s">
        <v>2914</v>
      </c>
      <c r="F11" s="108" t="s">
        <v>2914</v>
      </c>
      <c r="G11" s="59">
        <v>0</v>
      </c>
      <c r="H11" s="108" t="s">
        <v>2914</v>
      </c>
      <c r="I11" s="108" t="s">
        <v>2914</v>
      </c>
      <c r="J11" s="58">
        <v>0</v>
      </c>
      <c r="K11" s="59">
        <v>0</v>
      </c>
      <c r="L11" s="108" t="s">
        <v>2914</v>
      </c>
      <c r="M11" s="59">
        <v>0</v>
      </c>
      <c r="N11" s="108" t="s">
        <v>2914</v>
      </c>
      <c r="O11" s="58">
        <v>0</v>
      </c>
      <c r="P11" s="58">
        <v>0</v>
      </c>
    </row>
    <row r="12" spans="1:23">
      <c r="A12" t="s">
        <v>178</v>
      </c>
      <c r="B12" t="s">
        <v>178</v>
      </c>
      <c r="C12" s="107" t="s">
        <v>2914</v>
      </c>
      <c r="D12" t="s">
        <v>178</v>
      </c>
      <c r="E12" s="108" t="s">
        <v>2914</v>
      </c>
      <c r="F12" s="108" t="s">
        <v>2914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1119</v>
      </c>
      <c r="B13" s="107" t="s">
        <v>2914</v>
      </c>
      <c r="C13" s="107" t="s">
        <v>2914</v>
      </c>
      <c r="D13" s="108" t="s">
        <v>2914</v>
      </c>
      <c r="E13" s="108" t="s">
        <v>2914</v>
      </c>
      <c r="F13" s="108" t="s">
        <v>2914</v>
      </c>
      <c r="G13" s="59">
        <v>0</v>
      </c>
      <c r="H13" s="108" t="s">
        <v>2914</v>
      </c>
      <c r="I13" s="108" t="s">
        <v>2914</v>
      </c>
      <c r="J13" s="58">
        <v>0</v>
      </c>
      <c r="K13" s="59">
        <v>0</v>
      </c>
      <c r="L13" s="108" t="s">
        <v>2914</v>
      </c>
      <c r="M13" s="59">
        <v>0</v>
      </c>
      <c r="N13" s="108" t="s">
        <v>2914</v>
      </c>
      <c r="O13" s="58">
        <v>0</v>
      </c>
      <c r="P13" s="58">
        <v>0</v>
      </c>
    </row>
    <row r="14" spans="1:23">
      <c r="A14" t="s">
        <v>178</v>
      </c>
      <c r="B14" t="s">
        <v>178</v>
      </c>
      <c r="C14" s="107" t="s">
        <v>2914</v>
      </c>
      <c r="D14" t="s">
        <v>178</v>
      </c>
      <c r="E14" s="108" t="s">
        <v>2914</v>
      </c>
      <c r="F14" s="108" t="s">
        <v>2914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1120</v>
      </c>
      <c r="B15" s="107" t="s">
        <v>2914</v>
      </c>
      <c r="C15" s="107" t="s">
        <v>2914</v>
      </c>
      <c r="D15" s="108" t="s">
        <v>2914</v>
      </c>
      <c r="E15" s="108" t="s">
        <v>2914</v>
      </c>
      <c r="F15" s="108" t="s">
        <v>2914</v>
      </c>
      <c r="G15" s="59">
        <v>0</v>
      </c>
      <c r="H15" s="108" t="s">
        <v>2914</v>
      </c>
      <c r="I15" s="108" t="s">
        <v>2914</v>
      </c>
      <c r="J15" s="58">
        <v>0</v>
      </c>
      <c r="K15" s="59">
        <v>0</v>
      </c>
      <c r="L15" s="108" t="s">
        <v>2914</v>
      </c>
      <c r="M15" s="59">
        <v>0</v>
      </c>
      <c r="N15" s="108" t="s">
        <v>2914</v>
      </c>
      <c r="O15" s="58">
        <v>0</v>
      </c>
      <c r="P15" s="58">
        <v>0</v>
      </c>
    </row>
    <row r="16" spans="1:23">
      <c r="A16" s="57" t="s">
        <v>1121</v>
      </c>
      <c r="B16" s="107" t="s">
        <v>2914</v>
      </c>
      <c r="C16" s="107" t="s">
        <v>2914</v>
      </c>
      <c r="D16" s="108" t="s">
        <v>2914</v>
      </c>
      <c r="E16" s="108" t="s">
        <v>2914</v>
      </c>
      <c r="F16" s="108" t="s">
        <v>2914</v>
      </c>
      <c r="G16" s="59">
        <v>0</v>
      </c>
      <c r="H16" s="108" t="s">
        <v>2914</v>
      </c>
      <c r="I16" s="108" t="s">
        <v>2914</v>
      </c>
      <c r="J16" s="58">
        <v>0</v>
      </c>
      <c r="K16" s="59">
        <v>0</v>
      </c>
      <c r="L16" s="108" t="s">
        <v>2914</v>
      </c>
      <c r="M16" s="59">
        <v>0</v>
      </c>
      <c r="N16" s="108" t="s">
        <v>2914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7" t="s">
        <v>2914</v>
      </c>
      <c r="D17" t="s">
        <v>178</v>
      </c>
      <c r="E17" s="108" t="s">
        <v>2914</v>
      </c>
      <c r="F17" s="108" t="s">
        <v>2914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1122</v>
      </c>
      <c r="B18" s="107" t="s">
        <v>2914</v>
      </c>
      <c r="C18" s="107" t="s">
        <v>2914</v>
      </c>
      <c r="D18" s="108" t="s">
        <v>2914</v>
      </c>
      <c r="E18" s="108" t="s">
        <v>2914</v>
      </c>
      <c r="F18" s="108" t="s">
        <v>2914</v>
      </c>
      <c r="G18" s="59">
        <v>0</v>
      </c>
      <c r="H18" s="108" t="s">
        <v>2914</v>
      </c>
      <c r="I18" s="108" t="s">
        <v>2914</v>
      </c>
      <c r="J18" s="58">
        <v>0</v>
      </c>
      <c r="K18" s="59">
        <v>0</v>
      </c>
      <c r="L18" s="108" t="s">
        <v>2914</v>
      </c>
      <c r="M18" s="59">
        <v>0</v>
      </c>
      <c r="N18" s="108" t="s">
        <v>2914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7" t="s">
        <v>2914</v>
      </c>
      <c r="D19" t="s">
        <v>178</v>
      </c>
      <c r="E19" s="108" t="s">
        <v>2914</v>
      </c>
      <c r="F19" s="108" t="s">
        <v>2914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1123</v>
      </c>
      <c r="B20" s="107" t="s">
        <v>2914</v>
      </c>
      <c r="C20" s="107" t="s">
        <v>2914</v>
      </c>
      <c r="D20" s="108" t="s">
        <v>2914</v>
      </c>
      <c r="E20" s="108" t="s">
        <v>2914</v>
      </c>
      <c r="F20" s="108" t="s">
        <v>2914</v>
      </c>
      <c r="G20" s="59">
        <v>0</v>
      </c>
      <c r="H20" s="108" t="s">
        <v>2914</v>
      </c>
      <c r="I20" s="108" t="s">
        <v>2914</v>
      </c>
      <c r="J20" s="58">
        <v>0</v>
      </c>
      <c r="K20" s="59">
        <v>0</v>
      </c>
      <c r="L20" s="108" t="s">
        <v>2914</v>
      </c>
      <c r="M20" s="59">
        <v>0</v>
      </c>
      <c r="N20" s="108" t="s">
        <v>2914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7" t="s">
        <v>2914</v>
      </c>
      <c r="D21" t="s">
        <v>178</v>
      </c>
      <c r="E21" s="108" t="s">
        <v>2914</v>
      </c>
      <c r="F21" s="108" t="s">
        <v>2914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1124</v>
      </c>
      <c r="B22" s="107" t="s">
        <v>2914</v>
      </c>
      <c r="C22" s="107" t="s">
        <v>2914</v>
      </c>
      <c r="D22" s="108" t="s">
        <v>2914</v>
      </c>
      <c r="E22" s="108" t="s">
        <v>2914</v>
      </c>
      <c r="F22" s="108" t="s">
        <v>2914</v>
      </c>
      <c r="G22" s="59">
        <v>0</v>
      </c>
      <c r="H22" s="108" t="s">
        <v>2914</v>
      </c>
      <c r="I22" s="108" t="s">
        <v>2914</v>
      </c>
      <c r="J22" s="58">
        <v>0</v>
      </c>
      <c r="K22" s="59">
        <v>0</v>
      </c>
      <c r="L22" s="108" t="s">
        <v>2914</v>
      </c>
      <c r="M22" s="59">
        <v>0</v>
      </c>
      <c r="N22" s="108" t="s">
        <v>2914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7" t="s">
        <v>2914</v>
      </c>
      <c r="D23" t="s">
        <v>178</v>
      </c>
      <c r="E23" s="108" t="s">
        <v>2914</v>
      </c>
      <c r="F23" s="108" t="s">
        <v>2914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188</v>
      </c>
      <c r="B24" s="107" t="s">
        <v>2914</v>
      </c>
      <c r="C24" s="107" t="s">
        <v>2914</v>
      </c>
      <c r="D24" s="108" t="s">
        <v>2914</v>
      </c>
      <c r="E24" s="108" t="s">
        <v>2914</v>
      </c>
      <c r="F24" s="108" t="s">
        <v>2914</v>
      </c>
      <c r="G24" s="59">
        <v>0</v>
      </c>
      <c r="H24" s="108" t="s">
        <v>2914</v>
      </c>
      <c r="I24" s="108" t="s">
        <v>2914</v>
      </c>
      <c r="J24" s="58">
        <v>0</v>
      </c>
      <c r="K24" s="59">
        <v>0</v>
      </c>
      <c r="L24" s="108" t="s">
        <v>2914</v>
      </c>
      <c r="M24" s="59">
        <v>0</v>
      </c>
      <c r="N24" s="108" t="s">
        <v>2914</v>
      </c>
      <c r="O24" s="58">
        <v>0</v>
      </c>
      <c r="P24" s="58">
        <v>0</v>
      </c>
    </row>
    <row r="25" spans="1:16">
      <c r="A25" s="57" t="s">
        <v>1118</v>
      </c>
      <c r="B25" s="107" t="s">
        <v>2914</v>
      </c>
      <c r="C25" s="107" t="s">
        <v>2914</v>
      </c>
      <c r="D25" s="108" t="s">
        <v>2914</v>
      </c>
      <c r="E25" s="108" t="s">
        <v>2914</v>
      </c>
      <c r="F25" s="108" t="s">
        <v>2914</v>
      </c>
      <c r="G25" s="59">
        <v>0</v>
      </c>
      <c r="H25" s="108" t="s">
        <v>2914</v>
      </c>
      <c r="I25" s="108" t="s">
        <v>2914</v>
      </c>
      <c r="J25" s="58">
        <v>0</v>
      </c>
      <c r="K25" s="59">
        <v>0</v>
      </c>
      <c r="L25" s="108" t="s">
        <v>2914</v>
      </c>
      <c r="M25" s="59">
        <v>0</v>
      </c>
      <c r="N25" s="108" t="s">
        <v>2914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7" t="s">
        <v>2914</v>
      </c>
      <c r="D26" t="s">
        <v>178</v>
      </c>
      <c r="E26" s="108" t="s">
        <v>2914</v>
      </c>
      <c r="F26" s="108" t="s">
        <v>2914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1119</v>
      </c>
      <c r="B27" s="107" t="s">
        <v>2914</v>
      </c>
      <c r="C27" s="107" t="s">
        <v>2914</v>
      </c>
      <c r="D27" s="108" t="s">
        <v>2914</v>
      </c>
      <c r="E27" s="108" t="s">
        <v>2914</v>
      </c>
      <c r="F27" s="108" t="s">
        <v>2914</v>
      </c>
      <c r="G27" s="59">
        <v>0</v>
      </c>
      <c r="H27" s="108" t="s">
        <v>2914</v>
      </c>
      <c r="I27" s="108" t="s">
        <v>2914</v>
      </c>
      <c r="J27" s="58">
        <v>0</v>
      </c>
      <c r="K27" s="59">
        <v>0</v>
      </c>
      <c r="L27" s="108" t="s">
        <v>2914</v>
      </c>
      <c r="M27" s="59">
        <v>0</v>
      </c>
      <c r="N27" s="108" t="s">
        <v>2914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7" t="s">
        <v>2914</v>
      </c>
      <c r="D28" t="s">
        <v>178</v>
      </c>
      <c r="E28" s="108" t="s">
        <v>2914</v>
      </c>
      <c r="F28" s="108" t="s">
        <v>2914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1120</v>
      </c>
      <c r="B29" s="107" t="s">
        <v>2914</v>
      </c>
      <c r="C29" s="107" t="s">
        <v>2914</v>
      </c>
      <c r="D29" s="108" t="s">
        <v>2914</v>
      </c>
      <c r="E29" s="108" t="s">
        <v>2914</v>
      </c>
      <c r="F29" s="108" t="s">
        <v>2914</v>
      </c>
      <c r="G29" s="59">
        <v>0</v>
      </c>
      <c r="H29" s="108" t="s">
        <v>2914</v>
      </c>
      <c r="I29" s="108" t="s">
        <v>2914</v>
      </c>
      <c r="J29" s="58">
        <v>0</v>
      </c>
      <c r="K29" s="59">
        <v>0</v>
      </c>
      <c r="L29" s="108" t="s">
        <v>2914</v>
      </c>
      <c r="M29" s="59">
        <v>0</v>
      </c>
      <c r="N29" s="108" t="s">
        <v>2914</v>
      </c>
      <c r="O29" s="58">
        <v>0</v>
      </c>
      <c r="P29" s="58">
        <v>0</v>
      </c>
    </row>
    <row r="30" spans="1:16">
      <c r="A30" s="57" t="s">
        <v>1121</v>
      </c>
      <c r="B30" s="107" t="s">
        <v>2914</v>
      </c>
      <c r="C30" s="107" t="s">
        <v>2914</v>
      </c>
      <c r="D30" s="108" t="s">
        <v>2914</v>
      </c>
      <c r="E30" s="108" t="s">
        <v>2914</v>
      </c>
      <c r="F30" s="108" t="s">
        <v>2914</v>
      </c>
      <c r="G30" s="59">
        <v>0</v>
      </c>
      <c r="H30" s="108" t="s">
        <v>2914</v>
      </c>
      <c r="I30" s="108" t="s">
        <v>2914</v>
      </c>
      <c r="J30" s="58">
        <v>0</v>
      </c>
      <c r="K30" s="59">
        <v>0</v>
      </c>
      <c r="L30" s="108" t="s">
        <v>2914</v>
      </c>
      <c r="M30" s="59">
        <v>0</v>
      </c>
      <c r="N30" s="108" t="s">
        <v>2914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7" t="s">
        <v>2914</v>
      </c>
      <c r="D31" t="s">
        <v>178</v>
      </c>
      <c r="E31" s="108" t="s">
        <v>2914</v>
      </c>
      <c r="F31" s="108" t="s">
        <v>2914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1122</v>
      </c>
      <c r="B32" s="107" t="s">
        <v>2914</v>
      </c>
      <c r="C32" s="107" t="s">
        <v>2914</v>
      </c>
      <c r="D32" s="108" t="s">
        <v>2914</v>
      </c>
      <c r="E32" s="108" t="s">
        <v>2914</v>
      </c>
      <c r="F32" s="108" t="s">
        <v>2914</v>
      </c>
      <c r="G32" s="59">
        <v>0</v>
      </c>
      <c r="H32" s="108" t="s">
        <v>2914</v>
      </c>
      <c r="I32" s="108" t="s">
        <v>2914</v>
      </c>
      <c r="J32" s="58">
        <v>0</v>
      </c>
      <c r="K32" s="59">
        <v>0</v>
      </c>
      <c r="L32" s="108" t="s">
        <v>2914</v>
      </c>
      <c r="M32" s="59">
        <v>0</v>
      </c>
      <c r="N32" s="108" t="s">
        <v>2914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7" t="s">
        <v>2914</v>
      </c>
      <c r="D33" t="s">
        <v>178</v>
      </c>
      <c r="E33" s="108" t="s">
        <v>2914</v>
      </c>
      <c r="F33" s="108" t="s">
        <v>2914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1123</v>
      </c>
      <c r="B34" s="107" t="s">
        <v>2914</v>
      </c>
      <c r="C34" s="107" t="s">
        <v>2914</v>
      </c>
      <c r="D34" s="108" t="s">
        <v>2914</v>
      </c>
      <c r="E34" s="108" t="s">
        <v>2914</v>
      </c>
      <c r="F34" s="108" t="s">
        <v>2914</v>
      </c>
      <c r="G34" s="59">
        <v>0</v>
      </c>
      <c r="H34" s="108" t="s">
        <v>2914</v>
      </c>
      <c r="I34" s="108" t="s">
        <v>2914</v>
      </c>
      <c r="J34" s="58">
        <v>0</v>
      </c>
      <c r="K34" s="59">
        <v>0</v>
      </c>
      <c r="L34" s="108" t="s">
        <v>2914</v>
      </c>
      <c r="M34" s="59">
        <v>0</v>
      </c>
      <c r="N34" s="108" t="s">
        <v>2914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7" t="s">
        <v>2914</v>
      </c>
      <c r="D35" t="s">
        <v>178</v>
      </c>
      <c r="E35" s="108" t="s">
        <v>2914</v>
      </c>
      <c r="F35" s="108" t="s">
        <v>2914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1124</v>
      </c>
      <c r="B36" s="107" t="s">
        <v>2914</v>
      </c>
      <c r="C36" s="107" t="s">
        <v>2914</v>
      </c>
      <c r="D36" s="108" t="s">
        <v>2914</v>
      </c>
      <c r="E36" s="108" t="s">
        <v>2914</v>
      </c>
      <c r="F36" s="108" t="s">
        <v>2914</v>
      </c>
      <c r="G36" s="59">
        <v>0</v>
      </c>
      <c r="H36" s="108" t="s">
        <v>2914</v>
      </c>
      <c r="I36" s="108" t="s">
        <v>2914</v>
      </c>
      <c r="J36" s="58">
        <v>0</v>
      </c>
      <c r="K36" s="59">
        <v>0</v>
      </c>
      <c r="L36" s="108" t="s">
        <v>2914</v>
      </c>
      <c r="M36" s="59">
        <v>0</v>
      </c>
      <c r="N36" s="108" t="s">
        <v>2914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7" t="s">
        <v>2914</v>
      </c>
      <c r="D37" t="s">
        <v>178</v>
      </c>
      <c r="E37" s="108" t="s">
        <v>2914</v>
      </c>
      <c r="F37" s="108" t="s">
        <v>2914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190</v>
      </c>
      <c r="B38" s="107" t="s">
        <v>2914</v>
      </c>
      <c r="C38" s="107" t="s">
        <v>2914</v>
      </c>
      <c r="D38" s="108" t="s">
        <v>2914</v>
      </c>
      <c r="E38" s="108" t="s">
        <v>2914</v>
      </c>
      <c r="F38" s="108" t="s">
        <v>2914</v>
      </c>
      <c r="G38" s="108" t="s">
        <v>2914</v>
      </c>
      <c r="H38" s="108" t="s">
        <v>2914</v>
      </c>
      <c r="I38" s="108" t="s">
        <v>2914</v>
      </c>
      <c r="J38" s="108" t="s">
        <v>2914</v>
      </c>
      <c r="K38" s="108" t="s">
        <v>2914</v>
      </c>
      <c r="L38" s="108" t="s">
        <v>2914</v>
      </c>
      <c r="M38" s="108" t="s">
        <v>2914</v>
      </c>
      <c r="N38" s="108" t="s">
        <v>2914</v>
      </c>
      <c r="O38" s="108" t="s">
        <v>2914</v>
      </c>
      <c r="P38" s="108" t="s">
        <v>2914</v>
      </c>
    </row>
    <row r="39" spans="1:16">
      <c r="A39" t="s">
        <v>227</v>
      </c>
      <c r="B39" s="107" t="s">
        <v>2914</v>
      </c>
      <c r="C39" s="107" t="s">
        <v>2914</v>
      </c>
      <c r="D39" s="108" t="s">
        <v>2914</v>
      </c>
      <c r="E39" s="108" t="s">
        <v>2914</v>
      </c>
      <c r="F39" s="108" t="s">
        <v>2914</v>
      </c>
      <c r="G39" s="108" t="s">
        <v>2914</v>
      </c>
      <c r="H39" s="108" t="s">
        <v>2914</v>
      </c>
      <c r="I39" s="108" t="s">
        <v>2914</v>
      </c>
      <c r="J39" s="108" t="s">
        <v>2914</v>
      </c>
      <c r="K39" s="108" t="s">
        <v>2914</v>
      </c>
      <c r="L39" s="108" t="s">
        <v>2914</v>
      </c>
      <c r="M39" s="108" t="s">
        <v>2914</v>
      </c>
      <c r="N39" s="108" t="s">
        <v>2914</v>
      </c>
      <c r="O39" s="108" t="s">
        <v>2914</v>
      </c>
      <c r="P39" s="108" t="s">
        <v>2914</v>
      </c>
    </row>
    <row r="40" spans="1:16">
      <c r="A40" t="s">
        <v>228</v>
      </c>
      <c r="B40" s="107" t="s">
        <v>2914</v>
      </c>
      <c r="C40" s="107" t="s">
        <v>2914</v>
      </c>
      <c r="D40" s="108" t="s">
        <v>2914</v>
      </c>
      <c r="E40" s="108" t="s">
        <v>2914</v>
      </c>
      <c r="F40" s="108" t="s">
        <v>2914</v>
      </c>
      <c r="G40" s="108" t="s">
        <v>2914</v>
      </c>
      <c r="H40" s="108" t="s">
        <v>2914</v>
      </c>
      <c r="I40" s="108" t="s">
        <v>2914</v>
      </c>
      <c r="J40" s="108" t="s">
        <v>2914</v>
      </c>
      <c r="K40" s="108" t="s">
        <v>2914</v>
      </c>
      <c r="L40" s="108" t="s">
        <v>2914</v>
      </c>
      <c r="M40" s="108" t="s">
        <v>2914</v>
      </c>
      <c r="N40" s="108" t="s">
        <v>2914</v>
      </c>
      <c r="O40" s="108" t="s">
        <v>2914</v>
      </c>
      <c r="P40" s="108" t="s">
        <v>2914</v>
      </c>
    </row>
    <row r="41" spans="1:16">
      <c r="A41" t="s">
        <v>229</v>
      </c>
      <c r="B41" s="107" t="s">
        <v>2914</v>
      </c>
      <c r="C41" s="107" t="s">
        <v>2914</v>
      </c>
      <c r="D41" s="108" t="s">
        <v>2914</v>
      </c>
      <c r="E41" s="108" t="s">
        <v>2914</v>
      </c>
      <c r="F41" s="108" t="s">
        <v>2914</v>
      </c>
      <c r="G41" s="108" t="s">
        <v>2914</v>
      </c>
      <c r="H41" s="108" t="s">
        <v>2914</v>
      </c>
      <c r="I41" s="108" t="s">
        <v>2914</v>
      </c>
      <c r="J41" s="108" t="s">
        <v>2914</v>
      </c>
      <c r="K41" s="108" t="s">
        <v>2914</v>
      </c>
      <c r="L41" s="108" t="s">
        <v>2914</v>
      </c>
      <c r="M41" s="108" t="s">
        <v>2914</v>
      </c>
      <c r="N41" s="108" t="s">
        <v>2914</v>
      </c>
      <c r="O41" s="108" t="s">
        <v>2914</v>
      </c>
      <c r="P41" s="108" t="s">
        <v>2914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2913</v>
      </c>
    </row>
    <row r="2" spans="1:34" s="1" customFormat="1">
      <c r="A2" s="2" t="s">
        <v>1</v>
      </c>
      <c r="B2" s="9" t="s">
        <v>2183</v>
      </c>
    </row>
    <row r="3" spans="1:34" s="1" customFormat="1">
      <c r="A3" s="2" t="s">
        <v>2</v>
      </c>
      <c r="B3" s="20" t="s">
        <v>2184</v>
      </c>
    </row>
    <row r="4" spans="1:34" s="1" customFormat="1">
      <c r="A4" s="2" t="s">
        <v>3</v>
      </c>
      <c r="B4" s="62" t="s">
        <v>165</v>
      </c>
    </row>
    <row r="5" spans="1:34" ht="18.75">
      <c r="A5" s="83" t="s">
        <v>65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21" t="s">
        <v>70</v>
      </c>
      <c r="F7" s="21" t="s">
        <v>71</v>
      </c>
      <c r="G7" s="101" t="s">
        <v>2914</v>
      </c>
      <c r="H7" s="21" t="s">
        <v>7</v>
      </c>
      <c r="I7" s="21" t="s">
        <v>7</v>
      </c>
      <c r="J7" s="21" t="s">
        <v>152</v>
      </c>
      <c r="K7" s="101" t="s">
        <v>2914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103" t="s">
        <v>2914</v>
      </c>
      <c r="J9" s="53">
        <v>0</v>
      </c>
      <c r="K9" s="103" t="s">
        <v>2914</v>
      </c>
      <c r="L9" s="53">
        <v>0</v>
      </c>
      <c r="M9" s="103" t="s">
        <v>2914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59">
        <v>0</v>
      </c>
      <c r="G10" s="108" t="s">
        <v>2914</v>
      </c>
      <c r="H10" s="108" t="s">
        <v>2914</v>
      </c>
      <c r="I10" s="58">
        <v>0</v>
      </c>
      <c r="J10" s="59">
        <v>0</v>
      </c>
      <c r="K10" s="108" t="s">
        <v>2914</v>
      </c>
      <c r="L10" s="59">
        <v>0</v>
      </c>
      <c r="M10" s="108" t="s">
        <v>2914</v>
      </c>
      <c r="N10" s="58">
        <v>0</v>
      </c>
      <c r="O10" s="58">
        <v>0</v>
      </c>
    </row>
    <row r="11" spans="1:34">
      <c r="A11" s="57" t="s">
        <v>1125</v>
      </c>
      <c r="B11" s="107" t="s">
        <v>2914</v>
      </c>
      <c r="C11" s="108" t="s">
        <v>2914</v>
      </c>
      <c r="D11" s="108" t="s">
        <v>2914</v>
      </c>
      <c r="E11" s="108" t="s">
        <v>2914</v>
      </c>
      <c r="F11" s="59">
        <v>0</v>
      </c>
      <c r="G11" s="108" t="s">
        <v>2914</v>
      </c>
      <c r="H11" s="108" t="s">
        <v>2914</v>
      </c>
      <c r="I11" s="58">
        <v>0</v>
      </c>
      <c r="J11" s="59">
        <v>0</v>
      </c>
      <c r="K11" s="108" t="s">
        <v>2914</v>
      </c>
      <c r="L11" s="59">
        <v>0</v>
      </c>
      <c r="M11" s="108" t="s">
        <v>2914</v>
      </c>
      <c r="N11" s="58">
        <v>0</v>
      </c>
      <c r="O11" s="58">
        <v>0</v>
      </c>
    </row>
    <row r="12" spans="1:34">
      <c r="A12" t="s">
        <v>178</v>
      </c>
      <c r="B12" t="s">
        <v>178</v>
      </c>
      <c r="C12" t="s">
        <v>178</v>
      </c>
      <c r="D12" s="108" t="s">
        <v>2914</v>
      </c>
      <c r="E12" s="108" t="s">
        <v>2914</v>
      </c>
      <c r="F12" s="55">
        <v>0</v>
      </c>
      <c r="G12" t="s">
        <v>178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1126</v>
      </c>
      <c r="B13" s="107" t="s">
        <v>2914</v>
      </c>
      <c r="C13" s="108" t="s">
        <v>2914</v>
      </c>
      <c r="D13" s="108" t="s">
        <v>2914</v>
      </c>
      <c r="E13" s="108" t="s">
        <v>2914</v>
      </c>
      <c r="F13" s="59">
        <v>0</v>
      </c>
      <c r="G13" s="108" t="s">
        <v>2914</v>
      </c>
      <c r="H13" s="108" t="s">
        <v>2914</v>
      </c>
      <c r="I13" s="58">
        <v>0</v>
      </c>
      <c r="J13" s="59">
        <v>0</v>
      </c>
      <c r="K13" s="108" t="s">
        <v>2914</v>
      </c>
      <c r="L13" s="59">
        <v>0</v>
      </c>
      <c r="M13" s="108" t="s">
        <v>2914</v>
      </c>
      <c r="N13" s="58">
        <v>0</v>
      </c>
      <c r="O13" s="58">
        <v>0</v>
      </c>
    </row>
    <row r="14" spans="1:34">
      <c r="A14" t="s">
        <v>178</v>
      </c>
      <c r="B14" t="s">
        <v>178</v>
      </c>
      <c r="C14" t="s">
        <v>178</v>
      </c>
      <c r="D14" s="108" t="s">
        <v>2914</v>
      </c>
      <c r="E14" s="108" t="s">
        <v>2914</v>
      </c>
      <c r="F14" s="55">
        <v>0</v>
      </c>
      <c r="G14" t="s">
        <v>178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1127</v>
      </c>
      <c r="B15" s="107" t="s">
        <v>2914</v>
      </c>
      <c r="C15" s="108" t="s">
        <v>2914</v>
      </c>
      <c r="D15" s="108" t="s">
        <v>2914</v>
      </c>
      <c r="E15" s="108" t="s">
        <v>2914</v>
      </c>
      <c r="F15" s="59">
        <v>0</v>
      </c>
      <c r="G15" s="108" t="s">
        <v>2914</v>
      </c>
      <c r="H15" s="108" t="s">
        <v>2914</v>
      </c>
      <c r="I15" s="58">
        <v>0</v>
      </c>
      <c r="J15" s="59">
        <v>0</v>
      </c>
      <c r="K15" s="108" t="s">
        <v>2914</v>
      </c>
      <c r="L15" s="59">
        <v>0</v>
      </c>
      <c r="M15" s="108" t="s">
        <v>2914</v>
      </c>
      <c r="N15" s="58">
        <v>0</v>
      </c>
      <c r="O15" s="58">
        <v>0</v>
      </c>
    </row>
    <row r="16" spans="1:34">
      <c r="A16" t="s">
        <v>178</v>
      </c>
      <c r="B16" t="s">
        <v>178</v>
      </c>
      <c r="C16" t="s">
        <v>178</v>
      </c>
      <c r="D16" s="108" t="s">
        <v>2914</v>
      </c>
      <c r="E16" s="108" t="s">
        <v>2914</v>
      </c>
      <c r="F16" s="55">
        <v>0</v>
      </c>
      <c r="G16" t="s">
        <v>178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1128</v>
      </c>
      <c r="B17" s="107" t="s">
        <v>2914</v>
      </c>
      <c r="C17" s="108" t="s">
        <v>2914</v>
      </c>
      <c r="D17" s="108" t="s">
        <v>2914</v>
      </c>
      <c r="E17" s="108" t="s">
        <v>2914</v>
      </c>
      <c r="F17" s="59">
        <v>0</v>
      </c>
      <c r="G17" s="108" t="s">
        <v>2914</v>
      </c>
      <c r="H17" s="108" t="s">
        <v>2914</v>
      </c>
      <c r="I17" s="58">
        <v>0</v>
      </c>
      <c r="J17" s="59">
        <v>0</v>
      </c>
      <c r="K17" s="108" t="s">
        <v>2914</v>
      </c>
      <c r="L17" s="59">
        <v>0</v>
      </c>
      <c r="M17" s="108" t="s">
        <v>2914</v>
      </c>
      <c r="N17" s="58">
        <v>0</v>
      </c>
      <c r="O17" s="58">
        <v>0</v>
      </c>
    </row>
    <row r="18" spans="1:15">
      <c r="A18" t="s">
        <v>178</v>
      </c>
      <c r="B18" t="s">
        <v>178</v>
      </c>
      <c r="C18" t="s">
        <v>178</v>
      </c>
      <c r="D18" s="108" t="s">
        <v>2914</v>
      </c>
      <c r="E18" s="108" t="s">
        <v>2914</v>
      </c>
      <c r="F18" s="55">
        <v>0</v>
      </c>
      <c r="G18" t="s">
        <v>178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1129</v>
      </c>
      <c r="B19" s="107" t="s">
        <v>2914</v>
      </c>
      <c r="C19" s="108" t="s">
        <v>2914</v>
      </c>
      <c r="D19" s="108" t="s">
        <v>2914</v>
      </c>
      <c r="E19" s="108" t="s">
        <v>2914</v>
      </c>
      <c r="F19" s="59">
        <v>0</v>
      </c>
      <c r="G19" s="108" t="s">
        <v>2914</v>
      </c>
      <c r="H19" s="108" t="s">
        <v>2914</v>
      </c>
      <c r="I19" s="58">
        <v>0</v>
      </c>
      <c r="J19" s="59">
        <v>0</v>
      </c>
      <c r="K19" s="108" t="s">
        <v>2914</v>
      </c>
      <c r="L19" s="59">
        <v>0</v>
      </c>
      <c r="M19" s="108" t="s">
        <v>2914</v>
      </c>
      <c r="N19" s="58">
        <v>0</v>
      </c>
      <c r="O19" s="58">
        <v>0</v>
      </c>
    </row>
    <row r="20" spans="1:15">
      <c r="A20" s="57" t="s">
        <v>1130</v>
      </c>
      <c r="B20" s="107" t="s">
        <v>2914</v>
      </c>
      <c r="C20" s="108" t="s">
        <v>2914</v>
      </c>
      <c r="D20" s="108" t="s">
        <v>2914</v>
      </c>
      <c r="E20" s="108" t="s">
        <v>2914</v>
      </c>
      <c r="F20" s="59">
        <v>0</v>
      </c>
      <c r="G20" s="108" t="s">
        <v>2914</v>
      </c>
      <c r="H20" s="108" t="s">
        <v>2914</v>
      </c>
      <c r="I20" s="58">
        <v>0</v>
      </c>
      <c r="J20" s="59">
        <v>0</v>
      </c>
      <c r="K20" s="108" t="s">
        <v>2914</v>
      </c>
      <c r="L20" s="59">
        <v>0</v>
      </c>
      <c r="M20" s="108" t="s">
        <v>2914</v>
      </c>
      <c r="N20" s="58">
        <v>0</v>
      </c>
      <c r="O20" s="58">
        <v>0</v>
      </c>
    </row>
    <row r="21" spans="1:15">
      <c r="A21" t="s">
        <v>178</v>
      </c>
      <c r="B21" t="s">
        <v>178</v>
      </c>
      <c r="C21" t="s">
        <v>178</v>
      </c>
      <c r="D21" s="108" t="s">
        <v>2914</v>
      </c>
      <c r="E21" s="108" t="s">
        <v>2914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1131</v>
      </c>
      <c r="B22" s="107" t="s">
        <v>2914</v>
      </c>
      <c r="C22" s="108" t="s">
        <v>2914</v>
      </c>
      <c r="D22" s="108" t="s">
        <v>2914</v>
      </c>
      <c r="E22" s="108" t="s">
        <v>2914</v>
      </c>
      <c r="F22" s="59">
        <v>0</v>
      </c>
      <c r="G22" s="108" t="s">
        <v>2914</v>
      </c>
      <c r="H22" s="108" t="s">
        <v>2914</v>
      </c>
      <c r="I22" s="58">
        <v>0</v>
      </c>
      <c r="J22" s="59">
        <v>0</v>
      </c>
      <c r="K22" s="108" t="s">
        <v>2914</v>
      </c>
      <c r="L22" s="59">
        <v>0</v>
      </c>
      <c r="M22" s="108" t="s">
        <v>2914</v>
      </c>
      <c r="N22" s="58">
        <v>0</v>
      </c>
      <c r="O22" s="58">
        <v>0</v>
      </c>
    </row>
    <row r="23" spans="1:15">
      <c r="A23" t="s">
        <v>178</v>
      </c>
      <c r="B23" t="s">
        <v>178</v>
      </c>
      <c r="C23" t="s">
        <v>178</v>
      </c>
      <c r="D23" s="108" t="s">
        <v>2914</v>
      </c>
      <c r="E23" s="108" t="s">
        <v>2914</v>
      </c>
      <c r="F23" s="55">
        <v>0</v>
      </c>
      <c r="G23" t="s">
        <v>178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1132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59">
        <v>0</v>
      </c>
      <c r="G24" s="108" t="s">
        <v>2914</v>
      </c>
      <c r="H24" s="108" t="s">
        <v>2914</v>
      </c>
      <c r="I24" s="58">
        <v>0</v>
      </c>
      <c r="J24" s="59">
        <v>0</v>
      </c>
      <c r="K24" s="108" t="s">
        <v>2914</v>
      </c>
      <c r="L24" s="59">
        <v>0</v>
      </c>
      <c r="M24" s="108" t="s">
        <v>2914</v>
      </c>
      <c r="N24" s="58">
        <v>0</v>
      </c>
      <c r="O24" s="58">
        <v>0</v>
      </c>
    </row>
    <row r="25" spans="1:15">
      <c r="A25" t="s">
        <v>178</v>
      </c>
      <c r="B25" t="s">
        <v>178</v>
      </c>
      <c r="C25" t="s">
        <v>178</v>
      </c>
      <c r="D25" s="108" t="s">
        <v>2914</v>
      </c>
      <c r="E25" s="108" t="s">
        <v>2914</v>
      </c>
      <c r="F25" s="55">
        <v>0</v>
      </c>
      <c r="G25" t="s">
        <v>178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235</v>
      </c>
      <c r="B26" s="107" t="s">
        <v>2914</v>
      </c>
      <c r="C26" s="108" t="s">
        <v>2914</v>
      </c>
      <c r="D26" s="108" t="s">
        <v>2914</v>
      </c>
      <c r="E26" s="108" t="s">
        <v>2914</v>
      </c>
      <c r="F26" s="59">
        <v>0</v>
      </c>
      <c r="G26" s="108" t="s">
        <v>2914</v>
      </c>
      <c r="H26" s="108" t="s">
        <v>2914</v>
      </c>
      <c r="I26" s="58">
        <v>0</v>
      </c>
      <c r="J26" s="59">
        <v>0</v>
      </c>
      <c r="K26" s="108" t="s">
        <v>2914</v>
      </c>
      <c r="L26" s="59">
        <v>0</v>
      </c>
      <c r="M26" s="108" t="s">
        <v>2914</v>
      </c>
      <c r="N26" s="58">
        <v>0</v>
      </c>
      <c r="O26" s="58">
        <v>0</v>
      </c>
    </row>
    <row r="27" spans="1:15">
      <c r="A27" t="s">
        <v>178</v>
      </c>
      <c r="B27" t="s">
        <v>178</v>
      </c>
      <c r="C27" t="s">
        <v>178</v>
      </c>
      <c r="D27" s="108" t="s">
        <v>2914</v>
      </c>
      <c r="E27" s="108" t="s">
        <v>2914</v>
      </c>
      <c r="F27" s="55">
        <v>0</v>
      </c>
      <c r="G27" t="s">
        <v>178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188</v>
      </c>
      <c r="B28" s="107" t="s">
        <v>2914</v>
      </c>
      <c r="C28" s="108" t="s">
        <v>2914</v>
      </c>
      <c r="D28" s="108" t="s">
        <v>2914</v>
      </c>
      <c r="E28" s="108" t="s">
        <v>2914</v>
      </c>
      <c r="F28" s="59">
        <v>0</v>
      </c>
      <c r="G28" s="108" t="s">
        <v>2914</v>
      </c>
      <c r="H28" s="108" t="s">
        <v>2914</v>
      </c>
      <c r="I28" s="58">
        <v>0</v>
      </c>
      <c r="J28" s="59">
        <v>0</v>
      </c>
      <c r="K28" s="108" t="s">
        <v>2914</v>
      </c>
      <c r="L28" s="59">
        <v>0</v>
      </c>
      <c r="M28" s="108" t="s">
        <v>2914</v>
      </c>
      <c r="N28" s="58">
        <v>0</v>
      </c>
      <c r="O28" s="58">
        <v>0</v>
      </c>
    </row>
    <row r="29" spans="1:15">
      <c r="A29" s="57" t="s">
        <v>225</v>
      </c>
      <c r="B29" s="107" t="s">
        <v>2914</v>
      </c>
      <c r="C29" s="108" t="s">
        <v>2914</v>
      </c>
      <c r="D29" s="108" t="s">
        <v>2914</v>
      </c>
      <c r="E29" s="108" t="s">
        <v>2914</v>
      </c>
      <c r="F29" s="59">
        <v>0</v>
      </c>
      <c r="G29" s="108" t="s">
        <v>2914</v>
      </c>
      <c r="H29" s="108" t="s">
        <v>2914</v>
      </c>
      <c r="I29" s="58">
        <v>0</v>
      </c>
      <c r="J29" s="59">
        <v>0</v>
      </c>
      <c r="K29" s="108" t="s">
        <v>2914</v>
      </c>
      <c r="L29" s="59">
        <v>0</v>
      </c>
      <c r="M29" s="108" t="s">
        <v>2914</v>
      </c>
      <c r="N29" s="58">
        <v>0</v>
      </c>
      <c r="O29" s="58">
        <v>0</v>
      </c>
    </row>
    <row r="30" spans="1:15">
      <c r="A30" t="s">
        <v>178</v>
      </c>
      <c r="B30" t="s">
        <v>178</v>
      </c>
      <c r="C30" t="s">
        <v>178</v>
      </c>
      <c r="D30" s="108" t="s">
        <v>2914</v>
      </c>
      <c r="E30" s="108" t="s">
        <v>2914</v>
      </c>
      <c r="F30" s="55">
        <v>0</v>
      </c>
      <c r="G30" t="s">
        <v>178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1133</v>
      </c>
      <c r="B31" s="107" t="s">
        <v>2914</v>
      </c>
      <c r="C31" s="108" t="s">
        <v>2914</v>
      </c>
      <c r="D31" s="108" t="s">
        <v>2914</v>
      </c>
      <c r="E31" s="108" t="s">
        <v>2914</v>
      </c>
      <c r="F31" s="59">
        <v>0</v>
      </c>
      <c r="G31" s="108" t="s">
        <v>2914</v>
      </c>
      <c r="H31" s="108" t="s">
        <v>2914</v>
      </c>
      <c r="I31" s="58">
        <v>0</v>
      </c>
      <c r="J31" s="59">
        <v>0</v>
      </c>
      <c r="K31" s="108" t="s">
        <v>2914</v>
      </c>
      <c r="L31" s="59">
        <v>0</v>
      </c>
      <c r="M31" s="108" t="s">
        <v>2914</v>
      </c>
      <c r="N31" s="58">
        <v>0</v>
      </c>
      <c r="O31" s="58">
        <v>0</v>
      </c>
    </row>
    <row r="32" spans="1:15">
      <c r="A32" t="s">
        <v>178</v>
      </c>
      <c r="B32" t="s">
        <v>178</v>
      </c>
      <c r="C32" t="s">
        <v>178</v>
      </c>
      <c r="D32" s="108" t="s">
        <v>2914</v>
      </c>
      <c r="E32" s="108" t="s">
        <v>2914</v>
      </c>
      <c r="F32" s="55">
        <v>0</v>
      </c>
      <c r="G32" t="s">
        <v>178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227</v>
      </c>
      <c r="B33" s="107" t="s">
        <v>2914</v>
      </c>
      <c r="C33" s="108" t="s">
        <v>2914</v>
      </c>
      <c r="D33" s="108" t="s">
        <v>2914</v>
      </c>
      <c r="E33" s="108" t="s">
        <v>2914</v>
      </c>
      <c r="F33" s="108" t="s">
        <v>2914</v>
      </c>
      <c r="G33" s="108" t="s">
        <v>2914</v>
      </c>
      <c r="H33" s="108" t="s">
        <v>2914</v>
      </c>
      <c r="I33" s="108" t="s">
        <v>2914</v>
      </c>
      <c r="J33" s="108" t="s">
        <v>2914</v>
      </c>
      <c r="K33" s="108" t="s">
        <v>2914</v>
      </c>
      <c r="L33" s="108" t="s">
        <v>2914</v>
      </c>
      <c r="M33" s="108" t="s">
        <v>2914</v>
      </c>
      <c r="N33" s="108" t="s">
        <v>2914</v>
      </c>
      <c r="O33" s="108" t="s">
        <v>2914</v>
      </c>
    </row>
    <row r="34" spans="1:15">
      <c r="A34" t="s">
        <v>228</v>
      </c>
      <c r="B34" s="107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108" t="s">
        <v>2914</v>
      </c>
      <c r="H34" s="108" t="s">
        <v>2914</v>
      </c>
      <c r="I34" s="108" t="s">
        <v>2914</v>
      </c>
      <c r="J34" s="108" t="s">
        <v>2914</v>
      </c>
      <c r="K34" s="108" t="s">
        <v>2914</v>
      </c>
      <c r="L34" s="108" t="s">
        <v>2914</v>
      </c>
      <c r="M34" s="108" t="s">
        <v>2914</v>
      </c>
      <c r="N34" s="108" t="s">
        <v>2914</v>
      </c>
      <c r="O34" s="108" t="s">
        <v>2914</v>
      </c>
    </row>
    <row r="35" spans="1:15">
      <c r="A35" t="s">
        <v>229</v>
      </c>
      <c r="B35" s="107" t="s">
        <v>2914</v>
      </c>
      <c r="C35" s="108" t="s">
        <v>2914</v>
      </c>
      <c r="D35" s="108" t="s">
        <v>2914</v>
      </c>
      <c r="E35" s="108" t="s">
        <v>2914</v>
      </c>
      <c r="F35" s="108" t="s">
        <v>2914</v>
      </c>
      <c r="G35" s="108" t="s">
        <v>2914</v>
      </c>
      <c r="H35" s="108" t="s">
        <v>2914</v>
      </c>
      <c r="I35" s="108" t="s">
        <v>2914</v>
      </c>
      <c r="J35" s="108" t="s">
        <v>2914</v>
      </c>
      <c r="K35" s="108" t="s">
        <v>2914</v>
      </c>
      <c r="L35" s="108" t="s">
        <v>2914</v>
      </c>
      <c r="M35" s="108" t="s">
        <v>2914</v>
      </c>
      <c r="N35" s="108" t="s">
        <v>2914</v>
      </c>
      <c r="O35" s="108" t="s">
        <v>2914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2913</v>
      </c>
    </row>
    <row r="2" spans="1:20" s="1" customFormat="1">
      <c r="A2" s="2" t="s">
        <v>1</v>
      </c>
      <c r="B2" s="9" t="s">
        <v>2183</v>
      </c>
    </row>
    <row r="3" spans="1:20" s="1" customFormat="1">
      <c r="A3" s="2" t="s">
        <v>2</v>
      </c>
      <c r="B3" s="20" t="s">
        <v>2184</v>
      </c>
    </row>
    <row r="4" spans="1:20" s="1" customFormat="1">
      <c r="A4" s="2" t="s">
        <v>3</v>
      </c>
      <c r="B4" s="62" t="s">
        <v>165</v>
      </c>
    </row>
    <row r="5" spans="1:20" ht="18.75">
      <c r="A5" s="83" t="s">
        <v>78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5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21" t="s">
        <v>70</v>
      </c>
      <c r="I7" s="21" t="s">
        <v>71</v>
      </c>
      <c r="J7" s="101" t="s">
        <v>2914</v>
      </c>
      <c r="K7" s="21" t="s">
        <v>7</v>
      </c>
      <c r="L7" s="21" t="s">
        <v>7</v>
      </c>
      <c r="M7" s="21" t="s">
        <v>152</v>
      </c>
      <c r="N7" s="101" t="s">
        <v>2914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53">
        <v>0.66</v>
      </c>
      <c r="J9" s="103" t="s">
        <v>2914</v>
      </c>
      <c r="K9" s="103" t="s">
        <v>2914</v>
      </c>
      <c r="L9" s="54">
        <v>6.3600000000000004E-2</v>
      </c>
      <c r="M9" s="53">
        <v>86.45</v>
      </c>
      <c r="N9" s="103" t="s">
        <v>2914</v>
      </c>
      <c r="O9" s="53">
        <v>0.31355414999999998</v>
      </c>
      <c r="P9" s="103" t="s">
        <v>2914</v>
      </c>
      <c r="Q9" s="54">
        <v>1</v>
      </c>
      <c r="R9" s="54">
        <v>0</v>
      </c>
      <c r="S9" s="25"/>
    </row>
    <row r="10" spans="1:20">
      <c r="A10" s="57" t="s">
        <v>172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108" t="s">
        <v>2914</v>
      </c>
      <c r="I10" s="59">
        <v>0.66</v>
      </c>
      <c r="J10" s="108" t="s">
        <v>2914</v>
      </c>
      <c r="K10" s="108" t="s">
        <v>2914</v>
      </c>
      <c r="L10" s="58">
        <v>6.3600000000000004E-2</v>
      </c>
      <c r="M10" s="59">
        <v>86.45</v>
      </c>
      <c r="N10" s="108" t="s">
        <v>2914</v>
      </c>
      <c r="O10" s="59">
        <v>0.31355414999999998</v>
      </c>
      <c r="P10" s="108" t="s">
        <v>2914</v>
      </c>
      <c r="Q10" s="58">
        <v>1</v>
      </c>
      <c r="R10" s="58">
        <v>0</v>
      </c>
    </row>
    <row r="11" spans="1:20">
      <c r="A11" s="57" t="s">
        <v>1134</v>
      </c>
      <c r="B11" s="107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108" t="s">
        <v>2914</v>
      </c>
      <c r="I11" s="59">
        <v>0</v>
      </c>
      <c r="J11" s="108" t="s">
        <v>2914</v>
      </c>
      <c r="K11" s="108" t="s">
        <v>2914</v>
      </c>
      <c r="L11" s="58">
        <v>0</v>
      </c>
      <c r="M11" s="59">
        <v>0</v>
      </c>
      <c r="N11" s="108" t="s">
        <v>2914</v>
      </c>
      <c r="O11" s="59">
        <v>0</v>
      </c>
      <c r="P11" s="108" t="s">
        <v>2914</v>
      </c>
      <c r="Q11" s="58">
        <v>0</v>
      </c>
      <c r="R11" s="58">
        <v>0</v>
      </c>
    </row>
    <row r="12" spans="1:20">
      <c r="A12" t="s">
        <v>178</v>
      </c>
      <c r="B12" t="s">
        <v>178</v>
      </c>
      <c r="C12" s="108" t="s">
        <v>2914</v>
      </c>
      <c r="D12" s="108" t="s">
        <v>2914</v>
      </c>
      <c r="E12" t="s">
        <v>178</v>
      </c>
      <c r="F12" t="s">
        <v>178</v>
      </c>
      <c r="G12" s="108" t="s">
        <v>2914</v>
      </c>
      <c r="H12" s="108" t="s">
        <v>2914</v>
      </c>
      <c r="I12" s="55">
        <v>0</v>
      </c>
      <c r="J12" t="s">
        <v>178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1135</v>
      </c>
      <c r="B13" s="107" t="s">
        <v>2914</v>
      </c>
      <c r="C13" s="108" t="s">
        <v>2914</v>
      </c>
      <c r="D13" s="108" t="s">
        <v>2914</v>
      </c>
      <c r="E13" s="108" t="s">
        <v>2914</v>
      </c>
      <c r="F13" s="108" t="s">
        <v>2914</v>
      </c>
      <c r="G13" s="108" t="s">
        <v>2914</v>
      </c>
      <c r="H13" s="108" t="s">
        <v>2914</v>
      </c>
      <c r="I13" s="59">
        <v>0</v>
      </c>
      <c r="J13" s="108" t="s">
        <v>2914</v>
      </c>
      <c r="K13" s="108" t="s">
        <v>2914</v>
      </c>
      <c r="L13" s="58">
        <v>0</v>
      </c>
      <c r="M13" s="59">
        <v>0</v>
      </c>
      <c r="N13" s="108" t="s">
        <v>2914</v>
      </c>
      <c r="O13" s="59">
        <v>0</v>
      </c>
      <c r="P13" s="108" t="s">
        <v>2914</v>
      </c>
      <c r="Q13" s="58">
        <v>0</v>
      </c>
      <c r="R13" s="58">
        <v>0</v>
      </c>
    </row>
    <row r="14" spans="1:20">
      <c r="A14" t="s">
        <v>178</v>
      </c>
      <c r="B14" t="s">
        <v>178</v>
      </c>
      <c r="C14" s="108" t="s">
        <v>2914</v>
      </c>
      <c r="D14" s="108" t="s">
        <v>2914</v>
      </c>
      <c r="E14" t="s">
        <v>178</v>
      </c>
      <c r="F14" t="s">
        <v>178</v>
      </c>
      <c r="G14" s="108" t="s">
        <v>2914</v>
      </c>
      <c r="H14" s="108" t="s">
        <v>2914</v>
      </c>
      <c r="I14" s="55">
        <v>0</v>
      </c>
      <c r="J14" t="s">
        <v>178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232</v>
      </c>
      <c r="B15" s="107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108" t="s">
        <v>2914</v>
      </c>
      <c r="I15" s="59">
        <v>0.66</v>
      </c>
      <c r="J15" s="108" t="s">
        <v>2914</v>
      </c>
      <c r="K15" s="108" t="s">
        <v>2914</v>
      </c>
      <c r="L15" s="58">
        <v>6.3600000000000004E-2</v>
      </c>
      <c r="M15" s="59">
        <v>86.45</v>
      </c>
      <c r="N15" s="108" t="s">
        <v>2914</v>
      </c>
      <c r="O15" s="59">
        <v>0.31355414999999998</v>
      </c>
      <c r="P15" s="108" t="s">
        <v>2914</v>
      </c>
      <c r="Q15" s="58">
        <v>1</v>
      </c>
      <c r="R15" s="58">
        <v>0</v>
      </c>
    </row>
    <row r="16" spans="1:20">
      <c r="A16" t="s">
        <v>1136</v>
      </c>
      <c r="B16" t="s">
        <v>1137</v>
      </c>
      <c r="C16" t="s">
        <v>108</v>
      </c>
      <c r="D16" t="s">
        <v>260</v>
      </c>
      <c r="E16" t="s">
        <v>261</v>
      </c>
      <c r="F16" t="s">
        <v>1138</v>
      </c>
      <c r="G16" t="s">
        <v>176</v>
      </c>
      <c r="H16" t="s">
        <v>1139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86.45</v>
      </c>
      <c r="N16" s="55">
        <v>100</v>
      </c>
      <c r="O16" s="55">
        <v>0.31355414999999998</v>
      </c>
      <c r="P16" s="56">
        <v>0</v>
      </c>
      <c r="Q16" s="56">
        <v>1</v>
      </c>
      <c r="R16" s="56">
        <v>0</v>
      </c>
    </row>
    <row r="17" spans="1:18">
      <c r="A17" s="57" t="s">
        <v>235</v>
      </c>
      <c r="B17" s="107" t="s">
        <v>2914</v>
      </c>
      <c r="C17" s="108" t="s">
        <v>2914</v>
      </c>
      <c r="D17" s="108" t="s">
        <v>2914</v>
      </c>
      <c r="E17" s="108" t="s">
        <v>2914</v>
      </c>
      <c r="F17" s="108" t="s">
        <v>2914</v>
      </c>
      <c r="G17" s="108" t="s">
        <v>2914</v>
      </c>
      <c r="H17" s="108" t="s">
        <v>2914</v>
      </c>
      <c r="I17" s="59">
        <v>0</v>
      </c>
      <c r="J17" s="108" t="s">
        <v>2914</v>
      </c>
      <c r="K17" s="108" t="s">
        <v>2914</v>
      </c>
      <c r="L17" s="58">
        <v>0</v>
      </c>
      <c r="M17" s="59">
        <v>0</v>
      </c>
      <c r="N17" s="108" t="s">
        <v>2914</v>
      </c>
      <c r="O17" s="59">
        <v>0</v>
      </c>
      <c r="P17" s="108" t="s">
        <v>2914</v>
      </c>
      <c r="Q17" s="58">
        <v>0</v>
      </c>
      <c r="R17" s="58">
        <v>0</v>
      </c>
    </row>
    <row r="18" spans="1:18">
      <c r="A18" t="s">
        <v>178</v>
      </c>
      <c r="B18" t="s">
        <v>178</v>
      </c>
      <c r="C18" s="108" t="s">
        <v>2914</v>
      </c>
      <c r="D18" s="108" t="s">
        <v>2914</v>
      </c>
      <c r="E18" t="s">
        <v>178</v>
      </c>
      <c r="F18" t="s">
        <v>178</v>
      </c>
      <c r="G18" s="108" t="s">
        <v>2914</v>
      </c>
      <c r="H18" s="108" t="s">
        <v>2914</v>
      </c>
      <c r="I18" s="55">
        <v>0</v>
      </c>
      <c r="J18" t="s">
        <v>178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188</v>
      </c>
      <c r="B19" s="107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108" t="s">
        <v>2914</v>
      </c>
      <c r="H19" s="108" t="s">
        <v>2914</v>
      </c>
      <c r="I19" s="59">
        <v>0</v>
      </c>
      <c r="J19" s="108" t="s">
        <v>2914</v>
      </c>
      <c r="K19" s="108" t="s">
        <v>2914</v>
      </c>
      <c r="L19" s="58">
        <v>0</v>
      </c>
      <c r="M19" s="59">
        <v>0</v>
      </c>
      <c r="N19" s="108" t="s">
        <v>2914</v>
      </c>
      <c r="O19" s="59">
        <v>0</v>
      </c>
      <c r="P19" s="108" t="s">
        <v>2914</v>
      </c>
      <c r="Q19" s="58">
        <v>0</v>
      </c>
      <c r="R19" s="58">
        <v>0</v>
      </c>
    </row>
    <row r="20" spans="1:18">
      <c r="A20" s="57" t="s">
        <v>1140</v>
      </c>
      <c r="B20" s="107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108" t="s">
        <v>2914</v>
      </c>
      <c r="H20" s="108" t="s">
        <v>2914</v>
      </c>
      <c r="I20" s="59">
        <v>0</v>
      </c>
      <c r="J20" s="108" t="s">
        <v>2914</v>
      </c>
      <c r="K20" s="108" t="s">
        <v>2914</v>
      </c>
      <c r="L20" s="58">
        <v>0</v>
      </c>
      <c r="M20" s="59">
        <v>0</v>
      </c>
      <c r="N20" s="108" t="s">
        <v>2914</v>
      </c>
      <c r="O20" s="59">
        <v>0</v>
      </c>
      <c r="P20" s="108" t="s">
        <v>2914</v>
      </c>
      <c r="Q20" s="58">
        <v>0</v>
      </c>
      <c r="R20" s="58">
        <v>0</v>
      </c>
    </row>
    <row r="21" spans="1:18">
      <c r="A21" t="s">
        <v>178</v>
      </c>
      <c r="B21" t="s">
        <v>178</v>
      </c>
      <c r="C21" s="108" t="s">
        <v>2914</v>
      </c>
      <c r="D21" s="108" t="s">
        <v>2914</v>
      </c>
      <c r="E21" t="s">
        <v>178</v>
      </c>
      <c r="F21" t="s">
        <v>178</v>
      </c>
      <c r="G21" s="108" t="s">
        <v>2914</v>
      </c>
      <c r="H21" s="108" t="s">
        <v>2914</v>
      </c>
      <c r="I21" s="55">
        <v>0</v>
      </c>
      <c r="J21" t="s">
        <v>178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1141</v>
      </c>
      <c r="B22" s="107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59">
        <v>0</v>
      </c>
      <c r="J22" s="108" t="s">
        <v>2914</v>
      </c>
      <c r="K22" s="108" t="s">
        <v>2914</v>
      </c>
      <c r="L22" s="58">
        <v>0</v>
      </c>
      <c r="M22" s="59">
        <v>0</v>
      </c>
      <c r="N22" s="108" t="s">
        <v>2914</v>
      </c>
      <c r="O22" s="59">
        <v>0</v>
      </c>
      <c r="P22" s="108" t="s">
        <v>2914</v>
      </c>
      <c r="Q22" s="58">
        <v>0</v>
      </c>
      <c r="R22" s="58">
        <v>0</v>
      </c>
    </row>
    <row r="23" spans="1:18">
      <c r="A23" t="s">
        <v>178</v>
      </c>
      <c r="B23" t="s">
        <v>178</v>
      </c>
      <c r="C23" s="108" t="s">
        <v>2914</v>
      </c>
      <c r="D23" s="108" t="s">
        <v>2914</v>
      </c>
      <c r="E23" t="s">
        <v>178</v>
      </c>
      <c r="F23" t="s">
        <v>178</v>
      </c>
      <c r="G23" s="108" t="s">
        <v>2914</v>
      </c>
      <c r="H23" s="108" t="s">
        <v>2914</v>
      </c>
      <c r="I23" s="55">
        <v>0</v>
      </c>
      <c r="J23" t="s">
        <v>178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190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  <c r="P24" s="108" t="s">
        <v>2914</v>
      </c>
      <c r="Q24" s="108" t="s">
        <v>2914</v>
      </c>
      <c r="R24" s="108" t="s">
        <v>2914</v>
      </c>
    </row>
    <row r="25" spans="1:18">
      <c r="A25" t="s">
        <v>227</v>
      </c>
      <c r="B25" s="107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  <c r="P25" s="108" t="s">
        <v>2914</v>
      </c>
      <c r="Q25" s="108" t="s">
        <v>2914</v>
      </c>
      <c r="R25" s="108" t="s">
        <v>2914</v>
      </c>
    </row>
    <row r="26" spans="1:18">
      <c r="A26" t="s">
        <v>228</v>
      </c>
      <c r="B26" s="107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108" t="s">
        <v>2914</v>
      </c>
      <c r="H26" s="108" t="s">
        <v>2914</v>
      </c>
      <c r="I26" s="108" t="s">
        <v>2914</v>
      </c>
      <c r="J26" s="108" t="s">
        <v>2914</v>
      </c>
      <c r="K26" s="108" t="s">
        <v>2914</v>
      </c>
      <c r="L26" s="108" t="s">
        <v>2914</v>
      </c>
      <c r="M26" s="108" t="s">
        <v>2914</v>
      </c>
      <c r="N26" s="108" t="s">
        <v>2914</v>
      </c>
      <c r="O26" s="108" t="s">
        <v>2914</v>
      </c>
      <c r="P26" s="108" t="s">
        <v>2914</v>
      </c>
      <c r="Q26" s="108" t="s">
        <v>2914</v>
      </c>
      <c r="R26" s="108" t="s">
        <v>2914</v>
      </c>
    </row>
    <row r="27" spans="1:18">
      <c r="A27" t="s">
        <v>229</v>
      </c>
      <c r="B27" s="107" t="s">
        <v>2914</v>
      </c>
      <c r="C27" s="108" t="s">
        <v>2914</v>
      </c>
      <c r="D27" s="108" t="s">
        <v>2914</v>
      </c>
      <c r="E27" s="108" t="s">
        <v>2914</v>
      </c>
      <c r="F27" s="108" t="s">
        <v>2914</v>
      </c>
      <c r="G27" s="108" t="s">
        <v>2914</v>
      </c>
      <c r="H27" s="108" t="s">
        <v>2914</v>
      </c>
      <c r="I27" s="108" t="s">
        <v>2914</v>
      </c>
      <c r="J27" s="108" t="s">
        <v>2914</v>
      </c>
      <c r="K27" s="108" t="s">
        <v>2914</v>
      </c>
      <c r="L27" s="108" t="s">
        <v>2914</v>
      </c>
      <c r="M27" s="108" t="s">
        <v>2914</v>
      </c>
      <c r="N27" s="108" t="s">
        <v>2914</v>
      </c>
      <c r="O27" s="108" t="s">
        <v>2914</v>
      </c>
      <c r="P27" s="108" t="s">
        <v>2914</v>
      </c>
      <c r="Q27" s="108" t="s">
        <v>2914</v>
      </c>
      <c r="R27" s="108" t="s">
        <v>2914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2913</v>
      </c>
    </row>
    <row r="2" spans="1:20" s="1" customFormat="1">
      <c r="A2" s="2" t="s">
        <v>1</v>
      </c>
      <c r="B2" s="9" t="s">
        <v>2183</v>
      </c>
    </row>
    <row r="3" spans="1:20" s="1" customFormat="1">
      <c r="A3" s="2" t="s">
        <v>2</v>
      </c>
      <c r="B3" s="20" t="s">
        <v>2184</v>
      </c>
    </row>
    <row r="4" spans="1:20" s="1" customFormat="1">
      <c r="A4" s="2" t="s">
        <v>3</v>
      </c>
      <c r="B4" s="62" t="s">
        <v>165</v>
      </c>
    </row>
    <row r="5" spans="1:20" ht="18.75">
      <c r="A5" s="83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5" t="s">
        <v>52</v>
      </c>
      <c r="M6" s="115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101" t="s">
        <v>2914</v>
      </c>
      <c r="H7" s="21" t="s">
        <v>70</v>
      </c>
      <c r="I7" s="21" t="s">
        <v>71</v>
      </c>
      <c r="J7" s="101" t="s">
        <v>2914</v>
      </c>
      <c r="K7" s="21" t="s">
        <v>7</v>
      </c>
      <c r="L7" s="21" t="s">
        <v>7</v>
      </c>
      <c r="M7" s="21" t="s">
        <v>152</v>
      </c>
      <c r="N7" s="101" t="s">
        <v>2914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53">
        <v>5.18</v>
      </c>
      <c r="J9" s="103" t="s">
        <v>2914</v>
      </c>
      <c r="K9" s="103" t="s">
        <v>2914</v>
      </c>
      <c r="L9" s="54">
        <v>4.4299999999999999E-2</v>
      </c>
      <c r="M9" s="53">
        <v>2661.71</v>
      </c>
      <c r="N9" s="103" t="s">
        <v>2914</v>
      </c>
      <c r="O9" s="53">
        <v>3.0004784457242</v>
      </c>
      <c r="P9" s="103" t="s">
        <v>2914</v>
      </c>
      <c r="Q9" s="54">
        <v>1</v>
      </c>
      <c r="R9" s="54">
        <v>0</v>
      </c>
      <c r="S9" s="25"/>
    </row>
    <row r="10" spans="1:20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108" t="s">
        <v>2914</v>
      </c>
      <c r="I10" s="59">
        <v>4.71</v>
      </c>
      <c r="J10" s="108" t="s">
        <v>2914</v>
      </c>
      <c r="K10" s="108" t="s">
        <v>2914</v>
      </c>
      <c r="L10" s="58">
        <v>4.3499999999999997E-2</v>
      </c>
      <c r="M10" s="59">
        <v>2582.89</v>
      </c>
      <c r="N10" s="108" t="s">
        <v>2914</v>
      </c>
      <c r="O10" s="59">
        <v>2.8173748013186999</v>
      </c>
      <c r="P10" s="108" t="s">
        <v>2914</v>
      </c>
      <c r="Q10" s="58">
        <v>0.93899999999999995</v>
      </c>
      <c r="R10" s="58">
        <v>0</v>
      </c>
    </row>
    <row r="11" spans="1:20">
      <c r="A11" s="57" t="s">
        <v>1134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108" t="s">
        <v>2914</v>
      </c>
      <c r="H11" s="108" t="s">
        <v>2914</v>
      </c>
      <c r="I11" s="59">
        <v>6.48</v>
      </c>
      <c r="J11" s="108" t="s">
        <v>2914</v>
      </c>
      <c r="K11" s="108" t="s">
        <v>2914</v>
      </c>
      <c r="L11" s="58">
        <v>2.7E-2</v>
      </c>
      <c r="M11" s="59">
        <v>1327.16</v>
      </c>
      <c r="N11" s="108" t="s">
        <v>2914</v>
      </c>
      <c r="O11" s="59">
        <v>1.5924951305146999</v>
      </c>
      <c r="P11" s="108" t="s">
        <v>2914</v>
      </c>
      <c r="Q11" s="58">
        <v>0.53069999999999995</v>
      </c>
      <c r="R11" s="58">
        <v>0</v>
      </c>
    </row>
    <row r="12" spans="1:20">
      <c r="A12" t="s">
        <v>1142</v>
      </c>
      <c r="B12" t="s">
        <v>1143</v>
      </c>
      <c r="C12" t="s">
        <v>108</v>
      </c>
      <c r="D12" t="s">
        <v>1144</v>
      </c>
      <c r="E12" t="s">
        <v>110</v>
      </c>
      <c r="F12" t="s">
        <v>175</v>
      </c>
      <c r="G12" t="s">
        <v>176</v>
      </c>
      <c r="H12" t="s">
        <v>1145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224.37</v>
      </c>
      <c r="N12" s="55">
        <v>153.22999999999999</v>
      </c>
      <c r="O12" s="55">
        <v>0.343802151</v>
      </c>
      <c r="P12" s="56">
        <v>0</v>
      </c>
      <c r="Q12" s="56">
        <v>0.11459999999999999</v>
      </c>
      <c r="R12" s="56">
        <v>0</v>
      </c>
    </row>
    <row r="13" spans="1:20">
      <c r="A13" t="s">
        <v>1146</v>
      </c>
      <c r="B13" t="s">
        <v>1147</v>
      </c>
      <c r="C13" t="s">
        <v>108</v>
      </c>
      <c r="D13" t="s">
        <v>1144</v>
      </c>
      <c r="E13" t="s">
        <v>110</v>
      </c>
      <c r="F13" t="s">
        <v>175</v>
      </c>
      <c r="G13" t="s">
        <v>176</v>
      </c>
      <c r="H13" t="s">
        <v>1148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474.21</v>
      </c>
      <c r="N13" s="55">
        <v>132.19</v>
      </c>
      <c r="O13" s="55">
        <v>0.62685819899999995</v>
      </c>
      <c r="P13" s="56">
        <v>0</v>
      </c>
      <c r="Q13" s="56">
        <v>0.2089</v>
      </c>
      <c r="R13" s="56">
        <v>0</v>
      </c>
    </row>
    <row r="14" spans="1:20">
      <c r="A14" t="s">
        <v>1149</v>
      </c>
      <c r="B14" t="s">
        <v>1150</v>
      </c>
      <c r="C14" t="s">
        <v>108</v>
      </c>
      <c r="D14" t="s">
        <v>1151</v>
      </c>
      <c r="E14" t="s">
        <v>261</v>
      </c>
      <c r="F14" t="s">
        <v>1152</v>
      </c>
      <c r="G14" t="s">
        <v>127</v>
      </c>
      <c r="H14" t="s">
        <v>1153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148.74</v>
      </c>
      <c r="N14" s="55">
        <v>113.7</v>
      </c>
      <c r="O14" s="55">
        <v>0.16911738000000001</v>
      </c>
      <c r="P14" s="56">
        <v>0</v>
      </c>
      <c r="Q14" s="56">
        <v>5.6399999999999999E-2</v>
      </c>
      <c r="R14" s="56">
        <v>0</v>
      </c>
    </row>
    <row r="15" spans="1:20">
      <c r="A15" t="s">
        <v>1154</v>
      </c>
      <c r="B15" t="s">
        <v>1155</v>
      </c>
      <c r="C15" t="s">
        <v>108</v>
      </c>
      <c r="D15" t="s">
        <v>278</v>
      </c>
      <c r="E15" t="s">
        <v>272</v>
      </c>
      <c r="F15" t="s">
        <v>1156</v>
      </c>
      <c r="G15" t="s">
        <v>176</v>
      </c>
      <c r="H15" t="s">
        <v>1157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0.08</v>
      </c>
      <c r="N15" s="55">
        <v>169</v>
      </c>
      <c r="O15" s="55">
        <v>1.3520000000000001E-4</v>
      </c>
      <c r="P15" s="56">
        <v>0</v>
      </c>
      <c r="Q15" s="56">
        <v>0</v>
      </c>
      <c r="R15" s="56">
        <v>0</v>
      </c>
    </row>
    <row r="16" spans="1:20">
      <c r="A16" t="s">
        <v>1158</v>
      </c>
      <c r="B16" t="s">
        <v>1159</v>
      </c>
      <c r="C16" t="s">
        <v>108</v>
      </c>
      <c r="D16" t="s">
        <v>1160</v>
      </c>
      <c r="E16" t="s">
        <v>110</v>
      </c>
      <c r="F16" t="s">
        <v>1161</v>
      </c>
      <c r="G16" t="s">
        <v>127</v>
      </c>
      <c r="H16" t="s">
        <v>1153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39.43</v>
      </c>
      <c r="N16" s="55">
        <v>141.88</v>
      </c>
      <c r="O16" s="55">
        <v>5.5943284000000003E-2</v>
      </c>
      <c r="P16" s="56">
        <v>0</v>
      </c>
      <c r="Q16" s="56">
        <v>1.8599999999999998E-2</v>
      </c>
      <c r="R16" s="56">
        <v>0</v>
      </c>
    </row>
    <row r="17" spans="1:18">
      <c r="A17" t="s">
        <v>1162</v>
      </c>
      <c r="B17" t="s">
        <v>1163</v>
      </c>
      <c r="C17" t="s">
        <v>108</v>
      </c>
      <c r="D17" t="s">
        <v>1164</v>
      </c>
      <c r="E17" t="s">
        <v>111</v>
      </c>
      <c r="F17" t="s">
        <v>1165</v>
      </c>
      <c r="G17" t="s">
        <v>127</v>
      </c>
      <c r="H17" t="s">
        <v>1166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145.32</v>
      </c>
      <c r="N17" s="55">
        <v>101.45</v>
      </c>
      <c r="O17" s="55">
        <v>0.14742714000000001</v>
      </c>
      <c r="P17" s="56">
        <v>0</v>
      </c>
      <c r="Q17" s="56">
        <v>4.9099999999999998E-2</v>
      </c>
      <c r="R17" s="56">
        <v>0</v>
      </c>
    </row>
    <row r="18" spans="1:18">
      <c r="A18" t="s">
        <v>1167</v>
      </c>
      <c r="B18" t="s">
        <v>1168</v>
      </c>
      <c r="C18" t="s">
        <v>108</v>
      </c>
      <c r="D18" t="s">
        <v>1169</v>
      </c>
      <c r="E18" t="s">
        <v>110</v>
      </c>
      <c r="F18" t="s">
        <v>1170</v>
      </c>
      <c r="G18" t="s">
        <v>176</v>
      </c>
      <c r="H18" t="s">
        <v>1171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108.24</v>
      </c>
      <c r="N18" s="55">
        <v>102.04</v>
      </c>
      <c r="O18" s="55">
        <v>0.110448096</v>
      </c>
      <c r="P18" s="56">
        <v>0</v>
      </c>
      <c r="Q18" s="56">
        <v>3.6799999999999999E-2</v>
      </c>
      <c r="R18" s="56">
        <v>0</v>
      </c>
    </row>
    <row r="19" spans="1:18">
      <c r="A19" t="s">
        <v>1172</v>
      </c>
      <c r="B19" t="s">
        <v>1173</v>
      </c>
      <c r="C19" t="s">
        <v>108</v>
      </c>
      <c r="D19" t="s">
        <v>1174</v>
      </c>
      <c r="E19" t="s">
        <v>272</v>
      </c>
      <c r="F19" t="s">
        <v>1175</v>
      </c>
      <c r="G19" t="s">
        <v>127</v>
      </c>
      <c r="H19" t="s">
        <v>1176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135.30000000000001</v>
      </c>
      <c r="N19" s="55">
        <v>102.56</v>
      </c>
      <c r="O19" s="55">
        <v>0.13876368</v>
      </c>
      <c r="P19" s="56">
        <v>0</v>
      </c>
      <c r="Q19" s="56">
        <v>4.6199999999999998E-2</v>
      </c>
      <c r="R19" s="56">
        <v>0</v>
      </c>
    </row>
    <row r="20" spans="1:18">
      <c r="A20" t="s">
        <v>1177</v>
      </c>
      <c r="B20" t="s">
        <v>1178</v>
      </c>
      <c r="C20" t="s">
        <v>108</v>
      </c>
      <c r="D20" t="s">
        <v>1179</v>
      </c>
      <c r="E20" t="s">
        <v>103</v>
      </c>
      <c r="F20" s="63" t="s">
        <v>2310</v>
      </c>
      <c r="G20" s="106" t="s">
        <v>2914</v>
      </c>
      <c r="H20" t="s">
        <v>1180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51.47</v>
      </c>
      <c r="N20" s="55">
        <v>9.9999999999999995E-7</v>
      </c>
      <c r="O20" s="55">
        <v>5.1469999999999999E-10</v>
      </c>
      <c r="P20" s="56">
        <v>0</v>
      </c>
      <c r="Q20" s="56">
        <v>0</v>
      </c>
      <c r="R20" s="56">
        <v>0</v>
      </c>
    </row>
    <row r="21" spans="1:18">
      <c r="A21" s="57" t="s">
        <v>1135</v>
      </c>
      <c r="B21" s="108" t="s">
        <v>2914</v>
      </c>
      <c r="C21" s="108" t="s">
        <v>2914</v>
      </c>
      <c r="D21" s="108" t="s">
        <v>2914</v>
      </c>
      <c r="E21" s="108" t="s">
        <v>2914</v>
      </c>
      <c r="F21" s="108" t="s">
        <v>2914</v>
      </c>
      <c r="G21" s="108" t="s">
        <v>2914</v>
      </c>
      <c r="H21" s="108" t="s">
        <v>2914</v>
      </c>
      <c r="I21" s="59">
        <v>2.41</v>
      </c>
      <c r="J21" s="108" t="s">
        <v>2914</v>
      </c>
      <c r="K21" s="108" t="s">
        <v>2914</v>
      </c>
      <c r="L21" s="58">
        <v>6.5000000000000002E-2</v>
      </c>
      <c r="M21" s="59">
        <v>1254.57</v>
      </c>
      <c r="N21" s="108" t="s">
        <v>2914</v>
      </c>
      <c r="O21" s="59">
        <v>1.2203496493599999</v>
      </c>
      <c r="P21" s="108" t="s">
        <v>2914</v>
      </c>
      <c r="Q21" s="58">
        <v>0.40670000000000001</v>
      </c>
      <c r="R21" s="58">
        <v>0</v>
      </c>
    </row>
    <row r="22" spans="1:18">
      <c r="A22" t="s">
        <v>1184</v>
      </c>
      <c r="B22" t="s">
        <v>1185</v>
      </c>
      <c r="C22" t="s">
        <v>108</v>
      </c>
      <c r="D22" t="s">
        <v>1151</v>
      </c>
      <c r="E22" t="s">
        <v>261</v>
      </c>
      <c r="F22" t="s">
        <v>1152</v>
      </c>
      <c r="G22" t="s">
        <v>127</v>
      </c>
      <c r="H22" t="s">
        <v>1153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246.94</v>
      </c>
      <c r="N22" s="55">
        <v>98.59</v>
      </c>
      <c r="O22" s="55">
        <v>0.24345814599999999</v>
      </c>
      <c r="P22" s="56">
        <v>0</v>
      </c>
      <c r="Q22" s="56">
        <v>8.1100000000000005E-2</v>
      </c>
      <c r="R22" s="56">
        <v>0</v>
      </c>
    </row>
    <row r="23" spans="1:18">
      <c r="A23" t="s">
        <v>1186</v>
      </c>
      <c r="B23" t="s">
        <v>1187</v>
      </c>
      <c r="C23" t="s">
        <v>108</v>
      </c>
      <c r="D23" t="s">
        <v>1151</v>
      </c>
      <c r="E23" t="s">
        <v>261</v>
      </c>
      <c r="F23" t="s">
        <v>1152</v>
      </c>
      <c r="G23" t="s">
        <v>127</v>
      </c>
      <c r="H23" t="s">
        <v>1153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99.32</v>
      </c>
      <c r="N23" s="55">
        <v>95.74</v>
      </c>
      <c r="O23" s="55">
        <v>9.5088967999999996E-2</v>
      </c>
      <c r="P23" s="56">
        <v>0</v>
      </c>
      <c r="Q23" s="56">
        <v>3.1699999999999999E-2</v>
      </c>
      <c r="R23" s="56">
        <v>0</v>
      </c>
    </row>
    <row r="24" spans="1:18">
      <c r="A24" t="s">
        <v>1188</v>
      </c>
      <c r="B24" t="s">
        <v>1189</v>
      </c>
      <c r="C24" t="s">
        <v>108</v>
      </c>
      <c r="D24" t="s">
        <v>1190</v>
      </c>
      <c r="E24" t="s">
        <v>326</v>
      </c>
      <c r="F24" t="s">
        <v>1165</v>
      </c>
      <c r="G24" t="s">
        <v>127</v>
      </c>
      <c r="H24" t="s">
        <v>1153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279.64999999999998</v>
      </c>
      <c r="N24" s="55">
        <v>96.57</v>
      </c>
      <c r="O24" s="55">
        <v>0.27005800499999999</v>
      </c>
      <c r="P24" s="56">
        <v>0</v>
      </c>
      <c r="Q24" s="56">
        <v>0.09</v>
      </c>
      <c r="R24" s="56">
        <v>0</v>
      </c>
    </row>
    <row r="25" spans="1:18">
      <c r="A25" t="s">
        <v>1191</v>
      </c>
      <c r="B25" t="s">
        <v>1192</v>
      </c>
      <c r="C25" t="s">
        <v>108</v>
      </c>
      <c r="D25" t="s">
        <v>243</v>
      </c>
      <c r="E25" t="s">
        <v>244</v>
      </c>
      <c r="F25" t="s">
        <v>1170</v>
      </c>
      <c r="G25" t="s">
        <v>176</v>
      </c>
      <c r="H25" t="s">
        <v>1193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179.17</v>
      </c>
      <c r="N25" s="55">
        <v>90.79</v>
      </c>
      <c r="O25" s="55">
        <v>0.162668443</v>
      </c>
      <c r="P25" s="56">
        <v>0</v>
      </c>
      <c r="Q25" s="56">
        <v>5.4199999999999998E-2</v>
      </c>
      <c r="R25" s="56">
        <v>0</v>
      </c>
    </row>
    <row r="26" spans="1:18">
      <c r="A26" t="s">
        <v>1194</v>
      </c>
      <c r="B26" t="s">
        <v>1195</v>
      </c>
      <c r="C26" t="s">
        <v>108</v>
      </c>
      <c r="D26" t="s">
        <v>1196</v>
      </c>
      <c r="E26" t="s">
        <v>326</v>
      </c>
      <c r="F26" t="s">
        <v>1197</v>
      </c>
      <c r="G26" t="s">
        <v>176</v>
      </c>
      <c r="H26" t="s">
        <v>1153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192.16</v>
      </c>
      <c r="N26" s="55">
        <v>98.22</v>
      </c>
      <c r="O26" s="55">
        <v>0.188739552</v>
      </c>
      <c r="P26" s="56">
        <v>0</v>
      </c>
      <c r="Q26" s="56">
        <v>6.2899999999999998E-2</v>
      </c>
      <c r="R26" s="56">
        <v>0</v>
      </c>
    </row>
    <row r="27" spans="1:18">
      <c r="A27" t="s">
        <v>1198</v>
      </c>
      <c r="B27" t="s">
        <v>1199</v>
      </c>
      <c r="C27" t="s">
        <v>108</v>
      </c>
      <c r="D27" t="s">
        <v>1200</v>
      </c>
      <c r="E27" t="s">
        <v>111</v>
      </c>
      <c r="F27" t="s">
        <v>1201</v>
      </c>
      <c r="G27" t="s">
        <v>127</v>
      </c>
      <c r="H27" t="s">
        <v>1202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96.08</v>
      </c>
      <c r="N27" s="55">
        <v>103.1292</v>
      </c>
      <c r="O27" s="55">
        <v>9.9086535360000005E-2</v>
      </c>
      <c r="P27" s="56">
        <v>0</v>
      </c>
      <c r="Q27" s="56">
        <v>3.3000000000000002E-2</v>
      </c>
      <c r="R27" s="56">
        <v>0</v>
      </c>
    </row>
    <row r="28" spans="1:18">
      <c r="A28" t="s">
        <v>1181</v>
      </c>
      <c r="B28" t="s">
        <v>1182</v>
      </c>
      <c r="C28" t="s">
        <v>108</v>
      </c>
      <c r="D28" t="s">
        <v>278</v>
      </c>
      <c r="E28" t="s">
        <v>272</v>
      </c>
      <c r="F28" s="63" t="s">
        <v>2310</v>
      </c>
      <c r="G28" s="106" t="s">
        <v>2914</v>
      </c>
      <c r="H28" t="s">
        <v>1183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161.25</v>
      </c>
      <c r="N28" s="55">
        <v>100</v>
      </c>
      <c r="O28" s="55">
        <v>0.16125</v>
      </c>
      <c r="P28" s="56">
        <v>0</v>
      </c>
      <c r="Q28" s="56">
        <v>5.3699999999999998E-2</v>
      </c>
      <c r="R28" s="56">
        <v>0</v>
      </c>
    </row>
    <row r="29" spans="1:18">
      <c r="A29" s="57" t="s">
        <v>232</v>
      </c>
      <c r="B29" s="108" t="s">
        <v>2914</v>
      </c>
      <c r="C29" s="108" t="s">
        <v>2914</v>
      </c>
      <c r="D29" s="108" t="s">
        <v>2914</v>
      </c>
      <c r="E29" s="108" t="s">
        <v>2914</v>
      </c>
      <c r="F29" s="108" t="s">
        <v>2914</v>
      </c>
      <c r="G29" s="108" t="s">
        <v>2914</v>
      </c>
      <c r="H29" s="108" t="s">
        <v>2914</v>
      </c>
      <c r="I29" s="59">
        <v>1.68</v>
      </c>
      <c r="J29" s="108" t="s">
        <v>2914</v>
      </c>
      <c r="K29" s="108" t="s">
        <v>2914</v>
      </c>
      <c r="L29" s="58">
        <v>5.8799999999999998E-2</v>
      </c>
      <c r="M29" s="59">
        <v>1.1599999999999999</v>
      </c>
      <c r="N29" s="108" t="s">
        <v>2914</v>
      </c>
      <c r="O29" s="59">
        <v>4.5300214440000004E-3</v>
      </c>
      <c r="P29" s="108" t="s">
        <v>2914</v>
      </c>
      <c r="Q29" s="58">
        <v>1.5E-3</v>
      </c>
      <c r="R29" s="58">
        <v>0</v>
      </c>
    </row>
    <row r="30" spans="1:18">
      <c r="A30" t="s">
        <v>1203</v>
      </c>
      <c r="B30" t="s">
        <v>1204</v>
      </c>
      <c r="C30" t="s">
        <v>108</v>
      </c>
      <c r="D30" t="s">
        <v>1205</v>
      </c>
      <c r="E30" t="s">
        <v>103</v>
      </c>
      <c r="F30" t="s">
        <v>1161</v>
      </c>
      <c r="G30" t="s">
        <v>127</v>
      </c>
      <c r="H30" t="s">
        <v>1206</v>
      </c>
      <c r="I30" s="55">
        <v>1.68</v>
      </c>
      <c r="J30" t="s">
        <v>100</v>
      </c>
      <c r="K30" s="56">
        <v>7.9699999999999993E-2</v>
      </c>
      <c r="L30" s="56">
        <v>5.8799999999999998E-2</v>
      </c>
      <c r="M30" s="55">
        <v>1.1599999999999999</v>
      </c>
      <c r="N30" s="55">
        <v>107.67</v>
      </c>
      <c r="O30" s="55">
        <v>4.5300214440000004E-3</v>
      </c>
      <c r="P30" s="56">
        <v>0</v>
      </c>
      <c r="Q30" s="56">
        <v>1.5E-3</v>
      </c>
      <c r="R30" s="56">
        <v>0</v>
      </c>
    </row>
    <row r="31" spans="1:18">
      <c r="A31" s="57" t="s">
        <v>235</v>
      </c>
      <c r="B31" s="108" t="s">
        <v>2914</v>
      </c>
      <c r="C31" s="108" t="s">
        <v>2914</v>
      </c>
      <c r="D31" s="108" t="s">
        <v>2914</v>
      </c>
      <c r="E31" s="108" t="s">
        <v>2914</v>
      </c>
      <c r="F31" s="108" t="s">
        <v>2914</v>
      </c>
      <c r="G31" s="108" t="s">
        <v>2914</v>
      </c>
      <c r="H31" s="108" t="s">
        <v>2914</v>
      </c>
      <c r="I31" s="59">
        <v>0</v>
      </c>
      <c r="J31" s="108" t="s">
        <v>2914</v>
      </c>
      <c r="K31" s="108" t="s">
        <v>2914</v>
      </c>
      <c r="L31" s="58">
        <v>0</v>
      </c>
      <c r="M31" s="59">
        <v>0</v>
      </c>
      <c r="N31" s="108" t="s">
        <v>2914</v>
      </c>
      <c r="O31" s="59">
        <v>0</v>
      </c>
      <c r="P31" s="108" t="s">
        <v>2914</v>
      </c>
      <c r="Q31" s="58">
        <v>0</v>
      </c>
      <c r="R31" s="58">
        <v>0</v>
      </c>
    </row>
    <row r="32" spans="1:18">
      <c r="A32" t="s">
        <v>178</v>
      </c>
      <c r="B32" t="s">
        <v>178</v>
      </c>
      <c r="C32" s="108" t="s">
        <v>2914</v>
      </c>
      <c r="D32" s="108" t="s">
        <v>2914</v>
      </c>
      <c r="E32" t="s">
        <v>178</v>
      </c>
      <c r="F32" t="s">
        <v>178</v>
      </c>
      <c r="G32" s="108" t="s">
        <v>2914</v>
      </c>
      <c r="H32" s="108" t="s">
        <v>2914</v>
      </c>
      <c r="I32" s="55">
        <v>0</v>
      </c>
      <c r="J32" t="s">
        <v>178</v>
      </c>
      <c r="K32" s="56">
        <v>0</v>
      </c>
      <c r="L32" s="56">
        <v>0</v>
      </c>
      <c r="M32" s="55">
        <v>0</v>
      </c>
      <c r="N32" s="55">
        <v>0</v>
      </c>
      <c r="O32" s="55">
        <v>0</v>
      </c>
      <c r="P32" s="56">
        <v>0</v>
      </c>
      <c r="Q32" s="56">
        <v>0</v>
      </c>
      <c r="R32" s="56">
        <v>0</v>
      </c>
    </row>
    <row r="33" spans="1:18">
      <c r="A33" s="57" t="s">
        <v>188</v>
      </c>
      <c r="B33" s="108" t="s">
        <v>2914</v>
      </c>
      <c r="C33" s="108" t="s">
        <v>2914</v>
      </c>
      <c r="D33" s="108" t="s">
        <v>2914</v>
      </c>
      <c r="E33" s="108" t="s">
        <v>2914</v>
      </c>
      <c r="F33" s="108" t="s">
        <v>2914</v>
      </c>
      <c r="G33" s="108" t="s">
        <v>2914</v>
      </c>
      <c r="H33" s="108" t="s">
        <v>2914</v>
      </c>
      <c r="I33" s="59">
        <v>12.44</v>
      </c>
      <c r="J33" s="108" t="s">
        <v>2914</v>
      </c>
      <c r="K33" s="108" t="s">
        <v>2914</v>
      </c>
      <c r="L33" s="58">
        <v>5.6899999999999999E-2</v>
      </c>
      <c r="M33" s="59">
        <v>78.819999999999993</v>
      </c>
      <c r="N33" s="108" t="s">
        <v>2914</v>
      </c>
      <c r="O33" s="59">
        <v>0.1831036444055</v>
      </c>
      <c r="P33" s="108" t="s">
        <v>2914</v>
      </c>
      <c r="Q33" s="58">
        <v>6.0999999999999999E-2</v>
      </c>
      <c r="R33" s="58">
        <v>0</v>
      </c>
    </row>
    <row r="34" spans="1:18">
      <c r="A34" s="57" t="s">
        <v>233</v>
      </c>
      <c r="B34" s="108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108" t="s">
        <v>2914</v>
      </c>
      <c r="H34" s="108" t="s">
        <v>2914</v>
      </c>
      <c r="I34" s="59">
        <v>0</v>
      </c>
      <c r="J34" s="108" t="s">
        <v>2914</v>
      </c>
      <c r="K34" s="108" t="s">
        <v>2914</v>
      </c>
      <c r="L34" s="58">
        <v>0</v>
      </c>
      <c r="M34" s="59">
        <v>0</v>
      </c>
      <c r="N34" s="108" t="s">
        <v>2914</v>
      </c>
      <c r="O34" s="59">
        <v>0</v>
      </c>
      <c r="P34" s="108" t="s">
        <v>2914</v>
      </c>
      <c r="Q34" s="58">
        <v>0</v>
      </c>
      <c r="R34" s="58">
        <v>0</v>
      </c>
    </row>
    <row r="35" spans="1:18">
      <c r="A35" t="s">
        <v>178</v>
      </c>
      <c r="B35" t="s">
        <v>178</v>
      </c>
      <c r="C35" s="108" t="s">
        <v>2914</v>
      </c>
      <c r="D35" s="108" t="s">
        <v>2914</v>
      </c>
      <c r="E35" t="s">
        <v>178</v>
      </c>
      <c r="F35" t="s">
        <v>178</v>
      </c>
      <c r="G35" s="108" t="s">
        <v>2914</v>
      </c>
      <c r="H35" s="108" t="s">
        <v>2914</v>
      </c>
      <c r="I35" s="55">
        <v>0</v>
      </c>
      <c r="J35" t="s">
        <v>178</v>
      </c>
      <c r="K35" s="56">
        <v>0</v>
      </c>
      <c r="L35" s="56">
        <v>0</v>
      </c>
      <c r="M35" s="55">
        <v>0</v>
      </c>
      <c r="N35" s="55">
        <v>0</v>
      </c>
      <c r="O35" s="55">
        <v>0</v>
      </c>
      <c r="P35" s="56">
        <v>0</v>
      </c>
      <c r="Q35" s="56">
        <v>0</v>
      </c>
      <c r="R35" s="56">
        <v>0</v>
      </c>
    </row>
    <row r="36" spans="1:18">
      <c r="A36" s="57" t="s">
        <v>234</v>
      </c>
      <c r="B36" s="108" t="s">
        <v>2914</v>
      </c>
      <c r="C36" s="108" t="s">
        <v>2914</v>
      </c>
      <c r="D36" s="108" t="s">
        <v>2914</v>
      </c>
      <c r="E36" s="108" t="s">
        <v>2914</v>
      </c>
      <c r="F36" s="108" t="s">
        <v>2914</v>
      </c>
      <c r="G36" s="108" t="s">
        <v>2914</v>
      </c>
      <c r="H36" s="108" t="s">
        <v>2914</v>
      </c>
      <c r="I36" s="59">
        <v>12.44</v>
      </c>
      <c r="J36" s="108" t="s">
        <v>2914</v>
      </c>
      <c r="K36" s="108" t="s">
        <v>2914</v>
      </c>
      <c r="L36" s="58">
        <v>5.6899999999999999E-2</v>
      </c>
      <c r="M36" s="59">
        <v>78.819999999999993</v>
      </c>
      <c r="N36" s="108" t="s">
        <v>2914</v>
      </c>
      <c r="O36" s="59">
        <v>0.1831036444055</v>
      </c>
      <c r="P36" s="108" t="s">
        <v>2914</v>
      </c>
      <c r="Q36" s="58">
        <v>6.0999999999999999E-2</v>
      </c>
      <c r="R36" s="58">
        <v>0</v>
      </c>
    </row>
    <row r="37" spans="1:18">
      <c r="A37" t="s">
        <v>1207</v>
      </c>
      <c r="B37" t="s">
        <v>1208</v>
      </c>
      <c r="C37" t="s">
        <v>108</v>
      </c>
      <c r="D37" s="106" t="s">
        <v>2914</v>
      </c>
      <c r="E37" t="s">
        <v>844</v>
      </c>
      <c r="F37" t="s">
        <v>1209</v>
      </c>
      <c r="G37" t="s">
        <v>1210</v>
      </c>
      <c r="H37" t="s">
        <v>1211</v>
      </c>
      <c r="I37" s="55">
        <v>10.19</v>
      </c>
      <c r="J37" t="s">
        <v>105</v>
      </c>
      <c r="K37" s="56">
        <v>3.95E-2</v>
      </c>
      <c r="L37" s="56">
        <v>5.3199999999999997E-2</v>
      </c>
      <c r="M37" s="55">
        <v>36.15</v>
      </c>
      <c r="N37" s="55">
        <v>87.48</v>
      </c>
      <c r="O37" s="55">
        <v>8.6621353181999997E-2</v>
      </c>
      <c r="P37" s="56">
        <v>0</v>
      </c>
      <c r="Q37" s="56">
        <v>2.8899999999999999E-2</v>
      </c>
      <c r="R37" s="56">
        <v>0</v>
      </c>
    </row>
    <row r="38" spans="1:18">
      <c r="A38" t="s">
        <v>1212</v>
      </c>
      <c r="B38" t="s">
        <v>1213</v>
      </c>
      <c r="C38" t="s">
        <v>108</v>
      </c>
      <c r="D38" s="106" t="s">
        <v>2914</v>
      </c>
      <c r="E38" t="s">
        <v>844</v>
      </c>
      <c r="F38" t="s">
        <v>1214</v>
      </c>
      <c r="G38" t="s">
        <v>1215</v>
      </c>
      <c r="H38" t="s">
        <v>1216</v>
      </c>
      <c r="I38" s="55">
        <v>14.46</v>
      </c>
      <c r="J38" t="s">
        <v>105</v>
      </c>
      <c r="K38" s="56">
        <v>4.5600000000000002E-2</v>
      </c>
      <c r="L38" s="56">
        <v>6.0199999999999997E-2</v>
      </c>
      <c r="M38" s="55">
        <v>42.67</v>
      </c>
      <c r="N38" s="55">
        <v>82.55</v>
      </c>
      <c r="O38" s="55">
        <v>9.6482291223499994E-2</v>
      </c>
      <c r="P38" s="56">
        <v>0</v>
      </c>
      <c r="Q38" s="56">
        <v>3.2199999999999999E-2</v>
      </c>
      <c r="R38" s="56">
        <v>0</v>
      </c>
    </row>
    <row r="39" spans="1:18">
      <c r="A39" t="s">
        <v>190</v>
      </c>
      <c r="B39" s="108" t="s">
        <v>2914</v>
      </c>
      <c r="C39" s="108" t="s">
        <v>2914</v>
      </c>
      <c r="D39" s="108" t="s">
        <v>2914</v>
      </c>
      <c r="E39" s="108" t="s">
        <v>2914</v>
      </c>
      <c r="F39" s="108" t="s">
        <v>2914</v>
      </c>
      <c r="G39" s="108" t="s">
        <v>2914</v>
      </c>
      <c r="H39" s="108" t="s">
        <v>2914</v>
      </c>
      <c r="I39" s="108" t="s">
        <v>2914</v>
      </c>
      <c r="J39" s="108" t="s">
        <v>2914</v>
      </c>
      <c r="K39" s="108" t="s">
        <v>2914</v>
      </c>
      <c r="L39" s="108" t="s">
        <v>2914</v>
      </c>
      <c r="M39" s="108" t="s">
        <v>2914</v>
      </c>
      <c r="N39" s="108" t="s">
        <v>2914</v>
      </c>
      <c r="O39" s="108" t="s">
        <v>2914</v>
      </c>
      <c r="P39" s="108" t="s">
        <v>2914</v>
      </c>
      <c r="Q39" s="108" t="s">
        <v>2914</v>
      </c>
      <c r="R39" s="108" t="s">
        <v>2914</v>
      </c>
    </row>
    <row r="40" spans="1:18">
      <c r="A40" t="s">
        <v>227</v>
      </c>
      <c r="B40" s="108" t="s">
        <v>2914</v>
      </c>
      <c r="C40" s="108" t="s">
        <v>2914</v>
      </c>
      <c r="D40" s="108" t="s">
        <v>2914</v>
      </c>
      <c r="E40" s="108" t="s">
        <v>2914</v>
      </c>
      <c r="F40" s="108" t="s">
        <v>2914</v>
      </c>
      <c r="G40" s="108" t="s">
        <v>2914</v>
      </c>
      <c r="H40" s="108" t="s">
        <v>2914</v>
      </c>
      <c r="I40" s="108" t="s">
        <v>2914</v>
      </c>
      <c r="J40" s="108" t="s">
        <v>2914</v>
      </c>
      <c r="K40" s="108" t="s">
        <v>2914</v>
      </c>
      <c r="L40" s="108" t="s">
        <v>2914</v>
      </c>
      <c r="M40" s="108" t="s">
        <v>2914</v>
      </c>
      <c r="N40" s="108" t="s">
        <v>2914</v>
      </c>
      <c r="O40" s="108" t="s">
        <v>2914</v>
      </c>
      <c r="P40" s="108" t="s">
        <v>2914</v>
      </c>
      <c r="Q40" s="108" t="s">
        <v>2914</v>
      </c>
      <c r="R40" s="108" t="s">
        <v>2914</v>
      </c>
    </row>
    <row r="41" spans="1:18">
      <c r="A41" t="s">
        <v>228</v>
      </c>
      <c r="B41" s="108" t="s">
        <v>2914</v>
      </c>
      <c r="C41" s="108" t="s">
        <v>2914</v>
      </c>
      <c r="D41" s="108" t="s">
        <v>2914</v>
      </c>
      <c r="E41" s="108" t="s">
        <v>2914</v>
      </c>
      <c r="F41" s="108" t="s">
        <v>2914</v>
      </c>
      <c r="G41" s="108" t="s">
        <v>2914</v>
      </c>
      <c r="H41" s="108" t="s">
        <v>2914</v>
      </c>
      <c r="I41" s="108" t="s">
        <v>2914</v>
      </c>
      <c r="J41" s="108" t="s">
        <v>2914</v>
      </c>
      <c r="K41" s="108" t="s">
        <v>2914</v>
      </c>
      <c r="L41" s="108" t="s">
        <v>2914</v>
      </c>
      <c r="M41" s="108" t="s">
        <v>2914</v>
      </c>
      <c r="N41" s="108" t="s">
        <v>2914</v>
      </c>
      <c r="O41" s="108" t="s">
        <v>2914</v>
      </c>
      <c r="P41" s="108" t="s">
        <v>2914</v>
      </c>
      <c r="Q41" s="108" t="s">
        <v>2914</v>
      </c>
      <c r="R41" s="108" t="s">
        <v>2914</v>
      </c>
    </row>
    <row r="42" spans="1:18">
      <c r="A42" t="s">
        <v>229</v>
      </c>
      <c r="B42" s="108" t="s">
        <v>2914</v>
      </c>
      <c r="C42" s="108" t="s">
        <v>2914</v>
      </c>
      <c r="D42" s="108" t="s">
        <v>2914</v>
      </c>
      <c r="E42" s="108" t="s">
        <v>2914</v>
      </c>
      <c r="F42" s="108" t="s">
        <v>2914</v>
      </c>
      <c r="G42" s="108" t="s">
        <v>2914</v>
      </c>
      <c r="H42" s="108" t="s">
        <v>2914</v>
      </c>
      <c r="I42" s="108" t="s">
        <v>2914</v>
      </c>
      <c r="J42" s="108" t="s">
        <v>2914</v>
      </c>
      <c r="K42" s="108" t="s">
        <v>2914</v>
      </c>
      <c r="L42" s="108" t="s">
        <v>2914</v>
      </c>
      <c r="M42" s="108" t="s">
        <v>2914</v>
      </c>
      <c r="N42" s="108" t="s">
        <v>2914</v>
      </c>
      <c r="O42" s="108" t="s">
        <v>2914</v>
      </c>
      <c r="P42" s="108" t="s">
        <v>2914</v>
      </c>
      <c r="Q42" s="108" t="s">
        <v>2914</v>
      </c>
      <c r="R42" s="108" t="s">
        <v>2914</v>
      </c>
    </row>
    <row r="43" spans="1:18" hidden="1">
      <c r="B43" s="13"/>
      <c r="C43" s="13"/>
      <c r="D43" s="13"/>
    </row>
    <row r="44" spans="1:18" hidden="1">
      <c r="B44" s="13"/>
      <c r="C44" s="13"/>
      <c r="D44" s="13"/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2913</v>
      </c>
    </row>
    <row r="2" spans="1:34" s="1" customFormat="1">
      <c r="A2" s="2" t="s">
        <v>1</v>
      </c>
      <c r="B2" s="9" t="s">
        <v>2183</v>
      </c>
    </row>
    <row r="3" spans="1:34" s="1" customFormat="1">
      <c r="A3" s="2" t="s">
        <v>2</v>
      </c>
      <c r="B3" s="20" t="s">
        <v>2184</v>
      </c>
    </row>
    <row r="4" spans="1:34" s="1" customFormat="1">
      <c r="A4" s="2" t="s">
        <v>3</v>
      </c>
      <c r="B4" s="62" t="s">
        <v>165</v>
      </c>
    </row>
    <row r="5" spans="1:34" ht="18.75">
      <c r="A5" s="83" t="s">
        <v>87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01" t="s">
        <v>2914</v>
      </c>
      <c r="G7" s="21" t="s">
        <v>152</v>
      </c>
      <c r="H7" s="101" t="s">
        <v>2914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53">
        <v>330204.03000000003</v>
      </c>
      <c r="H9" s="103" t="s">
        <v>2914</v>
      </c>
      <c r="I9" s="53">
        <v>391.89636752440714</v>
      </c>
      <c r="J9" s="103" t="s">
        <v>2914</v>
      </c>
      <c r="K9" s="54">
        <v>1</v>
      </c>
      <c r="L9" s="54">
        <v>4.3E-3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129328.23</v>
      </c>
      <c r="H10" s="108" t="s">
        <v>2914</v>
      </c>
      <c r="I10" s="59">
        <v>144.54619900772113</v>
      </c>
      <c r="J10" s="108" t="s">
        <v>2914</v>
      </c>
      <c r="K10" s="58">
        <v>0.36880000000000002</v>
      </c>
      <c r="L10" s="58">
        <v>1.6000000000000001E-3</v>
      </c>
    </row>
    <row r="11" spans="1:34">
      <c r="A11" t="s">
        <v>1217</v>
      </c>
      <c r="B11" t="s">
        <v>1218</v>
      </c>
      <c r="C11" t="s">
        <v>108</v>
      </c>
      <c r="D11" t="s">
        <v>1219</v>
      </c>
      <c r="E11" t="s">
        <v>792</v>
      </c>
      <c r="F11" t="s">
        <v>100</v>
      </c>
      <c r="G11" s="55">
        <v>10.94</v>
      </c>
      <c r="H11" s="55">
        <v>100.6147</v>
      </c>
      <c r="I11" s="55">
        <v>3.9923289148860001E-2</v>
      </c>
      <c r="J11" s="56">
        <v>0</v>
      </c>
      <c r="K11" s="56">
        <v>1E-4</v>
      </c>
      <c r="L11" s="56">
        <v>0</v>
      </c>
    </row>
    <row r="12" spans="1:34">
      <c r="A12" t="s">
        <v>1220</v>
      </c>
      <c r="B12" t="s">
        <v>1221</v>
      </c>
      <c r="C12" t="s">
        <v>108</v>
      </c>
      <c r="D12" t="s">
        <v>1222</v>
      </c>
      <c r="E12" t="s">
        <v>792</v>
      </c>
      <c r="F12" t="s">
        <v>100</v>
      </c>
      <c r="G12" s="55">
        <v>127.43</v>
      </c>
      <c r="H12" s="55">
        <v>100</v>
      </c>
      <c r="I12" s="55">
        <v>0.46218861</v>
      </c>
      <c r="J12" s="56">
        <v>0</v>
      </c>
      <c r="K12" s="56">
        <v>1.1999999999999999E-3</v>
      </c>
      <c r="L12" s="56">
        <v>0</v>
      </c>
    </row>
    <row r="13" spans="1:34">
      <c r="A13" t="s">
        <v>1223</v>
      </c>
      <c r="B13" t="s">
        <v>1224</v>
      </c>
      <c r="C13" t="s">
        <v>108</v>
      </c>
      <c r="D13" t="s">
        <v>1225</v>
      </c>
      <c r="E13" t="s">
        <v>807</v>
      </c>
      <c r="F13" t="s">
        <v>98</v>
      </c>
      <c r="G13" s="55">
        <v>139.84</v>
      </c>
      <c r="H13" s="55">
        <v>2251.7957999999999</v>
      </c>
      <c r="I13" s="55">
        <v>3.14891124672</v>
      </c>
      <c r="J13" s="56">
        <v>0</v>
      </c>
      <c r="K13" s="56">
        <v>8.0000000000000002E-3</v>
      </c>
      <c r="L13" s="56">
        <v>0</v>
      </c>
    </row>
    <row r="14" spans="1:34">
      <c r="A14" t="s">
        <v>1223</v>
      </c>
      <c r="B14" t="s">
        <v>1226</v>
      </c>
      <c r="C14" t="s">
        <v>108</v>
      </c>
      <c r="D14" t="s">
        <v>1225</v>
      </c>
      <c r="E14" t="s">
        <v>807</v>
      </c>
      <c r="F14" t="s">
        <v>98</v>
      </c>
      <c r="G14" s="55">
        <v>3562.61</v>
      </c>
      <c r="H14" s="55">
        <v>94.647599999999997</v>
      </c>
      <c r="I14" s="55">
        <v>3.3719248623600002</v>
      </c>
      <c r="J14" s="56">
        <v>0</v>
      </c>
      <c r="K14" s="56">
        <v>8.6E-3</v>
      </c>
      <c r="L14" s="56">
        <v>0</v>
      </c>
    </row>
    <row r="15" spans="1:34">
      <c r="A15" t="s">
        <v>1227</v>
      </c>
      <c r="B15" t="s">
        <v>1228</v>
      </c>
      <c r="C15" t="s">
        <v>108</v>
      </c>
      <c r="D15" t="s">
        <v>1229</v>
      </c>
      <c r="E15" t="s">
        <v>244</v>
      </c>
      <c r="F15" t="s">
        <v>98</v>
      </c>
      <c r="G15" s="55">
        <v>72187.69</v>
      </c>
      <c r="H15" s="55">
        <v>94.443299999999994</v>
      </c>
      <c r="I15" s="55">
        <v>68.176436629769995</v>
      </c>
      <c r="J15" s="56">
        <v>2.0000000000000001E-4</v>
      </c>
      <c r="K15" s="56">
        <v>0.17399999999999999</v>
      </c>
      <c r="L15" s="56">
        <v>8.0000000000000004E-4</v>
      </c>
    </row>
    <row r="16" spans="1:34">
      <c r="A16" t="s">
        <v>1230</v>
      </c>
      <c r="B16" t="s">
        <v>1231</v>
      </c>
      <c r="C16" t="s">
        <v>108</v>
      </c>
      <c r="D16" t="s">
        <v>1232</v>
      </c>
      <c r="E16" t="s">
        <v>244</v>
      </c>
      <c r="F16" t="s">
        <v>98</v>
      </c>
      <c r="G16" s="55">
        <v>1381.26</v>
      </c>
      <c r="H16" s="55">
        <v>100</v>
      </c>
      <c r="I16" s="55">
        <v>1.3812599999999999</v>
      </c>
      <c r="J16" s="56">
        <v>0</v>
      </c>
      <c r="K16" s="56">
        <v>3.5000000000000001E-3</v>
      </c>
      <c r="L16" s="56">
        <v>0</v>
      </c>
    </row>
    <row r="17" spans="1:12">
      <c r="A17" t="s">
        <v>1233</v>
      </c>
      <c r="B17" t="s">
        <v>1234</v>
      </c>
      <c r="C17" t="s">
        <v>108</v>
      </c>
      <c r="D17" t="s">
        <v>1232</v>
      </c>
      <c r="E17" t="s">
        <v>244</v>
      </c>
      <c r="F17" t="s">
        <v>98</v>
      </c>
      <c r="G17" s="55">
        <v>845.03</v>
      </c>
      <c r="H17" s="55">
        <v>100</v>
      </c>
      <c r="I17" s="55">
        <v>0.84502999999999995</v>
      </c>
      <c r="J17" s="56">
        <v>0</v>
      </c>
      <c r="K17" s="56">
        <v>2.2000000000000001E-3</v>
      </c>
      <c r="L17" s="56">
        <v>0</v>
      </c>
    </row>
    <row r="18" spans="1:12">
      <c r="A18" t="s">
        <v>1235</v>
      </c>
      <c r="B18" t="s">
        <v>1236</v>
      </c>
      <c r="C18" t="s">
        <v>108</v>
      </c>
      <c r="D18" t="s">
        <v>1237</v>
      </c>
      <c r="E18" t="s">
        <v>584</v>
      </c>
      <c r="F18" t="s">
        <v>100</v>
      </c>
      <c r="G18" s="55">
        <v>155.07</v>
      </c>
      <c r="H18" s="55">
        <v>100</v>
      </c>
      <c r="I18" s="55">
        <v>0.56243889000000002</v>
      </c>
      <c r="J18" s="56">
        <v>0</v>
      </c>
      <c r="K18" s="56">
        <v>1.4E-3</v>
      </c>
      <c r="L18" s="56">
        <v>0</v>
      </c>
    </row>
    <row r="19" spans="1:12">
      <c r="A19" t="s">
        <v>1238</v>
      </c>
      <c r="B19" t="s">
        <v>1239</v>
      </c>
      <c r="C19" t="s">
        <v>108</v>
      </c>
      <c r="D19" t="s">
        <v>1240</v>
      </c>
      <c r="E19" t="s">
        <v>584</v>
      </c>
      <c r="F19" t="s">
        <v>100</v>
      </c>
      <c r="G19" s="55">
        <v>155.07</v>
      </c>
      <c r="H19" s="55">
        <v>100</v>
      </c>
      <c r="I19" s="55">
        <v>0.56243889000000002</v>
      </c>
      <c r="J19" s="56">
        <v>0</v>
      </c>
      <c r="K19" s="56">
        <v>1.4E-3</v>
      </c>
      <c r="L19" s="56">
        <v>0</v>
      </c>
    </row>
    <row r="20" spans="1:12">
      <c r="A20" t="s">
        <v>1241</v>
      </c>
      <c r="B20" t="s">
        <v>1242</v>
      </c>
      <c r="C20" t="s">
        <v>108</v>
      </c>
      <c r="D20" t="s">
        <v>1243</v>
      </c>
      <c r="E20" t="s">
        <v>584</v>
      </c>
      <c r="F20" t="s">
        <v>100</v>
      </c>
      <c r="G20" s="55">
        <v>155.07</v>
      </c>
      <c r="H20" s="55">
        <v>100</v>
      </c>
      <c r="I20" s="55">
        <v>0.56243889000000002</v>
      </c>
      <c r="J20" s="56">
        <v>0</v>
      </c>
      <c r="K20" s="56">
        <v>1.4E-3</v>
      </c>
      <c r="L20" s="56">
        <v>0</v>
      </c>
    </row>
    <row r="21" spans="1:12">
      <c r="A21" t="s">
        <v>1244</v>
      </c>
      <c r="B21" t="s">
        <v>1245</v>
      </c>
      <c r="C21" t="s">
        <v>108</v>
      </c>
      <c r="D21" t="s">
        <v>1246</v>
      </c>
      <c r="E21" t="s">
        <v>584</v>
      </c>
      <c r="F21" t="s">
        <v>98</v>
      </c>
      <c r="G21" s="55">
        <v>15.5</v>
      </c>
      <c r="H21" s="55">
        <v>3904.375</v>
      </c>
      <c r="I21" s="55">
        <v>0.60517812500000001</v>
      </c>
      <c r="J21" s="56">
        <v>0</v>
      </c>
      <c r="K21" s="56">
        <v>1.5E-3</v>
      </c>
      <c r="L21" s="56">
        <v>0</v>
      </c>
    </row>
    <row r="22" spans="1:12">
      <c r="A22" t="s">
        <v>1247</v>
      </c>
      <c r="B22" t="s">
        <v>1248</v>
      </c>
      <c r="C22" t="s">
        <v>108</v>
      </c>
      <c r="D22" t="s">
        <v>1249</v>
      </c>
      <c r="E22" t="s">
        <v>584</v>
      </c>
      <c r="F22" t="s">
        <v>100</v>
      </c>
      <c r="G22" s="55">
        <v>155.07</v>
      </c>
      <c r="H22" s="55">
        <v>100</v>
      </c>
      <c r="I22" s="55">
        <v>0.56243889000000002</v>
      </c>
      <c r="J22" s="56">
        <v>0</v>
      </c>
      <c r="K22" s="56">
        <v>1.4E-3</v>
      </c>
      <c r="L22" s="56">
        <v>0</v>
      </c>
    </row>
    <row r="23" spans="1:12">
      <c r="A23" t="s">
        <v>1250</v>
      </c>
      <c r="B23" t="s">
        <v>1251</v>
      </c>
      <c r="C23" t="s">
        <v>108</v>
      </c>
      <c r="D23" t="s">
        <v>1252</v>
      </c>
      <c r="E23" t="s">
        <v>265</v>
      </c>
      <c r="F23" t="s">
        <v>98</v>
      </c>
      <c r="G23" s="55">
        <v>49647.01</v>
      </c>
      <c r="H23" s="55">
        <v>101.422769</v>
      </c>
      <c r="I23" s="55">
        <v>50.353372267706902</v>
      </c>
      <c r="J23" s="56">
        <v>1E-4</v>
      </c>
      <c r="K23" s="56">
        <v>0.1285</v>
      </c>
      <c r="L23" s="56">
        <v>5.9999999999999995E-4</v>
      </c>
    </row>
    <row r="24" spans="1:12">
      <c r="A24" t="s">
        <v>1253</v>
      </c>
      <c r="B24" t="s">
        <v>1254</v>
      </c>
      <c r="C24" t="s">
        <v>108</v>
      </c>
      <c r="D24" t="s">
        <v>1255</v>
      </c>
      <c r="E24" t="s">
        <v>603</v>
      </c>
      <c r="F24" t="s">
        <v>100</v>
      </c>
      <c r="G24" s="55">
        <v>674.64</v>
      </c>
      <c r="H24" s="55">
        <v>362.90620000000001</v>
      </c>
      <c r="I24" s="55">
        <v>8.8800217761153597</v>
      </c>
      <c r="J24" s="56">
        <v>0</v>
      </c>
      <c r="K24" s="56">
        <v>2.2700000000000001E-2</v>
      </c>
      <c r="L24" s="56">
        <v>1E-4</v>
      </c>
    </row>
    <row r="25" spans="1:12">
      <c r="A25" t="s">
        <v>1256</v>
      </c>
      <c r="B25" t="s">
        <v>1257</v>
      </c>
      <c r="C25" t="s">
        <v>108</v>
      </c>
      <c r="D25" t="s">
        <v>1258</v>
      </c>
      <c r="E25" t="s">
        <v>304</v>
      </c>
      <c r="F25" t="s">
        <v>100</v>
      </c>
      <c r="G25" s="55">
        <v>116</v>
      </c>
      <c r="H25" s="55">
        <v>1196.0574999999999</v>
      </c>
      <c r="I25" s="55">
        <v>5.0321966408999996</v>
      </c>
      <c r="J25" s="56">
        <v>0</v>
      </c>
      <c r="K25" s="56">
        <v>1.2800000000000001E-2</v>
      </c>
      <c r="L25" s="56">
        <v>1E-4</v>
      </c>
    </row>
    <row r="26" spans="1:12">
      <c r="A26" s="57" t="s">
        <v>188</v>
      </c>
      <c r="B26" s="108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59">
        <v>200875.8</v>
      </c>
      <c r="H26" s="108" t="s">
        <v>2914</v>
      </c>
      <c r="I26" s="59">
        <v>247.35016851668601</v>
      </c>
      <c r="J26" s="108" t="s">
        <v>2914</v>
      </c>
      <c r="K26" s="58">
        <v>0.63119999999999998</v>
      </c>
      <c r="L26" s="58">
        <v>2.7000000000000001E-3</v>
      </c>
    </row>
    <row r="27" spans="1:12">
      <c r="A27" s="57" t="s">
        <v>233</v>
      </c>
      <c r="B27" s="108" t="s">
        <v>2914</v>
      </c>
      <c r="C27" s="108" t="s">
        <v>2914</v>
      </c>
      <c r="D27" s="108" t="s">
        <v>2914</v>
      </c>
      <c r="E27" s="108" t="s">
        <v>2914</v>
      </c>
      <c r="F27" s="108" t="s">
        <v>2914</v>
      </c>
      <c r="G27" s="59">
        <v>0</v>
      </c>
      <c r="H27" s="108" t="s">
        <v>2914</v>
      </c>
      <c r="I27" s="59">
        <v>0</v>
      </c>
      <c r="J27" s="108" t="s">
        <v>2914</v>
      </c>
      <c r="K27" s="58">
        <v>0</v>
      </c>
      <c r="L27" s="58">
        <v>0</v>
      </c>
    </row>
    <row r="28" spans="1:12">
      <c r="A28" t="s">
        <v>178</v>
      </c>
      <c r="B28" t="s">
        <v>178</v>
      </c>
      <c r="C28" s="108" t="s">
        <v>2914</v>
      </c>
      <c r="D28" s="108" t="s">
        <v>2914</v>
      </c>
      <c r="E28" t="s">
        <v>178</v>
      </c>
      <c r="F28" t="s">
        <v>178</v>
      </c>
      <c r="G28" s="55">
        <v>0</v>
      </c>
      <c r="H28" s="55">
        <v>0</v>
      </c>
      <c r="I28" s="55">
        <v>0</v>
      </c>
      <c r="J28" s="56">
        <v>0</v>
      </c>
      <c r="K28" s="56">
        <v>0</v>
      </c>
      <c r="L28" s="56">
        <v>0</v>
      </c>
    </row>
    <row r="29" spans="1:12">
      <c r="A29" s="57" t="s">
        <v>234</v>
      </c>
      <c r="B29" s="108" t="s">
        <v>2914</v>
      </c>
      <c r="C29" s="108" t="s">
        <v>2914</v>
      </c>
      <c r="D29" s="108" t="s">
        <v>2914</v>
      </c>
      <c r="E29" s="108" t="s">
        <v>2914</v>
      </c>
      <c r="F29" s="108" t="s">
        <v>2914</v>
      </c>
      <c r="G29" s="59">
        <v>200875.8</v>
      </c>
      <c r="H29" s="108" t="s">
        <v>2914</v>
      </c>
      <c r="I29" s="59">
        <v>247.35016851668601</v>
      </c>
      <c r="J29" s="108" t="s">
        <v>2914</v>
      </c>
      <c r="K29" s="58">
        <v>0.63119999999999998</v>
      </c>
      <c r="L29" s="58">
        <v>2.7000000000000001E-3</v>
      </c>
    </row>
    <row r="30" spans="1:12">
      <c r="A30" t="s">
        <v>1259</v>
      </c>
      <c r="B30" t="s">
        <v>1260</v>
      </c>
      <c r="C30" t="s">
        <v>108</v>
      </c>
      <c r="D30" s="106" t="s">
        <v>2914</v>
      </c>
      <c r="E30" t="s">
        <v>792</v>
      </c>
      <c r="F30" t="s">
        <v>100</v>
      </c>
      <c r="G30" s="55">
        <v>33.979999999999997</v>
      </c>
      <c r="H30" s="55">
        <v>17429.450399999969</v>
      </c>
      <c r="I30" s="55">
        <v>21.481006320951799</v>
      </c>
      <c r="J30" s="56">
        <v>0</v>
      </c>
      <c r="K30" s="56">
        <v>5.4800000000000001E-2</v>
      </c>
      <c r="L30" s="56">
        <v>2.0000000000000001E-4</v>
      </c>
    </row>
    <row r="31" spans="1:12">
      <c r="A31" t="s">
        <v>1261</v>
      </c>
      <c r="B31" t="s">
        <v>1262</v>
      </c>
      <c r="C31" t="s">
        <v>108</v>
      </c>
      <c r="D31" s="106" t="s">
        <v>2914</v>
      </c>
      <c r="E31" t="s">
        <v>1263</v>
      </c>
      <c r="F31" t="s">
        <v>102</v>
      </c>
      <c r="G31" s="55">
        <v>5302</v>
      </c>
      <c r="H31" s="55">
        <v>170.38409999999999</v>
      </c>
      <c r="I31" s="55">
        <v>36.239851601791202</v>
      </c>
      <c r="J31" s="56">
        <v>1E-4</v>
      </c>
      <c r="K31" s="56">
        <v>9.2499999999999999E-2</v>
      </c>
      <c r="L31" s="56">
        <v>4.0000000000000002E-4</v>
      </c>
    </row>
    <row r="32" spans="1:12">
      <c r="A32" t="s">
        <v>1264</v>
      </c>
      <c r="B32" t="s">
        <v>1265</v>
      </c>
      <c r="C32" t="s">
        <v>108</v>
      </c>
      <c r="D32" s="106" t="s">
        <v>2914</v>
      </c>
      <c r="E32" t="s">
        <v>1263</v>
      </c>
      <c r="F32" t="s">
        <v>102</v>
      </c>
      <c r="G32" s="55">
        <v>1084.81</v>
      </c>
      <c r="H32" s="55">
        <v>90.53219999999996</v>
      </c>
      <c r="I32" s="55">
        <v>3.9398018226423099</v>
      </c>
      <c r="J32" s="56">
        <v>0</v>
      </c>
      <c r="K32" s="56">
        <v>1.01E-2</v>
      </c>
      <c r="L32" s="56">
        <v>0</v>
      </c>
    </row>
    <row r="33" spans="1:12">
      <c r="A33" t="s">
        <v>1266</v>
      </c>
      <c r="B33" t="s">
        <v>1267</v>
      </c>
      <c r="C33" t="s">
        <v>108</v>
      </c>
      <c r="D33" s="106" t="s">
        <v>2914</v>
      </c>
      <c r="E33" t="s">
        <v>1263</v>
      </c>
      <c r="F33" t="s">
        <v>102</v>
      </c>
      <c r="G33" s="55">
        <v>394.85</v>
      </c>
      <c r="H33" s="55">
        <v>65.203800000000001</v>
      </c>
      <c r="I33" s="55">
        <v>1.03281532076988</v>
      </c>
      <c r="J33" s="56">
        <v>0</v>
      </c>
      <c r="K33" s="56">
        <v>2.5999999999999999E-3</v>
      </c>
      <c r="L33" s="56">
        <v>0</v>
      </c>
    </row>
    <row r="34" spans="1:12">
      <c r="A34" t="s">
        <v>1268</v>
      </c>
      <c r="B34" t="s">
        <v>1269</v>
      </c>
      <c r="C34" t="s">
        <v>108</v>
      </c>
      <c r="D34" s="106" t="s">
        <v>2914</v>
      </c>
      <c r="E34" t="s">
        <v>1263</v>
      </c>
      <c r="F34" t="s">
        <v>102</v>
      </c>
      <c r="G34" s="55">
        <v>185.89</v>
      </c>
      <c r="H34" s="55">
        <v>107.37439999999999</v>
      </c>
      <c r="I34" s="55">
        <v>0.80070842859705604</v>
      </c>
      <c r="J34" s="56">
        <v>0</v>
      </c>
      <c r="K34" s="56">
        <v>2E-3</v>
      </c>
      <c r="L34" s="56">
        <v>0</v>
      </c>
    </row>
    <row r="35" spans="1:12">
      <c r="A35" t="s">
        <v>1270</v>
      </c>
      <c r="B35" t="s">
        <v>1271</v>
      </c>
      <c r="C35" t="s">
        <v>108</v>
      </c>
      <c r="D35" s="106" t="s">
        <v>2914</v>
      </c>
      <c r="E35" t="s">
        <v>899</v>
      </c>
      <c r="F35" t="s">
        <v>100</v>
      </c>
      <c r="G35" s="55">
        <v>35560.089999999997</v>
      </c>
      <c r="H35" s="55">
        <v>85.533400000000299</v>
      </c>
      <c r="I35" s="55">
        <v>110.31793983075799</v>
      </c>
      <c r="J35" s="56">
        <v>1E-4</v>
      </c>
      <c r="K35" s="56">
        <v>0.28149999999999997</v>
      </c>
      <c r="L35" s="56">
        <v>1.1999999999999999E-3</v>
      </c>
    </row>
    <row r="36" spans="1:12">
      <c r="A36" t="s">
        <v>1272</v>
      </c>
      <c r="B36" t="s">
        <v>1273</v>
      </c>
      <c r="C36" t="s">
        <v>108</v>
      </c>
      <c r="D36" s="106" t="s">
        <v>2914</v>
      </c>
      <c r="E36" t="s">
        <v>815</v>
      </c>
      <c r="F36" t="s">
        <v>100</v>
      </c>
      <c r="G36" s="55">
        <v>355.1</v>
      </c>
      <c r="H36" s="55">
        <v>3687.6464000000001</v>
      </c>
      <c r="I36" s="55">
        <v>47.494956992932799</v>
      </c>
      <c r="J36" s="56">
        <v>0</v>
      </c>
      <c r="K36" s="56">
        <v>0.1212</v>
      </c>
      <c r="L36" s="56">
        <v>5.0000000000000001E-4</v>
      </c>
    </row>
    <row r="37" spans="1:12">
      <c r="A37" t="s">
        <v>1274</v>
      </c>
      <c r="B37" t="s">
        <v>1275</v>
      </c>
      <c r="C37" t="s">
        <v>108</v>
      </c>
      <c r="D37" s="106" t="s">
        <v>2914</v>
      </c>
      <c r="E37" t="s">
        <v>384</v>
      </c>
      <c r="F37" t="s">
        <v>100</v>
      </c>
      <c r="G37" s="55">
        <v>157134.88</v>
      </c>
      <c r="H37" s="55">
        <v>1E-4</v>
      </c>
      <c r="I37" s="55">
        <v>5.6992820975999999E-4</v>
      </c>
      <c r="J37" s="56">
        <v>0</v>
      </c>
      <c r="K37" s="56">
        <v>0</v>
      </c>
      <c r="L37" s="56">
        <v>0</v>
      </c>
    </row>
    <row r="38" spans="1:12">
      <c r="A38" t="s">
        <v>1276</v>
      </c>
      <c r="B38" t="s">
        <v>1277</v>
      </c>
      <c r="C38" t="s">
        <v>108</v>
      </c>
      <c r="D38" s="106" t="s">
        <v>2914</v>
      </c>
      <c r="E38" t="s">
        <v>603</v>
      </c>
      <c r="F38" t="s">
        <v>100</v>
      </c>
      <c r="G38" s="55">
        <v>824.2</v>
      </c>
      <c r="H38" s="55">
        <v>871.16980000000001</v>
      </c>
      <c r="I38" s="55">
        <v>26.042518270033199</v>
      </c>
      <c r="J38" s="56">
        <v>0</v>
      </c>
      <c r="K38" s="56">
        <v>6.6500000000000004E-2</v>
      </c>
      <c r="L38" s="56">
        <v>2.9999999999999997E-4</v>
      </c>
    </row>
    <row r="39" spans="1:12">
      <c r="A39" t="s">
        <v>190</v>
      </c>
      <c r="B39" s="108" t="s">
        <v>2914</v>
      </c>
      <c r="C39" s="108" t="s">
        <v>2914</v>
      </c>
      <c r="D39" s="108" t="s">
        <v>2914</v>
      </c>
      <c r="E39" s="108" t="s">
        <v>2914</v>
      </c>
      <c r="F39" s="108" t="s">
        <v>2914</v>
      </c>
      <c r="G39" s="108" t="s">
        <v>2914</v>
      </c>
      <c r="H39" s="108" t="s">
        <v>2914</v>
      </c>
      <c r="I39" s="108" t="s">
        <v>2914</v>
      </c>
      <c r="J39" s="108" t="s">
        <v>2914</v>
      </c>
      <c r="K39" s="108" t="s">
        <v>2914</v>
      </c>
      <c r="L39" s="108" t="s">
        <v>2914</v>
      </c>
    </row>
    <row r="40" spans="1:12">
      <c r="A40" t="s">
        <v>227</v>
      </c>
      <c r="B40" s="108" t="s">
        <v>2914</v>
      </c>
      <c r="C40" s="108" t="s">
        <v>2914</v>
      </c>
      <c r="D40" s="108" t="s">
        <v>2914</v>
      </c>
      <c r="E40" s="108" t="s">
        <v>2914</v>
      </c>
      <c r="F40" s="108" t="s">
        <v>2914</v>
      </c>
      <c r="G40" s="108" t="s">
        <v>2914</v>
      </c>
      <c r="H40" s="108" t="s">
        <v>2914</v>
      </c>
      <c r="I40" s="108" t="s">
        <v>2914</v>
      </c>
      <c r="J40" s="108" t="s">
        <v>2914</v>
      </c>
      <c r="K40" s="108" t="s">
        <v>2914</v>
      </c>
      <c r="L40" s="108" t="s">
        <v>2914</v>
      </c>
    </row>
    <row r="41" spans="1:12">
      <c r="A41" t="s">
        <v>228</v>
      </c>
      <c r="B41" s="108" t="s">
        <v>2914</v>
      </c>
      <c r="C41" s="108" t="s">
        <v>2914</v>
      </c>
      <c r="D41" s="108" t="s">
        <v>2914</v>
      </c>
      <c r="E41" s="108" t="s">
        <v>2914</v>
      </c>
      <c r="F41" s="108" t="s">
        <v>2914</v>
      </c>
      <c r="G41" s="108" t="s">
        <v>2914</v>
      </c>
      <c r="H41" s="108" t="s">
        <v>2914</v>
      </c>
      <c r="I41" s="108" t="s">
        <v>2914</v>
      </c>
      <c r="J41" s="108" t="s">
        <v>2914</v>
      </c>
      <c r="K41" s="108" t="s">
        <v>2914</v>
      </c>
      <c r="L41" s="108" t="s">
        <v>2914</v>
      </c>
    </row>
    <row r="42" spans="1:12">
      <c r="A42" t="s">
        <v>229</v>
      </c>
      <c r="B42" s="108" t="s">
        <v>2914</v>
      </c>
      <c r="C42" s="108" t="s">
        <v>2914</v>
      </c>
      <c r="D42" s="108" t="s">
        <v>2914</v>
      </c>
      <c r="E42" s="108" t="s">
        <v>2914</v>
      </c>
      <c r="F42" s="108" t="s">
        <v>2914</v>
      </c>
      <c r="G42" s="108" t="s">
        <v>2914</v>
      </c>
      <c r="H42" s="108" t="s">
        <v>2914</v>
      </c>
      <c r="I42" s="108" t="s">
        <v>2914</v>
      </c>
      <c r="J42" s="108" t="s">
        <v>2914</v>
      </c>
      <c r="K42" s="108" t="s">
        <v>2914</v>
      </c>
      <c r="L42" s="108" t="s">
        <v>2914</v>
      </c>
    </row>
    <row r="43" spans="1:12" hidden="1">
      <c r="B43" s="13"/>
      <c r="C43" s="13"/>
      <c r="D43" s="13"/>
    </row>
    <row r="44" spans="1:12" hidden="1">
      <c r="B44" s="13"/>
      <c r="C44" s="13"/>
      <c r="D44" s="13"/>
    </row>
    <row r="45" spans="1:12" hidden="1">
      <c r="B45" s="13"/>
      <c r="C45" s="13"/>
      <c r="D45" s="13"/>
    </row>
    <row r="46" spans="1:12" hidden="1">
      <c r="B46" s="13"/>
      <c r="C46" s="13"/>
      <c r="D46" s="13"/>
    </row>
    <row r="47" spans="1:12" hidden="1">
      <c r="B47" s="13"/>
      <c r="C47" s="13"/>
      <c r="D47" s="13"/>
    </row>
    <row r="48" spans="1:12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2913</v>
      </c>
    </row>
    <row r="2" spans="1:20" s="1" customFormat="1">
      <c r="A2" s="2" t="s">
        <v>1</v>
      </c>
      <c r="B2" s="9" t="s">
        <v>2183</v>
      </c>
    </row>
    <row r="3" spans="1:20" s="1" customFormat="1">
      <c r="A3" s="2" t="s">
        <v>2</v>
      </c>
      <c r="B3" s="20" t="s">
        <v>2184</v>
      </c>
    </row>
    <row r="4" spans="1:20" s="1" customFormat="1">
      <c r="A4" s="2" t="s">
        <v>3</v>
      </c>
      <c r="B4" s="62" t="s">
        <v>165</v>
      </c>
    </row>
    <row r="5" spans="1:20" ht="18.75">
      <c r="A5" s="83" t="s">
        <v>119</v>
      </c>
      <c r="B5" s="84"/>
      <c r="C5" s="84"/>
      <c r="D5" s="84"/>
      <c r="E5" s="84"/>
      <c r="F5" s="84"/>
      <c r="G5" s="84"/>
      <c r="H5" s="84"/>
      <c r="I5" s="84"/>
      <c r="J5" s="85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100" t="s">
        <v>2914</v>
      </c>
      <c r="B7" s="101" t="s">
        <v>2914</v>
      </c>
      <c r="C7" s="101" t="s">
        <v>2914</v>
      </c>
      <c r="D7" s="21" t="s">
        <v>70</v>
      </c>
      <c r="E7" s="21" t="s">
        <v>152</v>
      </c>
      <c r="F7" s="101" t="s">
        <v>2914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2" t="s">
        <v>2914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3" t="s">
        <v>2914</v>
      </c>
      <c r="C9" s="103" t="s">
        <v>2914</v>
      </c>
      <c r="D9" s="103" t="s">
        <v>2914</v>
      </c>
      <c r="E9" s="53">
        <v>894467.33</v>
      </c>
      <c r="F9" s="103" t="s">
        <v>2914</v>
      </c>
      <c r="G9" s="53">
        <v>2985.8613561399243</v>
      </c>
      <c r="H9" s="103" t="s">
        <v>2914</v>
      </c>
      <c r="I9" s="54">
        <v>1</v>
      </c>
      <c r="J9" s="54">
        <v>3.2899999999999999E-2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08" t="s">
        <v>2914</v>
      </c>
      <c r="C10" s="108" t="s">
        <v>2914</v>
      </c>
      <c r="D10" s="108" t="s">
        <v>2914</v>
      </c>
      <c r="E10" s="59">
        <v>75622.47</v>
      </c>
      <c r="F10" s="108" t="s">
        <v>2914</v>
      </c>
      <c r="G10" s="59">
        <v>199.27732340354427</v>
      </c>
      <c r="H10" s="108" t="s">
        <v>2914</v>
      </c>
      <c r="I10" s="58">
        <v>6.6699999999999995E-2</v>
      </c>
      <c r="J10" s="58">
        <v>2.2000000000000001E-3</v>
      </c>
    </row>
    <row r="11" spans="1:20">
      <c r="A11" s="57" t="s">
        <v>1278</v>
      </c>
      <c r="B11" s="108" t="s">
        <v>2914</v>
      </c>
      <c r="C11" s="108" t="s">
        <v>2914</v>
      </c>
      <c r="D11" s="108" t="s">
        <v>2914</v>
      </c>
      <c r="E11" s="59">
        <v>3452.01</v>
      </c>
      <c r="F11" s="108" t="s">
        <v>2914</v>
      </c>
      <c r="G11" s="59">
        <v>9.4085067364013693</v>
      </c>
      <c r="H11" s="108" t="s">
        <v>2914</v>
      </c>
      <c r="I11" s="58">
        <v>3.2000000000000002E-3</v>
      </c>
      <c r="J11" s="58">
        <v>1E-4</v>
      </c>
    </row>
    <row r="12" spans="1:20">
      <c r="A12" t="s">
        <v>1279</v>
      </c>
      <c r="B12" t="s">
        <v>1280</v>
      </c>
      <c r="C12" t="s">
        <v>100</v>
      </c>
      <c r="D12" t="s">
        <v>1281</v>
      </c>
      <c r="E12" s="55">
        <v>249.23</v>
      </c>
      <c r="F12" s="55">
        <v>99.982100000000003</v>
      </c>
      <c r="G12" s="55">
        <v>0.90379540165940997</v>
      </c>
      <c r="H12" s="56">
        <v>0</v>
      </c>
      <c r="I12" s="56">
        <v>2.9999999999999997E-4</v>
      </c>
      <c r="J12" s="56">
        <v>0</v>
      </c>
    </row>
    <row r="13" spans="1:20">
      <c r="A13" t="s">
        <v>1282</v>
      </c>
      <c r="B13" t="s">
        <v>1283</v>
      </c>
      <c r="C13" t="s">
        <v>100</v>
      </c>
      <c r="D13" t="s">
        <v>1284</v>
      </c>
      <c r="E13" s="55">
        <v>448.47</v>
      </c>
      <c r="F13" s="55">
        <v>81.944800000000001</v>
      </c>
      <c r="G13" s="55">
        <v>1.33291468221912</v>
      </c>
      <c r="H13" s="56">
        <v>0</v>
      </c>
      <c r="I13" s="56">
        <v>4.0000000000000002E-4</v>
      </c>
      <c r="J13" s="56">
        <v>0</v>
      </c>
    </row>
    <row r="14" spans="1:20">
      <c r="A14" t="s">
        <v>1285</v>
      </c>
      <c r="B14" t="s">
        <v>1286</v>
      </c>
      <c r="C14" t="s">
        <v>100</v>
      </c>
      <c r="D14" t="s">
        <v>1287</v>
      </c>
      <c r="E14" s="55">
        <v>371.21</v>
      </c>
      <c r="F14" s="55">
        <v>108.9652</v>
      </c>
      <c r="G14" s="55">
        <v>1.4670842105228401</v>
      </c>
      <c r="H14" s="56">
        <v>0</v>
      </c>
      <c r="I14" s="56">
        <v>5.0000000000000001E-4</v>
      </c>
      <c r="J14" s="56">
        <v>0</v>
      </c>
    </row>
    <row r="15" spans="1:20">
      <c r="A15" t="s">
        <v>1288</v>
      </c>
      <c r="B15" t="s">
        <v>1289</v>
      </c>
      <c r="C15" t="s">
        <v>100</v>
      </c>
      <c r="D15" t="s">
        <v>1290</v>
      </c>
      <c r="E15" s="55">
        <v>2383.1</v>
      </c>
      <c r="F15" s="55">
        <v>66</v>
      </c>
      <c r="G15" s="55">
        <v>5.7047124419999999</v>
      </c>
      <c r="H15" s="56">
        <v>0</v>
      </c>
      <c r="I15" s="56">
        <v>1.9E-3</v>
      </c>
      <c r="J15" s="56">
        <v>1E-4</v>
      </c>
    </row>
    <row r="16" spans="1:20">
      <c r="A16" s="57" t="s">
        <v>1291</v>
      </c>
      <c r="B16" s="108" t="s">
        <v>2914</v>
      </c>
      <c r="C16" s="108" t="s">
        <v>2914</v>
      </c>
      <c r="D16" s="108" t="s">
        <v>2914</v>
      </c>
      <c r="E16" s="59">
        <v>23.89</v>
      </c>
      <c r="F16" s="108" t="s">
        <v>2914</v>
      </c>
      <c r="G16" s="59">
        <v>54.810533887871998</v>
      </c>
      <c r="H16" s="108" t="s">
        <v>2914</v>
      </c>
      <c r="I16" s="58">
        <v>1.84E-2</v>
      </c>
      <c r="J16" s="58">
        <v>5.9999999999999995E-4</v>
      </c>
    </row>
    <row r="17" spans="1:10">
      <c r="A17" t="s">
        <v>1292</v>
      </c>
      <c r="B17" t="s">
        <v>1293</v>
      </c>
      <c r="C17" t="s">
        <v>100</v>
      </c>
      <c r="D17" t="s">
        <v>1294</v>
      </c>
      <c r="E17" s="55">
        <v>2.27</v>
      </c>
      <c r="F17" s="55">
        <v>130662.52</v>
      </c>
      <c r="G17" s="55">
        <v>10.757824192908</v>
      </c>
      <c r="H17" s="56">
        <v>0</v>
      </c>
      <c r="I17" s="56">
        <v>3.5999999999999999E-3</v>
      </c>
      <c r="J17" s="56">
        <v>1E-4</v>
      </c>
    </row>
    <row r="18" spans="1:10">
      <c r="A18" t="s">
        <v>1295</v>
      </c>
      <c r="B18" t="s">
        <v>1296</v>
      </c>
      <c r="C18" t="s">
        <v>100</v>
      </c>
      <c r="D18" t="s">
        <v>1294</v>
      </c>
      <c r="E18" s="55">
        <v>2.74</v>
      </c>
      <c r="F18" s="55">
        <v>130547.18</v>
      </c>
      <c r="G18" s="55">
        <v>12.973752638963999</v>
      </c>
      <c r="H18" s="56">
        <v>0</v>
      </c>
      <c r="I18" s="56">
        <v>4.3E-3</v>
      </c>
      <c r="J18" s="56">
        <v>1E-4</v>
      </c>
    </row>
    <row r="19" spans="1:10">
      <c r="A19" t="s">
        <v>1297</v>
      </c>
      <c r="B19" t="s">
        <v>1298</v>
      </c>
      <c r="C19" t="s">
        <v>98</v>
      </c>
      <c r="D19" t="s">
        <v>1299</v>
      </c>
      <c r="E19" s="55">
        <v>18.88</v>
      </c>
      <c r="F19" s="55">
        <v>164613.12</v>
      </c>
      <c r="G19" s="55">
        <v>31.078957056</v>
      </c>
      <c r="H19" s="56">
        <v>0</v>
      </c>
      <c r="I19" s="56">
        <v>1.04E-2</v>
      </c>
      <c r="J19" s="56">
        <v>2.9999999999999997E-4</v>
      </c>
    </row>
    <row r="20" spans="1:10">
      <c r="A20" s="57" t="s">
        <v>1300</v>
      </c>
      <c r="B20" s="108" t="s">
        <v>2914</v>
      </c>
      <c r="C20" s="108" t="s">
        <v>2914</v>
      </c>
      <c r="D20" s="108" t="s">
        <v>2914</v>
      </c>
      <c r="E20" s="59">
        <v>49600.3</v>
      </c>
      <c r="F20" s="108" t="s">
        <v>2914</v>
      </c>
      <c r="G20" s="59">
        <v>46.974902552675999</v>
      </c>
      <c r="H20" s="108" t="s">
        <v>2914</v>
      </c>
      <c r="I20" s="58">
        <v>1.5699999999999999E-2</v>
      </c>
      <c r="J20" s="58">
        <v>5.0000000000000001E-4</v>
      </c>
    </row>
    <row r="21" spans="1:10">
      <c r="A21" t="s">
        <v>1301</v>
      </c>
      <c r="B21" t="s">
        <v>1302</v>
      </c>
      <c r="C21" t="s">
        <v>98</v>
      </c>
      <c r="D21" t="s">
        <v>1303</v>
      </c>
      <c r="E21" s="55">
        <v>49600.3</v>
      </c>
      <c r="F21" s="55">
        <v>94.706891999999996</v>
      </c>
      <c r="G21" s="55">
        <v>46.974902552675999</v>
      </c>
      <c r="H21" s="56">
        <v>2.0000000000000001E-4</v>
      </c>
      <c r="I21" s="56">
        <v>1.5699999999999999E-2</v>
      </c>
      <c r="J21" s="56">
        <v>5.0000000000000001E-4</v>
      </c>
    </row>
    <row r="22" spans="1:10">
      <c r="A22" s="57" t="s">
        <v>1304</v>
      </c>
      <c r="B22" s="108" t="s">
        <v>2914</v>
      </c>
      <c r="C22" s="108" t="s">
        <v>2914</v>
      </c>
      <c r="D22" s="108" t="s">
        <v>2914</v>
      </c>
      <c r="E22" s="59">
        <v>22546.27</v>
      </c>
      <c r="F22" s="108" t="s">
        <v>2914</v>
      </c>
      <c r="G22" s="59">
        <v>88.083380226594898</v>
      </c>
      <c r="H22" s="108" t="s">
        <v>2914</v>
      </c>
      <c r="I22" s="58">
        <v>2.9499999999999998E-2</v>
      </c>
      <c r="J22" s="58">
        <v>1E-3</v>
      </c>
    </row>
    <row r="23" spans="1:10">
      <c r="A23" t="s">
        <v>1305</v>
      </c>
      <c r="B23" t="s">
        <v>1306</v>
      </c>
      <c r="C23" t="s">
        <v>100</v>
      </c>
      <c r="D23" s="65">
        <v>42352</v>
      </c>
      <c r="E23" s="55">
        <v>4806.3999999999996</v>
      </c>
      <c r="F23" s="55">
        <v>84.997500000000002</v>
      </c>
      <c r="G23" s="55">
        <v>14.81745505968</v>
      </c>
      <c r="H23" s="56">
        <v>0</v>
      </c>
      <c r="I23" s="56">
        <v>5.0000000000000001E-3</v>
      </c>
      <c r="J23" s="56">
        <v>2.0000000000000001E-4</v>
      </c>
    </row>
    <row r="24" spans="1:10">
      <c r="A24" t="s">
        <v>1307</v>
      </c>
      <c r="B24" t="s">
        <v>1308</v>
      </c>
      <c r="C24" t="s">
        <v>102</v>
      </c>
      <c r="D24" t="s">
        <v>1309</v>
      </c>
      <c r="E24" s="55">
        <v>736.63</v>
      </c>
      <c r="F24" s="55">
        <v>100</v>
      </c>
      <c r="G24" s="55">
        <v>2.9550649080000002</v>
      </c>
      <c r="H24" s="56">
        <v>0</v>
      </c>
      <c r="I24" s="56">
        <v>1E-3</v>
      </c>
      <c r="J24" s="56">
        <v>0</v>
      </c>
    </row>
    <row r="25" spans="1:10">
      <c r="A25" t="s">
        <v>1310</v>
      </c>
      <c r="B25" t="s">
        <v>1311</v>
      </c>
      <c r="C25" t="s">
        <v>100</v>
      </c>
      <c r="D25" t="s">
        <v>1312</v>
      </c>
      <c r="E25" s="55">
        <v>485.86</v>
      </c>
      <c r="F25" s="55">
        <v>111.11109999999999</v>
      </c>
      <c r="G25" s="55">
        <v>1.95801560419842</v>
      </c>
      <c r="H25" s="56">
        <v>0</v>
      </c>
      <c r="I25" s="56">
        <v>6.9999999999999999E-4</v>
      </c>
      <c r="J25" s="56">
        <v>0</v>
      </c>
    </row>
    <row r="26" spans="1:10">
      <c r="A26" t="s">
        <v>1313</v>
      </c>
      <c r="B26" t="s">
        <v>1314</v>
      </c>
      <c r="C26" t="s">
        <v>100</v>
      </c>
      <c r="D26" t="s">
        <v>1315</v>
      </c>
      <c r="E26" s="55">
        <v>4663.9799999999996</v>
      </c>
      <c r="F26" s="55">
        <v>113.42319999999988</v>
      </c>
      <c r="G26" s="55">
        <v>19.1869582629067</v>
      </c>
      <c r="H26" s="56">
        <v>1E-4</v>
      </c>
      <c r="I26" s="56">
        <v>6.4000000000000003E-3</v>
      </c>
      <c r="J26" s="56">
        <v>2.0000000000000001E-4</v>
      </c>
    </row>
    <row r="27" spans="1:10">
      <c r="A27" t="s">
        <v>1316</v>
      </c>
      <c r="B27" t="s">
        <v>1317</v>
      </c>
      <c r="C27" t="s">
        <v>102</v>
      </c>
      <c r="D27" t="s">
        <v>1318</v>
      </c>
      <c r="E27" s="55">
        <v>218.54</v>
      </c>
      <c r="F27" s="55">
        <v>89.972800000000007</v>
      </c>
      <c r="G27" s="55">
        <v>0.78878709654259205</v>
      </c>
      <c r="H27" s="56">
        <v>0</v>
      </c>
      <c r="I27" s="56">
        <v>2.9999999999999997E-4</v>
      </c>
      <c r="J27" s="56">
        <v>0</v>
      </c>
    </row>
    <row r="28" spans="1:10">
      <c r="A28" t="s">
        <v>1319</v>
      </c>
      <c r="B28" t="s">
        <v>1320</v>
      </c>
      <c r="C28" t="s">
        <v>100</v>
      </c>
      <c r="D28" t="s">
        <v>1321</v>
      </c>
      <c r="E28" s="55">
        <v>3762.68</v>
      </c>
      <c r="F28" s="55">
        <v>117.45619999999985</v>
      </c>
      <c r="G28" s="55">
        <v>16.029529931722301</v>
      </c>
      <c r="H28" s="56">
        <v>0</v>
      </c>
      <c r="I28" s="56">
        <v>5.4000000000000003E-3</v>
      </c>
      <c r="J28" s="56">
        <v>2.0000000000000001E-4</v>
      </c>
    </row>
    <row r="29" spans="1:10">
      <c r="A29" t="s">
        <v>1322</v>
      </c>
      <c r="B29" t="s">
        <v>1323</v>
      </c>
      <c r="C29" t="s">
        <v>100</v>
      </c>
      <c r="D29" t="s">
        <v>1324</v>
      </c>
      <c r="E29" s="55">
        <v>3369.86</v>
      </c>
      <c r="F29" s="55">
        <v>112.22150000000001</v>
      </c>
      <c r="G29" s="55">
        <v>13.716252884517299</v>
      </c>
      <c r="H29" s="56">
        <v>1E-4</v>
      </c>
      <c r="I29" s="56">
        <v>4.5999999999999999E-3</v>
      </c>
      <c r="J29" s="56">
        <v>2.0000000000000001E-4</v>
      </c>
    </row>
    <row r="30" spans="1:10">
      <c r="A30" t="s">
        <v>1325</v>
      </c>
      <c r="B30" t="s">
        <v>1326</v>
      </c>
      <c r="C30" t="s">
        <v>100</v>
      </c>
      <c r="D30" t="s">
        <v>1321</v>
      </c>
      <c r="E30" s="55">
        <v>1960.13</v>
      </c>
      <c r="F30" s="55">
        <v>133.20480000000001</v>
      </c>
      <c r="G30" s="55">
        <v>9.4700507421124804</v>
      </c>
      <c r="H30" s="56">
        <v>0</v>
      </c>
      <c r="I30" s="56">
        <v>3.2000000000000002E-3</v>
      </c>
      <c r="J30" s="56">
        <v>1E-4</v>
      </c>
    </row>
    <row r="31" spans="1:10">
      <c r="A31" t="s">
        <v>1327</v>
      </c>
      <c r="B31" t="s">
        <v>1328</v>
      </c>
      <c r="C31" t="s">
        <v>100</v>
      </c>
      <c r="D31" t="s">
        <v>1329</v>
      </c>
      <c r="E31" s="55">
        <v>2328.48</v>
      </c>
      <c r="F31" s="55">
        <v>99.440799999999996</v>
      </c>
      <c r="G31" s="55">
        <v>8.3981703001996806</v>
      </c>
      <c r="H31" s="56">
        <v>0</v>
      </c>
      <c r="I31" s="56">
        <v>2.8E-3</v>
      </c>
      <c r="J31" s="56">
        <v>1E-4</v>
      </c>
    </row>
    <row r="32" spans="1:10">
      <c r="A32" t="s">
        <v>1330</v>
      </c>
      <c r="B32" t="s">
        <v>1331</v>
      </c>
      <c r="C32" t="s">
        <v>100</v>
      </c>
      <c r="D32" t="s">
        <v>1332</v>
      </c>
      <c r="E32" s="55">
        <v>213.71</v>
      </c>
      <c r="F32" s="55">
        <v>98.447900000000004</v>
      </c>
      <c r="G32" s="55">
        <v>0.76309543671543001</v>
      </c>
      <c r="H32" s="56">
        <v>0</v>
      </c>
      <c r="I32" s="56">
        <v>2.9999999999999997E-4</v>
      </c>
      <c r="J32" s="56">
        <v>0</v>
      </c>
    </row>
    <row r="33" spans="1:10">
      <c r="A33" s="57" t="s">
        <v>188</v>
      </c>
      <c r="B33" s="108" t="s">
        <v>2914</v>
      </c>
      <c r="C33" s="108" t="s">
        <v>2914</v>
      </c>
      <c r="D33" s="108" t="s">
        <v>2914</v>
      </c>
      <c r="E33" s="59">
        <v>818844.86</v>
      </c>
      <c r="F33" s="108" t="s">
        <v>2914</v>
      </c>
      <c r="G33" s="59">
        <v>2786.5840327363799</v>
      </c>
      <c r="H33" s="108" t="s">
        <v>2914</v>
      </c>
      <c r="I33" s="58">
        <v>0.93330000000000002</v>
      </c>
      <c r="J33" s="58">
        <v>3.0700000000000002E-2</v>
      </c>
    </row>
    <row r="34" spans="1:10">
      <c r="A34" s="57" t="s">
        <v>1333</v>
      </c>
      <c r="B34" s="108" t="s">
        <v>2914</v>
      </c>
      <c r="C34" s="108" t="s">
        <v>2914</v>
      </c>
      <c r="D34" s="108" t="s">
        <v>2914</v>
      </c>
      <c r="E34" s="59">
        <v>63006.8</v>
      </c>
      <c r="F34" s="108" t="s">
        <v>2914</v>
      </c>
      <c r="G34" s="59">
        <v>222.9165716565374</v>
      </c>
      <c r="H34" s="108" t="s">
        <v>2914</v>
      </c>
      <c r="I34" s="58">
        <v>7.4700000000000003E-2</v>
      </c>
      <c r="J34" s="58">
        <v>2.5000000000000001E-3</v>
      </c>
    </row>
    <row r="35" spans="1:10">
      <c r="A35" t="s">
        <v>1334</v>
      </c>
      <c r="B35" t="s">
        <v>1335</v>
      </c>
      <c r="C35" t="s">
        <v>100</v>
      </c>
      <c r="D35" t="s">
        <v>1336</v>
      </c>
      <c r="E35" s="55">
        <v>34343.160000000003</v>
      </c>
      <c r="F35" s="55">
        <v>95.038199999999804</v>
      </c>
      <c r="G35" s="55">
        <v>118.382092182984</v>
      </c>
      <c r="H35" s="56">
        <v>0</v>
      </c>
      <c r="I35" s="56">
        <v>3.9600000000000003E-2</v>
      </c>
      <c r="J35" s="56">
        <v>1.2999999999999999E-3</v>
      </c>
    </row>
    <row r="36" spans="1:10">
      <c r="A36" t="s">
        <v>1337</v>
      </c>
      <c r="B36" t="s">
        <v>1338</v>
      </c>
      <c r="C36" t="s">
        <v>100</v>
      </c>
      <c r="D36" t="s">
        <v>216</v>
      </c>
      <c r="E36" s="55">
        <v>4762.82</v>
      </c>
      <c r="F36" s="55">
        <v>90.722200000000115</v>
      </c>
      <c r="G36" s="55">
        <v>15.6720315570671</v>
      </c>
      <c r="H36" s="56">
        <v>0</v>
      </c>
      <c r="I36" s="56">
        <v>5.1999999999999998E-3</v>
      </c>
      <c r="J36" s="56">
        <v>2.0000000000000001E-4</v>
      </c>
    </row>
    <row r="37" spans="1:10">
      <c r="A37" t="s">
        <v>1339</v>
      </c>
      <c r="B37" t="s">
        <v>1340</v>
      </c>
      <c r="C37" t="s">
        <v>100</v>
      </c>
      <c r="D37" t="s">
        <v>1341</v>
      </c>
      <c r="E37" s="55">
        <v>6750.95</v>
      </c>
      <c r="F37" s="55">
        <v>123.3766</v>
      </c>
      <c r="G37" s="55">
        <v>30.2096187793179</v>
      </c>
      <c r="H37" s="56">
        <v>1E-4</v>
      </c>
      <c r="I37" s="56">
        <v>1.01E-2</v>
      </c>
      <c r="J37" s="56">
        <v>2.9999999999999997E-4</v>
      </c>
    </row>
    <row r="38" spans="1:10">
      <c r="A38" t="s">
        <v>1342</v>
      </c>
      <c r="B38" t="s">
        <v>1343</v>
      </c>
      <c r="C38" t="s">
        <v>100</v>
      </c>
      <c r="D38" t="s">
        <v>1344</v>
      </c>
      <c r="E38" s="55">
        <v>245.81</v>
      </c>
      <c r="F38" s="55">
        <v>89.915700000000001</v>
      </c>
      <c r="G38" s="55">
        <v>0.80164600393059005</v>
      </c>
      <c r="H38" s="56">
        <v>0</v>
      </c>
      <c r="I38" s="56">
        <v>2.9999999999999997E-4</v>
      </c>
      <c r="J38" s="56">
        <v>0</v>
      </c>
    </row>
    <row r="39" spans="1:10">
      <c r="A39" t="s">
        <v>1345</v>
      </c>
      <c r="B39" t="s">
        <v>1346</v>
      </c>
      <c r="C39" t="s">
        <v>100</v>
      </c>
      <c r="D39" t="s">
        <v>1347</v>
      </c>
      <c r="E39" s="55">
        <v>16904.060000000001</v>
      </c>
      <c r="F39" s="55">
        <v>94.356900000000039</v>
      </c>
      <c r="G39" s="55">
        <v>57.851183133237797</v>
      </c>
      <c r="H39" s="56">
        <v>1E-4</v>
      </c>
      <c r="I39" s="56">
        <v>1.9400000000000001E-2</v>
      </c>
      <c r="J39" s="56">
        <v>5.9999999999999995E-4</v>
      </c>
    </row>
    <row r="40" spans="1:10">
      <c r="A40" s="57" t="s">
        <v>1348</v>
      </c>
      <c r="B40" s="108" t="s">
        <v>2914</v>
      </c>
      <c r="C40" s="108" t="s">
        <v>2914</v>
      </c>
      <c r="D40" s="108" t="s">
        <v>2914</v>
      </c>
      <c r="E40" s="59">
        <v>8.1199999999999992</v>
      </c>
      <c r="F40" s="108" t="s">
        <v>2914</v>
      </c>
      <c r="G40" s="59">
        <v>29.72428244604</v>
      </c>
      <c r="H40" s="108" t="s">
        <v>2914</v>
      </c>
      <c r="I40" s="58">
        <v>0.01</v>
      </c>
      <c r="J40" s="58">
        <v>2.9999999999999997E-4</v>
      </c>
    </row>
    <row r="41" spans="1:10">
      <c r="A41" t="s">
        <v>1349</v>
      </c>
      <c r="B41" t="s">
        <v>1350</v>
      </c>
      <c r="C41" t="s">
        <v>100</v>
      </c>
      <c r="D41" t="s">
        <v>1351</v>
      </c>
      <c r="E41" s="55">
        <v>8.1199999999999992</v>
      </c>
      <c r="F41" s="55">
        <v>100927.1</v>
      </c>
      <c r="G41" s="55">
        <v>29.72428244604</v>
      </c>
      <c r="H41" s="56">
        <v>0</v>
      </c>
      <c r="I41" s="56">
        <v>0.01</v>
      </c>
      <c r="J41" s="56">
        <v>2.9999999999999997E-4</v>
      </c>
    </row>
    <row r="42" spans="1:10">
      <c r="A42" s="57" t="s">
        <v>1352</v>
      </c>
      <c r="B42" s="108" t="s">
        <v>2914</v>
      </c>
      <c r="C42" s="108" t="s">
        <v>2914</v>
      </c>
      <c r="D42" s="108" t="s">
        <v>2914</v>
      </c>
      <c r="E42" s="59">
        <v>45817.99</v>
      </c>
      <c r="F42" s="108" t="s">
        <v>2914</v>
      </c>
      <c r="G42" s="59">
        <v>175.8226093295759</v>
      </c>
      <c r="H42" s="108" t="s">
        <v>2914</v>
      </c>
      <c r="I42" s="58">
        <v>5.8900000000000001E-2</v>
      </c>
      <c r="J42" s="58">
        <v>1.9E-3</v>
      </c>
    </row>
    <row r="43" spans="1:10">
      <c r="A43" t="s">
        <v>1353</v>
      </c>
      <c r="B43" t="s">
        <v>1354</v>
      </c>
      <c r="C43" t="s">
        <v>100</v>
      </c>
      <c r="D43" t="s">
        <v>1355</v>
      </c>
      <c r="E43" s="55">
        <v>4249.7</v>
      </c>
      <c r="F43" s="55">
        <v>86.169499999999999</v>
      </c>
      <c r="G43" s="55">
        <v>13.281875390920501</v>
      </c>
      <c r="H43" s="56">
        <v>0</v>
      </c>
      <c r="I43" s="56">
        <v>4.4000000000000003E-3</v>
      </c>
      <c r="J43" s="56">
        <v>1E-4</v>
      </c>
    </row>
    <row r="44" spans="1:10">
      <c r="A44" t="s">
        <v>1356</v>
      </c>
      <c r="B44" t="s">
        <v>1357</v>
      </c>
      <c r="C44" t="s">
        <v>100</v>
      </c>
      <c r="D44" t="s">
        <v>1358</v>
      </c>
      <c r="E44" s="55">
        <v>14153.29</v>
      </c>
      <c r="F44" s="55">
        <v>104.83269999999997</v>
      </c>
      <c r="G44" s="55">
        <v>53.8148002182254</v>
      </c>
      <c r="H44" s="56">
        <v>0</v>
      </c>
      <c r="I44" s="56">
        <v>1.7999999999999999E-2</v>
      </c>
      <c r="J44" s="56">
        <v>5.9999999999999995E-4</v>
      </c>
    </row>
    <row r="45" spans="1:10">
      <c r="A45" t="s">
        <v>1359</v>
      </c>
      <c r="B45" t="s">
        <v>1360</v>
      </c>
      <c r="C45" t="s">
        <v>100</v>
      </c>
      <c r="D45" t="s">
        <v>1361</v>
      </c>
      <c r="E45" s="55">
        <v>27415</v>
      </c>
      <c r="F45" s="55">
        <v>109.3446</v>
      </c>
      <c r="G45" s="55">
        <v>108.72593372043001</v>
      </c>
      <c r="H45" s="56">
        <v>0</v>
      </c>
      <c r="I45" s="56">
        <v>3.6400000000000002E-2</v>
      </c>
      <c r="J45" s="56">
        <v>1.1999999999999999E-3</v>
      </c>
    </row>
    <row r="46" spans="1:10">
      <c r="A46" s="57" t="s">
        <v>1362</v>
      </c>
      <c r="B46" s="108" t="s">
        <v>2914</v>
      </c>
      <c r="C46" s="108" t="s">
        <v>2914</v>
      </c>
      <c r="D46" s="108" t="s">
        <v>2914</v>
      </c>
      <c r="E46" s="59">
        <v>710011.95</v>
      </c>
      <c r="F46" s="108" t="s">
        <v>2914</v>
      </c>
      <c r="G46" s="59">
        <v>2358.1205693042266</v>
      </c>
      <c r="H46" s="108" t="s">
        <v>2914</v>
      </c>
      <c r="I46" s="58">
        <v>0.78979999999999995</v>
      </c>
      <c r="J46" s="58">
        <v>2.5999999999999999E-2</v>
      </c>
    </row>
    <row r="47" spans="1:10">
      <c r="A47" t="s">
        <v>1363</v>
      </c>
      <c r="B47" t="s">
        <v>1364</v>
      </c>
      <c r="C47" t="s">
        <v>100</v>
      </c>
      <c r="D47" t="s">
        <v>1365</v>
      </c>
      <c r="E47" s="55">
        <v>74663.31</v>
      </c>
      <c r="F47" s="55">
        <v>67.571999999999846</v>
      </c>
      <c r="G47" s="55">
        <v>182.987560879016</v>
      </c>
      <c r="H47" s="56">
        <v>4.0000000000000002E-4</v>
      </c>
      <c r="I47" s="56">
        <v>6.13E-2</v>
      </c>
      <c r="J47" s="56">
        <v>2E-3</v>
      </c>
    </row>
    <row r="48" spans="1:10">
      <c r="A48" t="s">
        <v>1366</v>
      </c>
      <c r="B48" t="s">
        <v>1367</v>
      </c>
      <c r="C48" t="s">
        <v>100</v>
      </c>
      <c r="D48" t="s">
        <v>1368</v>
      </c>
      <c r="E48" s="55">
        <v>158036.26999999999</v>
      </c>
      <c r="F48" s="55">
        <v>89.492799999999974</v>
      </c>
      <c r="G48" s="55">
        <v>512.97053818085703</v>
      </c>
      <c r="H48" s="56">
        <v>0</v>
      </c>
      <c r="I48" s="56">
        <v>0.17180000000000001</v>
      </c>
      <c r="J48" s="56">
        <v>5.5999999999999999E-3</v>
      </c>
    </row>
    <row r="49" spans="1:10">
      <c r="A49" t="s">
        <v>1369</v>
      </c>
      <c r="B49" t="s">
        <v>1370</v>
      </c>
      <c r="C49" t="s">
        <v>100</v>
      </c>
      <c r="D49" t="s">
        <v>1371</v>
      </c>
      <c r="E49" s="55">
        <v>674.97</v>
      </c>
      <c r="F49" s="55">
        <v>106.13509999999999</v>
      </c>
      <c r="G49" s="55">
        <v>2.5983105663726902</v>
      </c>
      <c r="H49" s="56">
        <v>0</v>
      </c>
      <c r="I49" s="56">
        <v>8.9999999999999998E-4</v>
      </c>
      <c r="J49" s="56">
        <v>0</v>
      </c>
    </row>
    <row r="50" spans="1:10">
      <c r="A50" t="s">
        <v>1372</v>
      </c>
      <c r="B50" t="s">
        <v>1373</v>
      </c>
      <c r="C50" t="s">
        <v>102</v>
      </c>
      <c r="D50" t="s">
        <v>1374</v>
      </c>
      <c r="E50" s="55">
        <v>1284.69</v>
      </c>
      <c r="F50" s="55">
        <v>100.85209999999992</v>
      </c>
      <c r="G50" s="55">
        <v>5.1975767613444797</v>
      </c>
      <c r="H50" s="56">
        <v>0</v>
      </c>
      <c r="I50" s="56">
        <v>1.6999999999999999E-3</v>
      </c>
      <c r="J50" s="56">
        <v>1E-4</v>
      </c>
    </row>
    <row r="51" spans="1:10">
      <c r="A51" t="s">
        <v>1375</v>
      </c>
      <c r="B51" t="s">
        <v>1376</v>
      </c>
      <c r="C51" t="s">
        <v>98</v>
      </c>
      <c r="D51" t="s">
        <v>213</v>
      </c>
      <c r="E51" s="55">
        <v>7575.45</v>
      </c>
      <c r="F51" s="55">
        <v>106.45387700000001</v>
      </c>
      <c r="G51" s="55">
        <v>8.0643602251965003</v>
      </c>
      <c r="H51" s="56">
        <v>0</v>
      </c>
      <c r="I51" s="56">
        <v>2.7000000000000001E-3</v>
      </c>
      <c r="J51" s="56">
        <v>1E-4</v>
      </c>
    </row>
    <row r="52" spans="1:10">
      <c r="A52" t="s">
        <v>1377</v>
      </c>
      <c r="B52" t="s">
        <v>1378</v>
      </c>
      <c r="C52" t="s">
        <v>100</v>
      </c>
      <c r="D52" t="s">
        <v>1379</v>
      </c>
      <c r="E52" s="55">
        <v>7789.58</v>
      </c>
      <c r="F52" s="55">
        <v>89.941899999999862</v>
      </c>
      <c r="G52" s="55">
        <v>25.411111113330499</v>
      </c>
      <c r="H52" s="56">
        <v>0</v>
      </c>
      <c r="I52" s="56">
        <v>8.5000000000000006E-3</v>
      </c>
      <c r="J52" s="56">
        <v>2.9999999999999997E-4</v>
      </c>
    </row>
    <row r="53" spans="1:10">
      <c r="A53" t="s">
        <v>1380</v>
      </c>
      <c r="B53" t="s">
        <v>1381</v>
      </c>
      <c r="C53" t="s">
        <v>100</v>
      </c>
      <c r="D53" t="s">
        <v>1382</v>
      </c>
      <c r="E53" s="55">
        <v>1840.22</v>
      </c>
      <c r="F53" s="55">
        <v>151.6682999999997</v>
      </c>
      <c r="G53" s="55">
        <v>10.123067225472999</v>
      </c>
      <c r="H53" s="56">
        <v>0</v>
      </c>
      <c r="I53" s="56">
        <v>3.3999999999999998E-3</v>
      </c>
      <c r="J53" s="56">
        <v>1E-4</v>
      </c>
    </row>
    <row r="54" spans="1:10">
      <c r="A54" t="s">
        <v>1383</v>
      </c>
      <c r="B54" t="s">
        <v>1384</v>
      </c>
      <c r="C54" t="s">
        <v>100</v>
      </c>
      <c r="D54" t="s">
        <v>1385</v>
      </c>
      <c r="E54" s="55">
        <v>6438.6</v>
      </c>
      <c r="F54" s="55">
        <v>144.4239</v>
      </c>
      <c r="G54" s="55">
        <v>33.727027696525802</v>
      </c>
      <c r="H54" s="56">
        <v>0</v>
      </c>
      <c r="I54" s="56">
        <v>1.1299999999999999E-2</v>
      </c>
      <c r="J54" s="56">
        <v>4.0000000000000002E-4</v>
      </c>
    </row>
    <row r="55" spans="1:10">
      <c r="A55" t="s">
        <v>1386</v>
      </c>
      <c r="B55" t="s">
        <v>1387</v>
      </c>
      <c r="C55" t="s">
        <v>100</v>
      </c>
      <c r="D55" t="s">
        <v>1388</v>
      </c>
      <c r="E55" s="55">
        <v>7121.05</v>
      </c>
      <c r="F55" s="55">
        <v>99.367400000000004</v>
      </c>
      <c r="G55" s="55">
        <v>25.664660116137899</v>
      </c>
      <c r="H55" s="56">
        <v>0</v>
      </c>
      <c r="I55" s="56">
        <v>8.6E-3</v>
      </c>
      <c r="J55" s="56">
        <v>2.9999999999999997E-4</v>
      </c>
    </row>
    <row r="56" spans="1:10">
      <c r="A56" t="s">
        <v>1389</v>
      </c>
      <c r="B56" t="s">
        <v>1390</v>
      </c>
      <c r="C56" t="s">
        <v>100</v>
      </c>
      <c r="D56" t="s">
        <v>1391</v>
      </c>
      <c r="E56" s="55">
        <v>10939.45</v>
      </c>
      <c r="F56" s="55">
        <v>99.217799999999997</v>
      </c>
      <c r="G56" s="55">
        <v>39.367028643356697</v>
      </c>
      <c r="H56" s="56">
        <v>0</v>
      </c>
      <c r="I56" s="56">
        <v>1.32E-2</v>
      </c>
      <c r="J56" s="56">
        <v>4.0000000000000002E-4</v>
      </c>
    </row>
    <row r="57" spans="1:10">
      <c r="A57" t="s">
        <v>1392</v>
      </c>
      <c r="B57" t="s">
        <v>1393</v>
      </c>
      <c r="C57" t="s">
        <v>102</v>
      </c>
      <c r="D57" t="s">
        <v>1394</v>
      </c>
      <c r="E57" s="55">
        <v>3273.37</v>
      </c>
      <c r="F57" s="55">
        <v>68.828199999999967</v>
      </c>
      <c r="G57" s="55">
        <v>9.0381414205039405</v>
      </c>
      <c r="H57" s="56">
        <v>0</v>
      </c>
      <c r="I57" s="56">
        <v>3.0000000000000001E-3</v>
      </c>
      <c r="J57" s="56">
        <v>1E-4</v>
      </c>
    </row>
    <row r="58" spans="1:10">
      <c r="A58" t="s">
        <v>1395</v>
      </c>
      <c r="B58" t="s">
        <v>1396</v>
      </c>
      <c r="C58" t="s">
        <v>100</v>
      </c>
      <c r="D58" t="s">
        <v>1397</v>
      </c>
      <c r="E58" s="55">
        <v>23280.85</v>
      </c>
      <c r="F58" s="55">
        <v>101.4434</v>
      </c>
      <c r="G58" s="55">
        <v>85.658444756340302</v>
      </c>
      <c r="H58" s="56">
        <v>1E-4</v>
      </c>
      <c r="I58" s="56">
        <v>2.87E-2</v>
      </c>
      <c r="J58" s="56">
        <v>8.9999999999999998E-4</v>
      </c>
    </row>
    <row r="59" spans="1:10">
      <c r="A59" t="s">
        <v>1398</v>
      </c>
      <c r="B59" t="s">
        <v>1399</v>
      </c>
      <c r="C59" t="s">
        <v>100</v>
      </c>
      <c r="D59" t="s">
        <v>1400</v>
      </c>
      <c r="E59" s="55">
        <v>3857.35</v>
      </c>
      <c r="F59" s="55">
        <v>113.4684</v>
      </c>
      <c r="G59" s="55">
        <v>15.8749195584798</v>
      </c>
      <c r="H59" s="56">
        <v>0</v>
      </c>
      <c r="I59" s="56">
        <v>5.3E-3</v>
      </c>
      <c r="J59" s="56">
        <v>2.0000000000000001E-4</v>
      </c>
    </row>
    <row r="60" spans="1:10">
      <c r="A60" t="s">
        <v>1401</v>
      </c>
      <c r="B60" t="s">
        <v>1402</v>
      </c>
      <c r="C60" t="s">
        <v>100</v>
      </c>
      <c r="D60" t="s">
        <v>1284</v>
      </c>
      <c r="E60" s="55">
        <v>20962</v>
      </c>
      <c r="F60" s="55">
        <v>107.4051</v>
      </c>
      <c r="G60" s="55">
        <v>81.659210363873996</v>
      </c>
      <c r="H60" s="56">
        <v>4.0000000000000002E-4</v>
      </c>
      <c r="I60" s="56">
        <v>2.7300000000000001E-2</v>
      </c>
      <c r="J60" s="56">
        <v>8.9999999999999998E-4</v>
      </c>
    </row>
    <row r="61" spans="1:10">
      <c r="A61" t="s">
        <v>1403</v>
      </c>
      <c r="B61" t="s">
        <v>1404</v>
      </c>
      <c r="C61" t="s">
        <v>100</v>
      </c>
      <c r="D61" t="s">
        <v>1284</v>
      </c>
      <c r="E61" s="55">
        <v>2618.98</v>
      </c>
      <c r="F61" s="55">
        <v>102.521</v>
      </c>
      <c r="G61" s="55">
        <v>9.7385112699966001</v>
      </c>
      <c r="H61" s="56">
        <v>0</v>
      </c>
      <c r="I61" s="56">
        <v>3.3E-3</v>
      </c>
      <c r="J61" s="56">
        <v>1E-4</v>
      </c>
    </row>
    <row r="62" spans="1:10">
      <c r="A62" t="s">
        <v>1405</v>
      </c>
      <c r="B62" t="s">
        <v>1406</v>
      </c>
      <c r="C62" t="s">
        <v>102</v>
      </c>
      <c r="D62" t="s">
        <v>1407</v>
      </c>
      <c r="E62" s="55">
        <v>7052</v>
      </c>
      <c r="F62" s="55">
        <v>104.3721</v>
      </c>
      <c r="G62" s="55">
        <v>29.5266616857072</v>
      </c>
      <c r="H62" s="56">
        <v>0</v>
      </c>
      <c r="I62" s="56">
        <v>9.9000000000000008E-3</v>
      </c>
      <c r="J62" s="56">
        <v>2.9999999999999997E-4</v>
      </c>
    </row>
    <row r="63" spans="1:10">
      <c r="A63" t="s">
        <v>1408</v>
      </c>
      <c r="B63" t="s">
        <v>1409</v>
      </c>
      <c r="C63" t="s">
        <v>100</v>
      </c>
      <c r="D63" t="s">
        <v>1410</v>
      </c>
      <c r="E63" s="55">
        <v>862.74</v>
      </c>
      <c r="F63" s="55">
        <v>109.55670000000001</v>
      </c>
      <c r="G63" s="55">
        <v>3.4282022206746601</v>
      </c>
      <c r="H63" s="56">
        <v>0</v>
      </c>
      <c r="I63" s="56">
        <v>1.1000000000000001E-3</v>
      </c>
      <c r="J63" s="56">
        <v>0</v>
      </c>
    </row>
    <row r="64" spans="1:10">
      <c r="A64" t="s">
        <v>1411</v>
      </c>
      <c r="B64" t="s">
        <v>1412</v>
      </c>
      <c r="C64" t="s">
        <v>102</v>
      </c>
      <c r="D64" t="s">
        <v>1413</v>
      </c>
      <c r="E64" s="55">
        <v>5690</v>
      </c>
      <c r="F64" s="55">
        <v>102.571</v>
      </c>
      <c r="G64" s="55">
        <v>23.412860562839999</v>
      </c>
      <c r="H64" s="56">
        <v>0</v>
      </c>
      <c r="I64" s="56">
        <v>7.7999999999999996E-3</v>
      </c>
      <c r="J64" s="56">
        <v>2.9999999999999997E-4</v>
      </c>
    </row>
    <row r="65" spans="1:10">
      <c r="A65" t="s">
        <v>1414</v>
      </c>
      <c r="B65" t="s">
        <v>1415</v>
      </c>
      <c r="C65" t="s">
        <v>100</v>
      </c>
      <c r="D65" t="s">
        <v>1416</v>
      </c>
      <c r="E65" s="55">
        <v>1471.66</v>
      </c>
      <c r="F65" s="55">
        <v>101.6375</v>
      </c>
      <c r="G65" s="55">
        <v>5.4251158346775004</v>
      </c>
      <c r="H65" s="56">
        <v>0</v>
      </c>
      <c r="I65" s="56">
        <v>1.8E-3</v>
      </c>
      <c r="J65" s="56">
        <v>1E-4</v>
      </c>
    </row>
    <row r="66" spans="1:10">
      <c r="A66" t="s">
        <v>1417</v>
      </c>
      <c r="B66" t="s">
        <v>1418</v>
      </c>
      <c r="C66" t="s">
        <v>102</v>
      </c>
      <c r="D66" t="s">
        <v>1419</v>
      </c>
      <c r="E66" s="55">
        <v>3080.71</v>
      </c>
      <c r="F66" s="55">
        <v>98.095699999999582</v>
      </c>
      <c r="G66" s="55">
        <v>12.1232318687378</v>
      </c>
      <c r="H66" s="56">
        <v>0</v>
      </c>
      <c r="I66" s="56">
        <v>4.1000000000000003E-3</v>
      </c>
      <c r="J66" s="56">
        <v>1E-4</v>
      </c>
    </row>
    <row r="67" spans="1:10">
      <c r="A67" t="s">
        <v>1420</v>
      </c>
      <c r="B67" t="s">
        <v>1421</v>
      </c>
      <c r="C67" t="s">
        <v>100</v>
      </c>
      <c r="D67" t="s">
        <v>1422</v>
      </c>
      <c r="E67" s="55">
        <v>27078</v>
      </c>
      <c r="F67" s="55">
        <v>110.4049</v>
      </c>
      <c r="G67" s="55">
        <v>108.430756607394</v>
      </c>
      <c r="H67" s="56">
        <v>0</v>
      </c>
      <c r="I67" s="56">
        <v>3.6299999999999999E-2</v>
      </c>
      <c r="J67" s="56">
        <v>1.1999999999999999E-3</v>
      </c>
    </row>
    <row r="68" spans="1:10">
      <c r="A68" t="s">
        <v>1423</v>
      </c>
      <c r="B68" t="s">
        <v>1424</v>
      </c>
      <c r="C68" t="s">
        <v>100</v>
      </c>
      <c r="D68" t="s">
        <v>1425</v>
      </c>
      <c r="E68" s="55">
        <v>2919</v>
      </c>
      <c r="F68" s="55">
        <v>79.889200000000002</v>
      </c>
      <c r="G68" s="55">
        <v>8.4580397679960004</v>
      </c>
      <c r="H68" s="56">
        <v>0</v>
      </c>
      <c r="I68" s="56">
        <v>2.8E-3</v>
      </c>
      <c r="J68" s="56">
        <v>1E-4</v>
      </c>
    </row>
    <row r="69" spans="1:10">
      <c r="A69" t="s">
        <v>1426</v>
      </c>
      <c r="B69" t="s">
        <v>1427</v>
      </c>
      <c r="C69" t="s">
        <v>100</v>
      </c>
      <c r="D69" t="s">
        <v>1428</v>
      </c>
      <c r="E69" s="55">
        <v>1751.71</v>
      </c>
      <c r="F69" s="55">
        <v>88.864900000000006</v>
      </c>
      <c r="G69" s="55">
        <v>5.6459889174183298</v>
      </c>
      <c r="H69" s="56">
        <v>0</v>
      </c>
      <c r="I69" s="56">
        <v>1.9E-3</v>
      </c>
      <c r="J69" s="56">
        <v>1E-4</v>
      </c>
    </row>
    <row r="70" spans="1:10">
      <c r="A70" t="s">
        <v>1429</v>
      </c>
      <c r="B70" t="s">
        <v>1430</v>
      </c>
      <c r="C70" t="s">
        <v>102</v>
      </c>
      <c r="D70" t="s">
        <v>1431</v>
      </c>
      <c r="E70" s="55">
        <v>6856.13</v>
      </c>
      <c r="F70" s="55">
        <v>97.934500000000142</v>
      </c>
      <c r="G70" s="55">
        <v>26.9359549323643</v>
      </c>
      <c r="H70" s="56">
        <v>0</v>
      </c>
      <c r="I70" s="56">
        <v>8.9999999999999993E-3</v>
      </c>
      <c r="J70" s="56">
        <v>2.9999999999999997E-4</v>
      </c>
    </row>
    <row r="71" spans="1:10">
      <c r="A71" t="s">
        <v>1432</v>
      </c>
      <c r="B71" t="s">
        <v>1433</v>
      </c>
      <c r="C71" t="s">
        <v>100</v>
      </c>
      <c r="D71" t="s">
        <v>1434</v>
      </c>
      <c r="E71" s="55">
        <v>5011.75</v>
      </c>
      <c r="F71" s="55">
        <v>77.599299999999729</v>
      </c>
      <c r="G71" s="55">
        <v>14.1057037426792</v>
      </c>
      <c r="H71" s="56">
        <v>0</v>
      </c>
      <c r="I71" s="56">
        <v>4.7000000000000002E-3</v>
      </c>
      <c r="J71" s="56">
        <v>2.0000000000000001E-4</v>
      </c>
    </row>
    <row r="72" spans="1:10">
      <c r="A72" t="s">
        <v>1435</v>
      </c>
      <c r="B72" t="s">
        <v>1436</v>
      </c>
      <c r="C72" t="s">
        <v>102</v>
      </c>
      <c r="D72" t="s">
        <v>1437</v>
      </c>
      <c r="E72" s="55">
        <v>4932.1000000000004</v>
      </c>
      <c r="F72" s="55">
        <v>298.1181000000002</v>
      </c>
      <c r="G72" s="55">
        <v>58.984491640997199</v>
      </c>
      <c r="H72" s="56">
        <v>0</v>
      </c>
      <c r="I72" s="56">
        <v>1.9800000000000002E-2</v>
      </c>
      <c r="J72" s="56">
        <v>5.9999999999999995E-4</v>
      </c>
    </row>
    <row r="73" spans="1:10">
      <c r="A73" t="s">
        <v>1438</v>
      </c>
      <c r="B73" t="s">
        <v>1439</v>
      </c>
      <c r="C73" t="s">
        <v>100</v>
      </c>
      <c r="D73" t="s">
        <v>1440</v>
      </c>
      <c r="E73" s="55">
        <v>5955.57</v>
      </c>
      <c r="F73" s="55">
        <v>34.284599999999998</v>
      </c>
      <c r="G73" s="55">
        <v>7.4057658385019396</v>
      </c>
      <c r="H73" s="56">
        <v>0</v>
      </c>
      <c r="I73" s="56">
        <v>2.5000000000000001E-3</v>
      </c>
      <c r="J73" s="56">
        <v>1E-4</v>
      </c>
    </row>
    <row r="74" spans="1:10">
      <c r="A74" t="s">
        <v>1441</v>
      </c>
      <c r="B74" t="s">
        <v>1442</v>
      </c>
      <c r="C74" t="s">
        <v>102</v>
      </c>
      <c r="D74" t="s">
        <v>1443</v>
      </c>
      <c r="E74" s="55">
        <v>3775.28</v>
      </c>
      <c r="F74" s="55">
        <v>56.852399999999989</v>
      </c>
      <c r="G74" s="55">
        <v>8.6102466594059504</v>
      </c>
      <c r="H74" s="56">
        <v>0</v>
      </c>
      <c r="I74" s="56">
        <v>2.8999999999999998E-3</v>
      </c>
      <c r="J74" s="56">
        <v>1E-4</v>
      </c>
    </row>
    <row r="75" spans="1:10">
      <c r="A75" t="s">
        <v>1444</v>
      </c>
      <c r="B75" t="s">
        <v>1445</v>
      </c>
      <c r="C75" t="s">
        <v>104</v>
      </c>
      <c r="D75" t="s">
        <v>1446</v>
      </c>
      <c r="E75" s="55">
        <v>4557.18</v>
      </c>
      <c r="F75" s="55">
        <v>107.16430000000017</v>
      </c>
      <c r="G75" s="55">
        <v>22.566950918980901</v>
      </c>
      <c r="H75" s="56">
        <v>0</v>
      </c>
      <c r="I75" s="56">
        <v>7.6E-3</v>
      </c>
      <c r="J75" s="56">
        <v>2.0000000000000001E-4</v>
      </c>
    </row>
    <row r="76" spans="1:10">
      <c r="A76" t="s">
        <v>1447</v>
      </c>
      <c r="B76" t="s">
        <v>1448</v>
      </c>
      <c r="C76" t="s">
        <v>100</v>
      </c>
      <c r="D76" t="s">
        <v>1449</v>
      </c>
      <c r="E76" s="55">
        <v>4224.6400000000003</v>
      </c>
      <c r="F76" s="55">
        <v>52.264800000000001</v>
      </c>
      <c r="G76" s="55">
        <v>8.0084147186534391</v>
      </c>
      <c r="H76" s="56">
        <v>0</v>
      </c>
      <c r="I76" s="56">
        <v>2.7000000000000001E-3</v>
      </c>
      <c r="J76" s="56">
        <v>1E-4</v>
      </c>
    </row>
    <row r="77" spans="1:10">
      <c r="A77" t="s">
        <v>1450</v>
      </c>
      <c r="B77" t="s">
        <v>1451</v>
      </c>
      <c r="C77" t="s">
        <v>100</v>
      </c>
      <c r="D77" t="s">
        <v>1452</v>
      </c>
      <c r="E77" s="55">
        <v>4900.99</v>
      </c>
      <c r="F77" s="55">
        <v>83.801399999999887</v>
      </c>
      <c r="G77" s="55">
        <v>14.896445294210199</v>
      </c>
      <c r="H77" s="56">
        <v>0</v>
      </c>
      <c r="I77" s="56">
        <v>5.0000000000000001E-3</v>
      </c>
      <c r="J77" s="56">
        <v>2.0000000000000001E-4</v>
      </c>
    </row>
    <row r="78" spans="1:10">
      <c r="A78" t="s">
        <v>1453</v>
      </c>
      <c r="B78" t="s">
        <v>1454</v>
      </c>
      <c r="C78" t="s">
        <v>102</v>
      </c>
      <c r="D78" t="s">
        <v>1455</v>
      </c>
      <c r="E78" s="55">
        <v>3814.13</v>
      </c>
      <c r="F78" s="55">
        <v>44.164499999999997</v>
      </c>
      <c r="G78" s="55">
        <v>6.7575058761486604</v>
      </c>
      <c r="H78" s="56">
        <v>0</v>
      </c>
      <c r="I78" s="56">
        <v>2.3E-3</v>
      </c>
      <c r="J78" s="56">
        <v>1E-4</v>
      </c>
    </row>
    <row r="79" spans="1:10">
      <c r="A79" t="s">
        <v>1456</v>
      </c>
      <c r="B79" t="s">
        <v>1457</v>
      </c>
      <c r="C79" t="s">
        <v>100</v>
      </c>
      <c r="D79" t="s">
        <v>201</v>
      </c>
      <c r="E79" s="55">
        <v>9951.8700000000008</v>
      </c>
      <c r="F79" s="55">
        <v>75.871899999999968</v>
      </c>
      <c r="G79" s="55">
        <v>27.3862904433803</v>
      </c>
      <c r="H79" s="56">
        <v>1E-4</v>
      </c>
      <c r="I79" s="56">
        <v>9.1999999999999998E-3</v>
      </c>
      <c r="J79" s="56">
        <v>2.9999999999999997E-4</v>
      </c>
    </row>
    <row r="80" spans="1:10">
      <c r="A80" t="s">
        <v>1458</v>
      </c>
      <c r="B80" t="s">
        <v>1459</v>
      </c>
      <c r="C80" t="s">
        <v>100</v>
      </c>
      <c r="D80" t="s">
        <v>1460</v>
      </c>
      <c r="E80" s="55">
        <v>395.27</v>
      </c>
      <c r="F80" s="55">
        <v>117.6644</v>
      </c>
      <c r="G80" s="55">
        <v>1.6868889519627599</v>
      </c>
      <c r="H80" s="56">
        <v>0</v>
      </c>
      <c r="I80" s="56">
        <v>5.9999999999999995E-4</v>
      </c>
      <c r="J80" s="56">
        <v>0</v>
      </c>
    </row>
    <row r="81" spans="1:10">
      <c r="A81" t="s">
        <v>1461</v>
      </c>
      <c r="B81" t="s">
        <v>1462</v>
      </c>
      <c r="C81" t="s">
        <v>100</v>
      </c>
      <c r="D81" t="s">
        <v>1463</v>
      </c>
      <c r="E81" s="55">
        <v>3013.78</v>
      </c>
      <c r="F81" s="55">
        <v>100.98160000000037</v>
      </c>
      <c r="G81" s="55">
        <v>11.038278560268999</v>
      </c>
      <c r="H81" s="56">
        <v>0</v>
      </c>
      <c r="I81" s="56">
        <v>3.7000000000000002E-3</v>
      </c>
      <c r="J81" s="56">
        <v>1E-4</v>
      </c>
    </row>
    <row r="82" spans="1:10">
      <c r="A82" t="s">
        <v>1464</v>
      </c>
      <c r="B82" t="s">
        <v>1465</v>
      </c>
      <c r="C82" t="s">
        <v>100</v>
      </c>
      <c r="D82" t="s">
        <v>201</v>
      </c>
      <c r="E82" s="55">
        <v>9233</v>
      </c>
      <c r="F82" s="55">
        <v>138.1756</v>
      </c>
      <c r="G82" s="55">
        <v>46.272370667795997</v>
      </c>
      <c r="H82" s="56">
        <v>1E-4</v>
      </c>
      <c r="I82" s="56">
        <v>1.55E-2</v>
      </c>
      <c r="J82" s="56">
        <v>5.0000000000000001E-4</v>
      </c>
    </row>
    <row r="83" spans="1:10">
      <c r="A83" t="s">
        <v>1466</v>
      </c>
      <c r="B83" t="s">
        <v>1467</v>
      </c>
      <c r="C83" t="s">
        <v>100</v>
      </c>
      <c r="D83" t="s">
        <v>1468</v>
      </c>
      <c r="E83" s="55">
        <v>22088</v>
      </c>
      <c r="F83" s="55">
        <v>97.112700000000004</v>
      </c>
      <c r="G83" s="55">
        <v>77.800068269351996</v>
      </c>
      <c r="H83" s="56">
        <v>1E-4</v>
      </c>
      <c r="I83" s="56">
        <v>2.6100000000000002E-2</v>
      </c>
      <c r="J83" s="56">
        <v>8.9999999999999998E-4</v>
      </c>
    </row>
    <row r="84" spans="1:10">
      <c r="A84" t="s">
        <v>1469</v>
      </c>
      <c r="B84" t="s">
        <v>1470</v>
      </c>
      <c r="C84" t="s">
        <v>102</v>
      </c>
      <c r="D84" t="s">
        <v>1471</v>
      </c>
      <c r="E84" s="55">
        <v>7834.52</v>
      </c>
      <c r="F84" s="55">
        <v>93.663799999999952</v>
      </c>
      <c r="G84" s="55">
        <v>29.4375586411076</v>
      </c>
      <c r="H84" s="56">
        <v>0</v>
      </c>
      <c r="I84" s="56">
        <v>9.9000000000000008E-3</v>
      </c>
      <c r="J84" s="56">
        <v>2.9999999999999997E-4</v>
      </c>
    </row>
    <row r="85" spans="1:10">
      <c r="A85" t="s">
        <v>1472</v>
      </c>
      <c r="B85" t="s">
        <v>1473</v>
      </c>
      <c r="C85" t="s">
        <v>102</v>
      </c>
      <c r="D85" t="s">
        <v>1474</v>
      </c>
      <c r="E85" s="55">
        <v>5455.79</v>
      </c>
      <c r="F85" s="55">
        <v>106.41429999999976</v>
      </c>
      <c r="G85" s="55">
        <v>23.290309544440401</v>
      </c>
      <c r="H85" s="56">
        <v>0</v>
      </c>
      <c r="I85" s="56">
        <v>7.7999999999999996E-3</v>
      </c>
      <c r="J85" s="56">
        <v>2.9999999999999997E-4</v>
      </c>
    </row>
    <row r="86" spans="1:10">
      <c r="A86" t="s">
        <v>1475</v>
      </c>
      <c r="B86" t="s">
        <v>1476</v>
      </c>
      <c r="C86" t="s">
        <v>102</v>
      </c>
      <c r="D86" t="s">
        <v>1477</v>
      </c>
      <c r="E86" s="55">
        <v>5723.47</v>
      </c>
      <c r="F86" s="55">
        <v>92.157699999999977</v>
      </c>
      <c r="G86" s="55">
        <v>21.159658821181399</v>
      </c>
      <c r="H86" s="56">
        <v>1E-4</v>
      </c>
      <c r="I86" s="56">
        <v>7.1000000000000004E-3</v>
      </c>
      <c r="J86" s="56">
        <v>2.0000000000000001E-4</v>
      </c>
    </row>
    <row r="87" spans="1:10">
      <c r="A87" t="s">
        <v>1478</v>
      </c>
      <c r="B87" t="s">
        <v>1479</v>
      </c>
      <c r="C87" t="s">
        <v>102</v>
      </c>
      <c r="D87" t="s">
        <v>1480</v>
      </c>
      <c r="E87" s="55">
        <v>3164.57</v>
      </c>
      <c r="F87" s="55">
        <v>53.85130000000003</v>
      </c>
      <c r="G87" s="55">
        <v>6.8364166178191601</v>
      </c>
      <c r="H87" s="56">
        <v>0</v>
      </c>
      <c r="I87" s="56">
        <v>2.3E-3</v>
      </c>
      <c r="J87" s="56">
        <v>1E-4</v>
      </c>
    </row>
    <row r="88" spans="1:10">
      <c r="A88" t="s">
        <v>1481</v>
      </c>
      <c r="B88" t="s">
        <v>1482</v>
      </c>
      <c r="C88" t="s">
        <v>102</v>
      </c>
      <c r="D88" t="s">
        <v>1483</v>
      </c>
      <c r="E88" s="55">
        <v>1622.72</v>
      </c>
      <c r="F88" s="55">
        <v>63.311199999999936</v>
      </c>
      <c r="G88" s="55">
        <v>4.1213714352138204</v>
      </c>
      <c r="H88" s="56">
        <v>0</v>
      </c>
      <c r="I88" s="56">
        <v>1.4E-3</v>
      </c>
      <c r="J88" s="56">
        <v>0</v>
      </c>
    </row>
    <row r="89" spans="1:10">
      <c r="A89" t="s">
        <v>1484</v>
      </c>
      <c r="B89" t="s">
        <v>1485</v>
      </c>
      <c r="C89" t="s">
        <v>102</v>
      </c>
      <c r="D89" t="s">
        <v>201</v>
      </c>
      <c r="E89" s="55">
        <v>2398.6999999999998</v>
      </c>
      <c r="F89" s="55">
        <v>92.204800000000006</v>
      </c>
      <c r="G89" s="55">
        <v>8.8725220622361594</v>
      </c>
      <c r="H89" s="56">
        <v>0</v>
      </c>
      <c r="I89" s="56">
        <v>3.0000000000000001E-3</v>
      </c>
      <c r="J89" s="56">
        <v>1E-4</v>
      </c>
    </row>
    <row r="90" spans="1:10">
      <c r="A90" t="s">
        <v>1486</v>
      </c>
      <c r="B90" t="s">
        <v>1487</v>
      </c>
      <c r="C90" t="s">
        <v>102</v>
      </c>
      <c r="D90" t="s">
        <v>1488</v>
      </c>
      <c r="E90" s="55">
        <v>1210.8499999999999</v>
      </c>
      <c r="F90" s="55">
        <v>119.0085</v>
      </c>
      <c r="G90" s="55">
        <v>5.7807734562980997</v>
      </c>
      <c r="H90" s="56">
        <v>0</v>
      </c>
      <c r="I90" s="56">
        <v>1.9E-3</v>
      </c>
      <c r="J90" s="56">
        <v>1E-4</v>
      </c>
    </row>
    <row r="91" spans="1:10">
      <c r="A91" t="s">
        <v>1489</v>
      </c>
      <c r="B91" t="s">
        <v>1490</v>
      </c>
      <c r="C91" t="s">
        <v>102</v>
      </c>
      <c r="D91" t="s">
        <v>1491</v>
      </c>
      <c r="E91" s="55">
        <v>392.12</v>
      </c>
      <c r="F91" s="55">
        <v>101.19009999999987</v>
      </c>
      <c r="G91" s="55">
        <v>1.5917492052733899</v>
      </c>
      <c r="H91" s="56">
        <v>0</v>
      </c>
      <c r="I91" s="56">
        <v>5.0000000000000001E-4</v>
      </c>
      <c r="J91" s="56">
        <v>0</v>
      </c>
    </row>
    <row r="92" spans="1:10">
      <c r="A92" t="s">
        <v>1492</v>
      </c>
      <c r="B92" t="s">
        <v>1493</v>
      </c>
      <c r="C92" t="s">
        <v>102</v>
      </c>
      <c r="D92" t="s">
        <v>1494</v>
      </c>
      <c r="E92" s="55">
        <v>1267.29</v>
      </c>
      <c r="F92" s="55">
        <v>94.475400000000079</v>
      </c>
      <c r="G92" s="55">
        <v>4.80299760328126</v>
      </c>
      <c r="H92" s="56">
        <v>0</v>
      </c>
      <c r="I92" s="56">
        <v>1.6000000000000001E-3</v>
      </c>
      <c r="J92" s="56">
        <v>1E-4</v>
      </c>
    </row>
    <row r="93" spans="1:10">
      <c r="A93" t="s">
        <v>1495</v>
      </c>
      <c r="B93" t="s">
        <v>1496</v>
      </c>
      <c r="C93" t="s">
        <v>102</v>
      </c>
      <c r="D93" t="s">
        <v>1488</v>
      </c>
      <c r="E93" s="55">
        <v>1634.64</v>
      </c>
      <c r="F93" s="55">
        <v>103.75270000000003</v>
      </c>
      <c r="G93" s="55">
        <v>6.8036059454892497</v>
      </c>
      <c r="H93" s="56">
        <v>0</v>
      </c>
      <c r="I93" s="56">
        <v>2.3E-3</v>
      </c>
      <c r="J93" s="56">
        <v>1E-4</v>
      </c>
    </row>
    <row r="94" spans="1:10">
      <c r="A94" t="s">
        <v>1497</v>
      </c>
      <c r="B94" t="s">
        <v>1498</v>
      </c>
      <c r="C94" t="s">
        <v>98</v>
      </c>
      <c r="D94" t="s">
        <v>1499</v>
      </c>
      <c r="E94" s="55">
        <v>9281.39</v>
      </c>
      <c r="F94" s="55">
        <v>95.538200000000003</v>
      </c>
      <c r="G94" s="55">
        <v>8.8672729409799995</v>
      </c>
      <c r="H94" s="56">
        <v>0</v>
      </c>
      <c r="I94" s="56">
        <v>3.0000000000000001E-3</v>
      </c>
      <c r="J94" s="56">
        <v>1E-4</v>
      </c>
    </row>
    <row r="95" spans="1:10">
      <c r="A95" t="s">
        <v>1500</v>
      </c>
      <c r="B95" t="s">
        <v>1501</v>
      </c>
      <c r="C95" t="s">
        <v>102</v>
      </c>
      <c r="D95" t="s">
        <v>1494</v>
      </c>
      <c r="E95" s="55">
        <v>6515.51</v>
      </c>
      <c r="F95" s="55">
        <v>91.874100000000169</v>
      </c>
      <c r="G95" s="55">
        <v>24.013703059245799</v>
      </c>
      <c r="H95" s="56">
        <v>0</v>
      </c>
      <c r="I95" s="56">
        <v>8.0000000000000002E-3</v>
      </c>
      <c r="J95" s="56">
        <v>2.9999999999999997E-4</v>
      </c>
    </row>
    <row r="96" spans="1:10">
      <c r="A96" t="s">
        <v>1502</v>
      </c>
      <c r="B96" t="s">
        <v>1503</v>
      </c>
      <c r="C96" t="s">
        <v>102</v>
      </c>
      <c r="D96" t="s">
        <v>1504</v>
      </c>
      <c r="E96" s="55">
        <v>3667.56</v>
      </c>
      <c r="F96" s="55">
        <v>103.34989999999998</v>
      </c>
      <c r="G96" s="55">
        <v>15.2056472370323</v>
      </c>
      <c r="H96" s="56">
        <v>0</v>
      </c>
      <c r="I96" s="56">
        <v>5.1000000000000004E-3</v>
      </c>
      <c r="J96" s="56">
        <v>2.0000000000000001E-4</v>
      </c>
    </row>
    <row r="97" spans="1:10">
      <c r="A97" t="s">
        <v>1505</v>
      </c>
      <c r="B97" t="s">
        <v>1506</v>
      </c>
      <c r="C97" t="s">
        <v>100</v>
      </c>
      <c r="D97" t="s">
        <v>1507</v>
      </c>
      <c r="E97" s="55">
        <v>5932.22</v>
      </c>
      <c r="F97" s="55">
        <v>117.1357999999999</v>
      </c>
      <c r="G97" s="55">
        <v>25.203128417714499</v>
      </c>
      <c r="H97" s="56">
        <v>0</v>
      </c>
      <c r="I97" s="56">
        <v>8.3999999999999995E-3</v>
      </c>
      <c r="J97" s="56">
        <v>2.9999999999999997E-4</v>
      </c>
    </row>
    <row r="98" spans="1:10">
      <c r="A98" t="s">
        <v>1508</v>
      </c>
      <c r="B98" t="s">
        <v>1509</v>
      </c>
      <c r="C98" t="s">
        <v>100</v>
      </c>
      <c r="D98" t="s">
        <v>1510</v>
      </c>
      <c r="E98" s="55">
        <v>31480.49</v>
      </c>
      <c r="F98" s="55">
        <v>100.19810000000032</v>
      </c>
      <c r="G98" s="55">
        <v>114.405927289453</v>
      </c>
      <c r="H98" s="56">
        <v>1E-4</v>
      </c>
      <c r="I98" s="56">
        <v>3.8300000000000001E-2</v>
      </c>
      <c r="J98" s="56">
        <v>1.2999999999999999E-3</v>
      </c>
    </row>
    <row r="99" spans="1:10">
      <c r="A99" t="s">
        <v>1511</v>
      </c>
      <c r="B99" t="s">
        <v>1512</v>
      </c>
      <c r="C99" t="s">
        <v>102</v>
      </c>
      <c r="D99" t="s">
        <v>1513</v>
      </c>
      <c r="E99" s="55">
        <v>3600.85</v>
      </c>
      <c r="F99" s="55">
        <v>93.62060000000028</v>
      </c>
      <c r="G99" s="55">
        <v>13.523654693951199</v>
      </c>
      <c r="H99" s="56">
        <v>0</v>
      </c>
      <c r="I99" s="56">
        <v>4.4999999999999997E-3</v>
      </c>
      <c r="J99" s="56">
        <v>1E-4</v>
      </c>
    </row>
    <row r="100" spans="1:10">
      <c r="A100" t="s">
        <v>1514</v>
      </c>
      <c r="B100" t="s">
        <v>1515</v>
      </c>
      <c r="C100" t="s">
        <v>102</v>
      </c>
      <c r="D100" t="s">
        <v>1516</v>
      </c>
      <c r="E100" s="55">
        <v>3032.75</v>
      </c>
      <c r="F100" s="55">
        <v>25.1159</v>
      </c>
      <c r="G100" s="55">
        <v>3.0556455775040998</v>
      </c>
      <c r="H100" s="56">
        <v>0</v>
      </c>
      <c r="I100" s="56">
        <v>1E-3</v>
      </c>
      <c r="J100" s="56">
        <v>0</v>
      </c>
    </row>
    <row r="101" spans="1:10">
      <c r="A101" t="s">
        <v>1517</v>
      </c>
      <c r="B101" t="s">
        <v>1518</v>
      </c>
      <c r="C101" t="s">
        <v>102</v>
      </c>
      <c r="D101" t="s">
        <v>1407</v>
      </c>
      <c r="E101" s="55">
        <v>7877.01</v>
      </c>
      <c r="F101" s="55">
        <v>112.74550000000006</v>
      </c>
      <c r="G101" s="55">
        <v>35.626916540190798</v>
      </c>
      <c r="H101" s="56">
        <v>0</v>
      </c>
      <c r="I101" s="56">
        <v>1.1900000000000001E-2</v>
      </c>
      <c r="J101" s="56">
        <v>4.0000000000000002E-4</v>
      </c>
    </row>
    <row r="102" spans="1:10">
      <c r="A102" t="s">
        <v>1519</v>
      </c>
      <c r="B102" t="s">
        <v>1520</v>
      </c>
      <c r="C102" t="s">
        <v>100</v>
      </c>
      <c r="D102" t="s">
        <v>1521</v>
      </c>
      <c r="E102" s="55">
        <v>3786.33</v>
      </c>
      <c r="F102" s="55">
        <v>79.245099999999923</v>
      </c>
      <c r="G102" s="55">
        <v>10.8827445682484</v>
      </c>
      <c r="H102" s="56">
        <v>0</v>
      </c>
      <c r="I102" s="56">
        <v>3.5999999999999999E-3</v>
      </c>
      <c r="J102" s="56">
        <v>1E-4</v>
      </c>
    </row>
    <row r="103" spans="1:10">
      <c r="A103" t="s">
        <v>1522</v>
      </c>
      <c r="B103" t="s">
        <v>1523</v>
      </c>
      <c r="C103" t="s">
        <v>102</v>
      </c>
      <c r="D103" t="s">
        <v>1524</v>
      </c>
      <c r="E103" s="55">
        <v>3987.7</v>
      </c>
      <c r="F103" s="55">
        <v>63.564800000000247</v>
      </c>
      <c r="G103" s="55">
        <v>10.1684974913434</v>
      </c>
      <c r="H103" s="56">
        <v>0</v>
      </c>
      <c r="I103" s="56">
        <v>3.3999999999999998E-3</v>
      </c>
      <c r="J103" s="56">
        <v>1E-4</v>
      </c>
    </row>
    <row r="104" spans="1:10">
      <c r="A104" t="s">
        <v>1525</v>
      </c>
      <c r="B104" t="s">
        <v>1526</v>
      </c>
      <c r="C104" t="s">
        <v>100</v>
      </c>
      <c r="D104" t="s">
        <v>1527</v>
      </c>
      <c r="E104" s="55">
        <v>7927.87</v>
      </c>
      <c r="F104" s="55">
        <v>93.287300000000101</v>
      </c>
      <c r="G104" s="55">
        <v>26.8241889223398</v>
      </c>
      <c r="H104" s="56">
        <v>2.9999999999999997E-4</v>
      </c>
      <c r="I104" s="56">
        <v>8.9999999999999993E-3</v>
      </c>
      <c r="J104" s="56">
        <v>2.9999999999999997E-4</v>
      </c>
    </row>
    <row r="105" spans="1:10">
      <c r="A105" t="s">
        <v>1528</v>
      </c>
      <c r="B105" t="s">
        <v>1529</v>
      </c>
      <c r="C105" t="s">
        <v>102</v>
      </c>
      <c r="D105" t="s">
        <v>1530</v>
      </c>
      <c r="E105" s="55">
        <v>3424.79</v>
      </c>
      <c r="F105" s="55">
        <v>89.927699999999803</v>
      </c>
      <c r="G105" s="55">
        <v>12.355065591891201</v>
      </c>
      <c r="H105" s="56">
        <v>0</v>
      </c>
      <c r="I105" s="56">
        <v>4.1000000000000003E-3</v>
      </c>
      <c r="J105" s="56">
        <v>1E-4</v>
      </c>
    </row>
    <row r="106" spans="1:10">
      <c r="A106" t="s">
        <v>1531</v>
      </c>
      <c r="B106" t="s">
        <v>1532</v>
      </c>
      <c r="C106" t="s">
        <v>102</v>
      </c>
      <c r="D106" t="s">
        <v>1533</v>
      </c>
      <c r="E106" s="55">
        <v>8140.93</v>
      </c>
      <c r="F106" s="55">
        <v>101.80059999999992</v>
      </c>
      <c r="G106" s="55">
        <v>33.246197523112698</v>
      </c>
      <c r="H106" s="56">
        <v>0</v>
      </c>
      <c r="I106" s="56">
        <v>1.11E-2</v>
      </c>
      <c r="J106" s="56">
        <v>4.0000000000000002E-4</v>
      </c>
    </row>
    <row r="107" spans="1:10">
      <c r="A107" t="s">
        <v>1534</v>
      </c>
      <c r="B107" t="s">
        <v>1535</v>
      </c>
      <c r="C107" t="s">
        <v>100</v>
      </c>
      <c r="D107" t="s">
        <v>1536</v>
      </c>
      <c r="E107" s="55">
        <v>4212.51</v>
      </c>
      <c r="F107" s="55">
        <v>101.47489999999981</v>
      </c>
      <c r="G107" s="55">
        <v>15.504120404333699</v>
      </c>
      <c r="H107" s="56">
        <v>0</v>
      </c>
      <c r="I107" s="56">
        <v>5.1999999999999998E-3</v>
      </c>
      <c r="J107" s="56">
        <v>2.0000000000000001E-4</v>
      </c>
    </row>
    <row r="108" spans="1:10">
      <c r="A108" t="s">
        <v>1537</v>
      </c>
      <c r="B108" t="s">
        <v>1538</v>
      </c>
      <c r="C108" t="s">
        <v>102</v>
      </c>
      <c r="D108" t="s">
        <v>1539</v>
      </c>
      <c r="E108" s="55">
        <v>2499.8200000000002</v>
      </c>
      <c r="F108" s="55">
        <v>110.31339999999992</v>
      </c>
      <c r="G108" s="55">
        <v>11.0625343261762</v>
      </c>
      <c r="H108" s="56">
        <v>0</v>
      </c>
      <c r="I108" s="56">
        <v>3.7000000000000002E-3</v>
      </c>
      <c r="J108" s="56">
        <v>1E-4</v>
      </c>
    </row>
    <row r="109" spans="1:10">
      <c r="A109" t="s">
        <v>1540</v>
      </c>
      <c r="B109" t="s">
        <v>1541</v>
      </c>
      <c r="C109" t="s">
        <v>100</v>
      </c>
      <c r="D109" t="s">
        <v>1542</v>
      </c>
      <c r="E109" s="55">
        <v>3370.19</v>
      </c>
      <c r="F109" s="55">
        <v>63.939500000000002</v>
      </c>
      <c r="G109" s="55">
        <v>7.81575931732635</v>
      </c>
      <c r="H109" s="56">
        <v>0</v>
      </c>
      <c r="I109" s="56">
        <v>2.5999999999999999E-3</v>
      </c>
      <c r="J109" s="56">
        <v>1E-4</v>
      </c>
    </row>
    <row r="110" spans="1:10">
      <c r="A110" t="s">
        <v>1543</v>
      </c>
      <c r="B110" t="s">
        <v>1544</v>
      </c>
      <c r="C110" t="s">
        <v>100</v>
      </c>
      <c r="D110" t="s">
        <v>1545</v>
      </c>
      <c r="E110" s="55">
        <v>4894.83</v>
      </c>
      <c r="F110" s="55">
        <v>51.2164</v>
      </c>
      <c r="G110" s="55">
        <v>9.0927283678592392</v>
      </c>
      <c r="H110" s="56">
        <v>0</v>
      </c>
      <c r="I110" s="56">
        <v>3.0000000000000001E-3</v>
      </c>
      <c r="J110" s="56">
        <v>1E-4</v>
      </c>
    </row>
    <row r="111" spans="1:10">
      <c r="A111" t="s">
        <v>1546</v>
      </c>
      <c r="B111" t="s">
        <v>1547</v>
      </c>
      <c r="C111" t="s">
        <v>100</v>
      </c>
      <c r="D111" t="s">
        <v>1548</v>
      </c>
      <c r="E111" s="55">
        <v>590.91</v>
      </c>
      <c r="F111" s="55">
        <v>102</v>
      </c>
      <c r="G111" s="55">
        <v>2.1860951813999998</v>
      </c>
      <c r="H111" s="56">
        <v>1E-4</v>
      </c>
      <c r="I111" s="56">
        <v>6.9999999999999999E-4</v>
      </c>
      <c r="J111" s="56">
        <v>0</v>
      </c>
    </row>
    <row r="112" spans="1:10">
      <c r="A112" t="s">
        <v>1549</v>
      </c>
      <c r="B112" t="s">
        <v>1550</v>
      </c>
      <c r="C112" t="s">
        <v>100</v>
      </c>
      <c r="D112" t="s">
        <v>216</v>
      </c>
      <c r="E112" s="55">
        <v>981.66</v>
      </c>
      <c r="F112" s="55">
        <v>100.59699999999999</v>
      </c>
      <c r="G112" s="55">
        <v>3.5817368904953999</v>
      </c>
      <c r="H112" s="56">
        <v>1E-4</v>
      </c>
      <c r="I112" s="56">
        <v>1.1999999999999999E-3</v>
      </c>
      <c r="J112" s="56">
        <v>0</v>
      </c>
    </row>
    <row r="113" spans="1:10">
      <c r="A113" t="s">
        <v>1551</v>
      </c>
      <c r="B113" t="s">
        <v>1552</v>
      </c>
      <c r="C113" t="s">
        <v>100</v>
      </c>
      <c r="D113" t="s">
        <v>1553</v>
      </c>
      <c r="E113" s="55">
        <v>982.33</v>
      </c>
      <c r="F113" s="55">
        <v>115.3809</v>
      </c>
      <c r="G113" s="55">
        <v>4.1109186741561903</v>
      </c>
      <c r="H113" s="56">
        <v>0</v>
      </c>
      <c r="I113" s="56">
        <v>1.4E-3</v>
      </c>
      <c r="J113" s="56">
        <v>0</v>
      </c>
    </row>
    <row r="114" spans="1:10">
      <c r="A114" t="s">
        <v>1554</v>
      </c>
      <c r="B114" t="s">
        <v>1555</v>
      </c>
      <c r="C114" t="s">
        <v>100</v>
      </c>
      <c r="D114" t="s">
        <v>1556</v>
      </c>
      <c r="E114" s="55">
        <v>1196.68</v>
      </c>
      <c r="F114" s="55">
        <v>104.8687</v>
      </c>
      <c r="G114" s="55">
        <v>4.5516773874733198</v>
      </c>
      <c r="H114" s="56">
        <v>0</v>
      </c>
      <c r="I114" s="56">
        <v>1.5E-3</v>
      </c>
      <c r="J114" s="56">
        <v>1E-4</v>
      </c>
    </row>
    <row r="115" spans="1:10">
      <c r="A115" t="s">
        <v>1557</v>
      </c>
      <c r="B115" t="s">
        <v>1558</v>
      </c>
      <c r="C115" t="s">
        <v>100</v>
      </c>
      <c r="D115" t="s">
        <v>1284</v>
      </c>
      <c r="E115" s="55">
        <v>382.7</v>
      </c>
      <c r="F115" s="55">
        <v>100.4772</v>
      </c>
      <c r="G115" s="55">
        <v>1.3946766884388</v>
      </c>
      <c r="H115" s="56">
        <v>0</v>
      </c>
      <c r="I115" s="56">
        <v>5.0000000000000001E-4</v>
      </c>
      <c r="J115" s="56">
        <v>0</v>
      </c>
    </row>
    <row r="116" spans="1:10">
      <c r="A116" t="s">
        <v>1559</v>
      </c>
      <c r="B116" t="s">
        <v>1560</v>
      </c>
      <c r="C116" t="s">
        <v>100</v>
      </c>
      <c r="D116" t="s">
        <v>1561</v>
      </c>
      <c r="E116" s="55">
        <v>78.13</v>
      </c>
      <c r="F116" s="55">
        <v>82.376199999999997</v>
      </c>
      <c r="G116" s="55">
        <v>0.23343562439262</v>
      </c>
      <c r="H116" s="56">
        <v>0</v>
      </c>
      <c r="I116" s="56">
        <v>1E-4</v>
      </c>
      <c r="J116" s="56">
        <v>0</v>
      </c>
    </row>
    <row r="117" spans="1:10">
      <c r="A117" t="s">
        <v>1562</v>
      </c>
      <c r="B117" t="s">
        <v>1563</v>
      </c>
      <c r="C117" t="s">
        <v>100</v>
      </c>
      <c r="D117" t="s">
        <v>1564</v>
      </c>
      <c r="E117" s="55">
        <v>5250.94</v>
      </c>
      <c r="F117" s="55">
        <v>103.92870000000021</v>
      </c>
      <c r="G117" s="55">
        <v>19.793386556562101</v>
      </c>
      <c r="H117" s="56">
        <v>0</v>
      </c>
      <c r="I117" s="56">
        <v>6.6E-3</v>
      </c>
      <c r="J117" s="56">
        <v>2.0000000000000001E-4</v>
      </c>
    </row>
    <row r="118" spans="1:10">
      <c r="A118" t="s">
        <v>1565</v>
      </c>
      <c r="B118" t="s">
        <v>1566</v>
      </c>
      <c r="C118" t="s">
        <v>100</v>
      </c>
      <c r="D118" t="s">
        <v>1413</v>
      </c>
      <c r="E118" s="55">
        <v>1255.01</v>
      </c>
      <c r="F118" s="55">
        <v>143.2039</v>
      </c>
      <c r="G118" s="55">
        <v>6.51852878356953</v>
      </c>
      <c r="H118" s="56">
        <v>0</v>
      </c>
      <c r="I118" s="56">
        <v>2.2000000000000001E-3</v>
      </c>
      <c r="J118" s="56">
        <v>1E-4</v>
      </c>
    </row>
    <row r="119" spans="1:10">
      <c r="A119" t="s">
        <v>1567</v>
      </c>
      <c r="B119" t="s">
        <v>1568</v>
      </c>
      <c r="C119" t="s">
        <v>104</v>
      </c>
      <c r="D119" t="s">
        <v>1569</v>
      </c>
      <c r="E119" s="55">
        <v>862.18</v>
      </c>
      <c r="F119" s="55">
        <v>100.5966999999999</v>
      </c>
      <c r="G119" s="55">
        <v>4.00782037380245</v>
      </c>
      <c r="H119" s="56">
        <v>0</v>
      </c>
      <c r="I119" s="56">
        <v>1.2999999999999999E-3</v>
      </c>
      <c r="J119" s="56">
        <v>0</v>
      </c>
    </row>
    <row r="120" spans="1:10">
      <c r="A120" t="s">
        <v>1570</v>
      </c>
      <c r="B120" t="s">
        <v>1571</v>
      </c>
      <c r="C120" t="s">
        <v>100</v>
      </c>
      <c r="D120" t="s">
        <v>1572</v>
      </c>
      <c r="E120" s="55">
        <v>3155.98</v>
      </c>
      <c r="F120" s="55">
        <v>98.753500000000003</v>
      </c>
      <c r="G120" s="55">
        <v>11.3040558526311</v>
      </c>
      <c r="H120" s="56">
        <v>0</v>
      </c>
      <c r="I120" s="56">
        <v>3.8E-3</v>
      </c>
      <c r="J120" s="56">
        <v>1E-4</v>
      </c>
    </row>
    <row r="121" spans="1:10">
      <c r="A121" t="s">
        <v>1573</v>
      </c>
      <c r="B121" t="s">
        <v>1574</v>
      </c>
      <c r="C121" t="s">
        <v>100</v>
      </c>
      <c r="D121" t="s">
        <v>1494</v>
      </c>
      <c r="E121" s="55">
        <v>9071.99</v>
      </c>
      <c r="F121" s="55">
        <v>29.631699999999999</v>
      </c>
      <c r="G121" s="55">
        <v>9.7500464902304103</v>
      </c>
      <c r="H121" s="56">
        <v>2.0000000000000001E-4</v>
      </c>
      <c r="I121" s="56">
        <v>3.3E-3</v>
      </c>
      <c r="J121" s="56">
        <v>1E-4</v>
      </c>
    </row>
    <row r="122" spans="1:10">
      <c r="A122" t="s">
        <v>1575</v>
      </c>
      <c r="B122" t="s">
        <v>1576</v>
      </c>
      <c r="C122" t="s">
        <v>100</v>
      </c>
      <c r="D122" t="s">
        <v>1577</v>
      </c>
      <c r="E122" s="55">
        <v>737.25</v>
      </c>
      <c r="F122" s="55">
        <v>98.227999999999994</v>
      </c>
      <c r="G122" s="55">
        <v>2.62662236811</v>
      </c>
      <c r="H122" s="56">
        <v>0</v>
      </c>
      <c r="I122" s="56">
        <v>8.9999999999999998E-4</v>
      </c>
      <c r="J122" s="56">
        <v>0</v>
      </c>
    </row>
    <row r="123" spans="1:10">
      <c r="A123" t="s">
        <v>1578</v>
      </c>
      <c r="B123" t="s">
        <v>1579</v>
      </c>
      <c r="C123" t="s">
        <v>107</v>
      </c>
      <c r="D123" t="s">
        <v>1539</v>
      </c>
      <c r="E123" s="55">
        <v>3524.84</v>
      </c>
      <c r="F123" s="55">
        <v>102.72450000000001</v>
      </c>
      <c r="G123" s="55">
        <v>8.9627500701347405</v>
      </c>
      <c r="H123" s="56">
        <v>0</v>
      </c>
      <c r="I123" s="56">
        <v>3.0000000000000001E-3</v>
      </c>
      <c r="J123" s="56">
        <v>1E-4</v>
      </c>
    </row>
    <row r="124" spans="1:10">
      <c r="A124" t="s">
        <v>1580</v>
      </c>
      <c r="B124" t="s">
        <v>1581</v>
      </c>
      <c r="C124" t="s">
        <v>100</v>
      </c>
      <c r="D124" t="s">
        <v>1582</v>
      </c>
      <c r="E124" s="55">
        <v>24202.31</v>
      </c>
      <c r="F124" s="55">
        <v>97.382299999999987</v>
      </c>
      <c r="G124" s="55">
        <v>85.483914757608503</v>
      </c>
      <c r="H124" s="56">
        <v>0</v>
      </c>
      <c r="I124" s="56">
        <v>2.86E-2</v>
      </c>
      <c r="J124" s="56">
        <v>8.9999999999999998E-4</v>
      </c>
    </row>
    <row r="125" spans="1:10">
      <c r="A125" t="s">
        <v>1583</v>
      </c>
      <c r="B125" t="s">
        <v>1584</v>
      </c>
      <c r="C125" t="s">
        <v>100</v>
      </c>
      <c r="D125" t="s">
        <v>1585</v>
      </c>
      <c r="E125" s="55">
        <v>37930.53</v>
      </c>
      <c r="F125" s="55">
        <v>74.026899999999713</v>
      </c>
      <c r="G125" s="55">
        <v>101.84179132409101</v>
      </c>
      <c r="H125" s="56">
        <v>0</v>
      </c>
      <c r="I125" s="56">
        <v>3.4099999999999998E-2</v>
      </c>
      <c r="J125" s="56">
        <v>1.1000000000000001E-3</v>
      </c>
    </row>
    <row r="126" spans="1:10">
      <c r="A126" t="s">
        <v>1586</v>
      </c>
      <c r="B126" t="s">
        <v>1587</v>
      </c>
      <c r="C126" t="s">
        <v>100</v>
      </c>
      <c r="D126" t="s">
        <v>1588</v>
      </c>
      <c r="E126" s="55">
        <v>385.98</v>
      </c>
      <c r="F126" s="55">
        <v>80.141499999999994</v>
      </c>
      <c r="G126" s="55">
        <v>1.1219404964859001</v>
      </c>
      <c r="H126" s="56">
        <v>0</v>
      </c>
      <c r="I126" s="56">
        <v>4.0000000000000002E-4</v>
      </c>
      <c r="J126" s="56">
        <v>0</v>
      </c>
    </row>
    <row r="127" spans="1:10">
      <c r="A127" t="s">
        <v>1589</v>
      </c>
      <c r="B127" t="s">
        <v>1590</v>
      </c>
      <c r="C127" t="s">
        <v>102</v>
      </c>
      <c r="D127" t="s">
        <v>1318</v>
      </c>
      <c r="E127" s="55">
        <v>629.74</v>
      </c>
      <c r="F127" s="55">
        <v>108.01559999999984</v>
      </c>
      <c r="G127" s="55">
        <v>2.7287602800575002</v>
      </c>
      <c r="H127" s="56">
        <v>0</v>
      </c>
      <c r="I127" s="56">
        <v>8.9999999999999998E-4</v>
      </c>
      <c r="J127" s="56">
        <v>0</v>
      </c>
    </row>
    <row r="128" spans="1:10">
      <c r="A128" t="s">
        <v>1591</v>
      </c>
      <c r="B128" t="s">
        <v>1592</v>
      </c>
      <c r="C128" t="s">
        <v>102</v>
      </c>
      <c r="D128" t="s">
        <v>1318</v>
      </c>
      <c r="E128" s="55">
        <v>806.29</v>
      </c>
      <c r="F128" s="55">
        <v>105.04759999999987</v>
      </c>
      <c r="G128" s="55">
        <v>3.3977782403708598</v>
      </c>
      <c r="H128" s="56">
        <v>0</v>
      </c>
      <c r="I128" s="56">
        <v>1.1000000000000001E-3</v>
      </c>
      <c r="J128" s="56">
        <v>0</v>
      </c>
    </row>
    <row r="129" spans="1:10">
      <c r="A129" t="s">
        <v>1593</v>
      </c>
      <c r="B129" t="s">
        <v>1594</v>
      </c>
      <c r="C129" t="s">
        <v>100</v>
      </c>
      <c r="D129" t="s">
        <v>1139</v>
      </c>
      <c r="E129" s="55">
        <v>662.82</v>
      </c>
      <c r="F129" s="55">
        <v>101</v>
      </c>
      <c r="G129" s="55">
        <v>2.4280886214000001</v>
      </c>
      <c r="H129" s="56">
        <v>1E-4</v>
      </c>
      <c r="I129" s="56">
        <v>8.0000000000000004E-4</v>
      </c>
      <c r="J129" s="56">
        <v>0</v>
      </c>
    </row>
    <row r="130" spans="1:10">
      <c r="A130" t="s">
        <v>1595</v>
      </c>
      <c r="B130" t="s">
        <v>1596</v>
      </c>
      <c r="C130" t="s">
        <v>102</v>
      </c>
      <c r="D130" t="s">
        <v>1597</v>
      </c>
      <c r="E130" s="55">
        <v>4014.61</v>
      </c>
      <c r="F130" s="55">
        <v>96.610600000000275</v>
      </c>
      <c r="G130" s="55">
        <v>15.5591462848205</v>
      </c>
      <c r="H130" s="56">
        <v>0</v>
      </c>
      <c r="I130" s="56">
        <v>5.1999999999999998E-3</v>
      </c>
      <c r="J130" s="56">
        <v>2.0000000000000001E-4</v>
      </c>
    </row>
    <row r="131" spans="1:10">
      <c r="A131" t="s">
        <v>190</v>
      </c>
      <c r="B131" s="108" t="s">
        <v>2914</v>
      </c>
      <c r="C131" s="108" t="s">
        <v>2914</v>
      </c>
      <c r="D131" s="108" t="s">
        <v>2914</v>
      </c>
      <c r="E131" s="108" t="s">
        <v>2914</v>
      </c>
      <c r="F131" s="108" t="s">
        <v>2914</v>
      </c>
      <c r="G131" s="108" t="s">
        <v>2914</v>
      </c>
      <c r="H131" s="108" t="s">
        <v>2914</v>
      </c>
      <c r="I131" s="108" t="s">
        <v>2914</v>
      </c>
      <c r="J131" s="108" t="s">
        <v>2914</v>
      </c>
    </row>
    <row r="132" spans="1:10">
      <c r="A132" t="s">
        <v>227</v>
      </c>
      <c r="B132" s="108" t="s">
        <v>2914</v>
      </c>
      <c r="C132" s="108" t="s">
        <v>2914</v>
      </c>
      <c r="D132" s="108" t="s">
        <v>2914</v>
      </c>
      <c r="E132" s="108" t="s">
        <v>2914</v>
      </c>
      <c r="F132" s="108" t="s">
        <v>2914</v>
      </c>
      <c r="G132" s="108" t="s">
        <v>2914</v>
      </c>
      <c r="H132" s="108" t="s">
        <v>2914</v>
      </c>
      <c r="I132" s="108" t="s">
        <v>2914</v>
      </c>
      <c r="J132" s="108" t="s">
        <v>2914</v>
      </c>
    </row>
    <row r="133" spans="1:10">
      <c r="A133" t="s">
        <v>228</v>
      </c>
      <c r="B133" s="108" t="s">
        <v>2914</v>
      </c>
      <c r="C133" s="108" t="s">
        <v>2914</v>
      </c>
      <c r="D133" s="108" t="s">
        <v>2914</v>
      </c>
      <c r="E133" s="108" t="s">
        <v>2914</v>
      </c>
      <c r="F133" s="108" t="s">
        <v>2914</v>
      </c>
      <c r="G133" s="108" t="s">
        <v>2914</v>
      </c>
      <c r="H133" s="108" t="s">
        <v>2914</v>
      </c>
      <c r="I133" s="108" t="s">
        <v>2914</v>
      </c>
      <c r="J133" s="108" t="s">
        <v>2914</v>
      </c>
    </row>
    <row r="134" spans="1:10">
      <c r="A134" t="s">
        <v>229</v>
      </c>
      <c r="B134" s="108" t="s">
        <v>2914</v>
      </c>
      <c r="C134" s="108" t="s">
        <v>2914</v>
      </c>
      <c r="D134" s="108" t="s">
        <v>2914</v>
      </c>
      <c r="E134" s="108" t="s">
        <v>2914</v>
      </c>
      <c r="F134" s="108" t="s">
        <v>2914</v>
      </c>
      <c r="G134" s="108" t="s">
        <v>2914</v>
      </c>
      <c r="H134" s="108" t="s">
        <v>2914</v>
      </c>
      <c r="I134" s="108" t="s">
        <v>2914</v>
      </c>
      <c r="J134" s="108" t="s">
        <v>2914</v>
      </c>
    </row>
    <row r="135" spans="1:10" hidden="1">
      <c r="B135" s="13"/>
    </row>
    <row r="136" spans="1:10" hidden="1">
      <c r="B136" s="13"/>
    </row>
    <row r="137" spans="1:10" hidden="1">
      <c r="B137" s="13"/>
    </row>
    <row r="138" spans="1:10" hidden="1">
      <c r="B138" s="13"/>
    </row>
    <row r="139" spans="1:10" hidden="1">
      <c r="B139" s="13"/>
    </row>
    <row r="140" spans="1:10" hidden="1">
      <c r="B140" s="13"/>
    </row>
    <row r="141" spans="1:10" hidden="1">
      <c r="B141" s="13"/>
    </row>
    <row r="142" spans="1:10" hidden="1">
      <c r="B142" s="13"/>
    </row>
    <row r="143" spans="1:10" hidden="1">
      <c r="B143" s="13"/>
    </row>
    <row r="144" spans="1:10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2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2913</v>
      </c>
    </row>
    <row r="2" spans="1:15" s="1" customFormat="1">
      <c r="A2" s="2" t="s">
        <v>1</v>
      </c>
      <c r="B2" s="9" t="s">
        <v>2183</v>
      </c>
    </row>
    <row r="3" spans="1:15" s="1" customFormat="1">
      <c r="A3" s="2" t="s">
        <v>2</v>
      </c>
      <c r="B3" s="20" t="s">
        <v>2184</v>
      </c>
    </row>
    <row r="4" spans="1:15" s="1" customFormat="1">
      <c r="A4" s="2" t="s">
        <v>3</v>
      </c>
      <c r="B4" s="62" t="s">
        <v>165</v>
      </c>
    </row>
    <row r="5" spans="1:15" ht="18.75">
      <c r="A5" s="83" t="s">
        <v>121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6" t="s">
        <v>70</v>
      </c>
      <c r="F7" s="16" t="s">
        <v>152</v>
      </c>
      <c r="G7" s="101" t="s">
        <v>2914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53">
        <v>1271.6099999999999</v>
      </c>
      <c r="G9" s="103" t="s">
        <v>2914</v>
      </c>
      <c r="H9" s="53">
        <v>3.9649990000000001E-5</v>
      </c>
      <c r="I9" s="103" t="s">
        <v>2914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1598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59">
        <v>1271.6099999999999</v>
      </c>
      <c r="G10" s="108" t="s">
        <v>2914</v>
      </c>
      <c r="H10" s="59">
        <v>3.9649990000000001E-5</v>
      </c>
      <c r="I10" s="108" t="s">
        <v>2914</v>
      </c>
      <c r="J10" s="58">
        <v>1</v>
      </c>
      <c r="K10" s="58">
        <v>0</v>
      </c>
    </row>
    <row r="11" spans="1:15">
      <c r="A11" t="s">
        <v>1599</v>
      </c>
      <c r="B11" t="s">
        <v>1600</v>
      </c>
      <c r="C11" t="s">
        <v>471</v>
      </c>
      <c r="D11" t="s">
        <v>98</v>
      </c>
      <c r="E11" t="s">
        <v>1601</v>
      </c>
      <c r="F11" s="55">
        <v>1048.4000000000001</v>
      </c>
      <c r="G11" s="55">
        <v>2.0999999999999999E-3</v>
      </c>
      <c r="H11" s="55">
        <v>2.2016400000000002E-5</v>
      </c>
      <c r="I11" s="56">
        <v>0</v>
      </c>
      <c r="J11" s="56">
        <v>0.55530000000000002</v>
      </c>
      <c r="K11" s="56">
        <v>0</v>
      </c>
    </row>
    <row r="12" spans="1:15">
      <c r="A12" t="s">
        <v>1602</v>
      </c>
      <c r="B12" t="s">
        <v>1603</v>
      </c>
      <c r="C12" t="s">
        <v>109</v>
      </c>
      <c r="D12" t="s">
        <v>98</v>
      </c>
      <c r="E12" t="s">
        <v>1604</v>
      </c>
      <c r="F12" s="55">
        <v>223.21</v>
      </c>
      <c r="G12" s="55">
        <v>7.9000000000000008E-3</v>
      </c>
      <c r="H12" s="55">
        <v>1.7633589999999999E-5</v>
      </c>
      <c r="I12" s="56">
        <v>0</v>
      </c>
      <c r="J12" s="56">
        <v>0.44469999999999998</v>
      </c>
      <c r="K12" s="56">
        <v>0</v>
      </c>
    </row>
    <row r="13" spans="1:15">
      <c r="A13" s="57" t="s">
        <v>1088</v>
      </c>
      <c r="B13" s="108" t="s">
        <v>2914</v>
      </c>
      <c r="C13" s="108" t="s">
        <v>2914</v>
      </c>
      <c r="D13" s="108" t="s">
        <v>2914</v>
      </c>
      <c r="E13" s="108" t="s">
        <v>2914</v>
      </c>
      <c r="F13" s="59">
        <v>0</v>
      </c>
      <c r="G13" s="108" t="s">
        <v>2914</v>
      </c>
      <c r="H13" s="59">
        <v>0</v>
      </c>
      <c r="I13" s="108" t="s">
        <v>2914</v>
      </c>
      <c r="J13" s="58">
        <v>0</v>
      </c>
      <c r="K13" s="58">
        <v>0</v>
      </c>
    </row>
    <row r="14" spans="1:15">
      <c r="A14" t="s">
        <v>178</v>
      </c>
      <c r="B14" t="s">
        <v>178</v>
      </c>
      <c r="C14" t="s">
        <v>178</v>
      </c>
      <c r="D14" t="s">
        <v>178</v>
      </c>
      <c r="E14" s="108" t="s">
        <v>2914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5">
      <c r="A15" t="s">
        <v>190</v>
      </c>
      <c r="B15" s="108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108" t="s">
        <v>2914</v>
      </c>
      <c r="H15" s="108" t="s">
        <v>2914</v>
      </c>
      <c r="I15" s="108" t="s">
        <v>2914</v>
      </c>
      <c r="J15" s="108" t="s">
        <v>2914</v>
      </c>
      <c r="K15" s="108" t="s">
        <v>2914</v>
      </c>
    </row>
    <row r="16" spans="1:15">
      <c r="A16" t="s">
        <v>227</v>
      </c>
      <c r="B16" s="108" t="s">
        <v>2914</v>
      </c>
      <c r="C16" s="108" t="s">
        <v>2914</v>
      </c>
      <c r="D16" s="108" t="s">
        <v>2914</v>
      </c>
      <c r="E16" s="108" t="s">
        <v>2914</v>
      </c>
      <c r="F16" s="108" t="s">
        <v>2914</v>
      </c>
      <c r="G16" s="108" t="s">
        <v>2914</v>
      </c>
      <c r="H16" s="108" t="s">
        <v>2914</v>
      </c>
      <c r="I16" s="108" t="s">
        <v>2914</v>
      </c>
      <c r="J16" s="108" t="s">
        <v>2914</v>
      </c>
      <c r="K16" s="108" t="s">
        <v>2914</v>
      </c>
    </row>
    <row r="17" spans="1:11">
      <c r="A17" t="s">
        <v>228</v>
      </c>
      <c r="B17" s="108" t="s">
        <v>2914</v>
      </c>
      <c r="C17" s="108" t="s">
        <v>2914</v>
      </c>
      <c r="D17" s="108" t="s">
        <v>2914</v>
      </c>
      <c r="E17" s="108" t="s">
        <v>2914</v>
      </c>
      <c r="F17" s="108" t="s">
        <v>2914</v>
      </c>
      <c r="G17" s="108" t="s">
        <v>2914</v>
      </c>
      <c r="H17" s="108" t="s">
        <v>2914</v>
      </c>
      <c r="I17" s="108" t="s">
        <v>2914</v>
      </c>
      <c r="J17" s="108" t="s">
        <v>2914</v>
      </c>
      <c r="K17" s="108" t="s">
        <v>2914</v>
      </c>
    </row>
    <row r="18" spans="1:11">
      <c r="A18" t="s">
        <v>229</v>
      </c>
      <c r="B18" s="108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108" t="s">
        <v>2914</v>
      </c>
      <c r="H18" s="108" t="s">
        <v>2914</v>
      </c>
      <c r="I18" s="108" t="s">
        <v>2914</v>
      </c>
      <c r="J18" s="108" t="s">
        <v>2914</v>
      </c>
      <c r="K18" s="108" t="s">
        <v>2914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2913</v>
      </c>
    </row>
    <row r="2" spans="1:12" s="1" customFormat="1">
      <c r="A2" s="2" t="s">
        <v>1</v>
      </c>
      <c r="B2" s="9" t="s">
        <v>2183</v>
      </c>
    </row>
    <row r="3" spans="1:12" s="1" customFormat="1">
      <c r="A3" s="2" t="s">
        <v>2</v>
      </c>
      <c r="B3" s="20" t="s">
        <v>2184</v>
      </c>
    </row>
    <row r="4" spans="1:12" s="1" customFormat="1">
      <c r="A4" s="2" t="s">
        <v>3</v>
      </c>
      <c r="B4" s="62" t="s">
        <v>165</v>
      </c>
    </row>
    <row r="5" spans="1:12" ht="18.75">
      <c r="A5" s="83" t="s">
        <v>122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6" t="s">
        <v>70</v>
      </c>
      <c r="F7" s="16" t="s">
        <v>152</v>
      </c>
      <c r="G7" s="101" t="s">
        <v>2914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53">
        <v>413482.48</v>
      </c>
      <c r="G9" s="103" t="s">
        <v>2914</v>
      </c>
      <c r="H9" s="53">
        <v>0.91110659511000003</v>
      </c>
      <c r="I9" s="103" t="s">
        <v>2914</v>
      </c>
      <c r="J9" s="54">
        <v>1</v>
      </c>
      <c r="K9" s="54">
        <v>0</v>
      </c>
    </row>
    <row r="10" spans="1:12">
      <c r="A10" s="57" t="s">
        <v>172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59">
        <v>413482.48</v>
      </c>
      <c r="G10" s="108" t="s">
        <v>2914</v>
      </c>
      <c r="H10" s="59">
        <v>0.91110659511000003</v>
      </c>
      <c r="I10" s="108" t="s">
        <v>2914</v>
      </c>
      <c r="J10" s="58">
        <v>1</v>
      </c>
      <c r="K10" s="58">
        <v>0</v>
      </c>
    </row>
    <row r="11" spans="1:12">
      <c r="A11" s="57" t="s">
        <v>1093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59">
        <v>0</v>
      </c>
      <c r="G11" s="108" t="s">
        <v>2914</v>
      </c>
      <c r="H11" s="59">
        <v>0</v>
      </c>
      <c r="I11" s="108" t="s">
        <v>2914</v>
      </c>
      <c r="J11" s="58">
        <v>0</v>
      </c>
      <c r="K11" s="58">
        <v>0</v>
      </c>
    </row>
    <row r="12" spans="1:12">
      <c r="A12" t="s">
        <v>178</v>
      </c>
      <c r="B12" t="s">
        <v>178</v>
      </c>
      <c r="C12" t="s">
        <v>178</v>
      </c>
      <c r="D12" t="s">
        <v>178</v>
      </c>
      <c r="E12" s="108" t="s">
        <v>2914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1099</v>
      </c>
      <c r="B13" s="108" t="s">
        <v>2914</v>
      </c>
      <c r="C13" s="108" t="s">
        <v>2914</v>
      </c>
      <c r="D13" s="108" t="s">
        <v>2914</v>
      </c>
      <c r="E13" s="108" t="s">
        <v>2914</v>
      </c>
      <c r="F13" s="59">
        <v>413482.48</v>
      </c>
      <c r="G13" s="108" t="s">
        <v>2914</v>
      </c>
      <c r="H13" s="59">
        <v>0.91110659511000003</v>
      </c>
      <c r="I13" s="108" t="s">
        <v>2914</v>
      </c>
      <c r="J13" s="58">
        <v>1</v>
      </c>
      <c r="K13" s="58">
        <v>0</v>
      </c>
    </row>
    <row r="14" spans="1:12">
      <c r="A14" t="s">
        <v>1605</v>
      </c>
      <c r="B14" t="s">
        <v>1606</v>
      </c>
      <c r="C14" t="s">
        <v>108</v>
      </c>
      <c r="D14" t="s">
        <v>100</v>
      </c>
      <c r="E14" t="s">
        <v>207</v>
      </c>
      <c r="F14" s="55">
        <v>208872.59</v>
      </c>
      <c r="G14" s="55">
        <v>-1.1333</v>
      </c>
      <c r="H14" s="55">
        <v>-2.3671530624699999</v>
      </c>
      <c r="I14" s="56">
        <v>0</v>
      </c>
      <c r="J14" s="56">
        <v>-2.5981000000000001</v>
      </c>
      <c r="K14" s="56">
        <v>0</v>
      </c>
    </row>
    <row r="15" spans="1:12">
      <c r="A15" t="s">
        <v>1607</v>
      </c>
      <c r="B15" t="s">
        <v>1608</v>
      </c>
      <c r="C15" t="s">
        <v>108</v>
      </c>
      <c r="D15" t="s">
        <v>100</v>
      </c>
      <c r="E15" t="s">
        <v>207</v>
      </c>
      <c r="F15" s="55">
        <v>204609.89</v>
      </c>
      <c r="G15" s="55">
        <v>1.6022000000000001</v>
      </c>
      <c r="H15" s="55">
        <v>3.27825965758</v>
      </c>
      <c r="I15" s="56">
        <v>0</v>
      </c>
      <c r="J15" s="56">
        <v>3.5981000000000001</v>
      </c>
      <c r="K15" s="56">
        <v>0</v>
      </c>
    </row>
    <row r="16" spans="1:12">
      <c r="A16" s="57" t="s">
        <v>1609</v>
      </c>
      <c r="B16" s="108" t="s">
        <v>2914</v>
      </c>
      <c r="C16" s="108" t="s">
        <v>2914</v>
      </c>
      <c r="D16" s="108" t="s">
        <v>2914</v>
      </c>
      <c r="E16" s="108" t="s">
        <v>2914</v>
      </c>
      <c r="F16" s="59">
        <v>0</v>
      </c>
      <c r="G16" s="108" t="s">
        <v>2914</v>
      </c>
      <c r="H16" s="59">
        <v>0</v>
      </c>
      <c r="I16" s="108" t="s">
        <v>2914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t="s">
        <v>178</v>
      </c>
      <c r="D17" t="s">
        <v>178</v>
      </c>
      <c r="E17" s="108" t="s">
        <v>2914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1100</v>
      </c>
      <c r="B18" s="108" t="s">
        <v>2914</v>
      </c>
      <c r="C18" s="108" t="s">
        <v>2914</v>
      </c>
      <c r="D18" s="108" t="s">
        <v>2914</v>
      </c>
      <c r="E18" s="108" t="s">
        <v>2914</v>
      </c>
      <c r="F18" s="59">
        <v>0</v>
      </c>
      <c r="G18" s="108" t="s">
        <v>2914</v>
      </c>
      <c r="H18" s="59">
        <v>0</v>
      </c>
      <c r="I18" s="108" t="s">
        <v>2914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t="s">
        <v>178</v>
      </c>
      <c r="D19" t="s">
        <v>178</v>
      </c>
      <c r="E19" s="108" t="s">
        <v>2914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235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59">
        <v>0</v>
      </c>
      <c r="G20" s="108" t="s">
        <v>2914</v>
      </c>
      <c r="H20" s="59">
        <v>0</v>
      </c>
      <c r="I20" s="108" t="s">
        <v>2914</v>
      </c>
      <c r="J20" s="58">
        <v>0</v>
      </c>
      <c r="K20" s="58">
        <v>0</v>
      </c>
    </row>
    <row r="21" spans="1:11">
      <c r="A21" t="s">
        <v>178</v>
      </c>
      <c r="B21" t="s">
        <v>178</v>
      </c>
      <c r="C21" t="s">
        <v>178</v>
      </c>
      <c r="D21" t="s">
        <v>178</v>
      </c>
      <c r="E21" s="108" t="s">
        <v>2914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188</v>
      </c>
      <c r="B22" s="108" t="s">
        <v>2914</v>
      </c>
      <c r="C22" s="108" t="s">
        <v>2914</v>
      </c>
      <c r="D22" s="108" t="s">
        <v>2914</v>
      </c>
      <c r="E22" s="108" t="s">
        <v>2914</v>
      </c>
      <c r="F22" s="59">
        <v>0</v>
      </c>
      <c r="G22" s="108" t="s">
        <v>2914</v>
      </c>
      <c r="H22" s="59">
        <v>0</v>
      </c>
      <c r="I22" s="108" t="s">
        <v>2914</v>
      </c>
      <c r="J22" s="58">
        <v>0</v>
      </c>
      <c r="K22" s="58">
        <v>0</v>
      </c>
    </row>
    <row r="23" spans="1:11">
      <c r="A23" s="57" t="s">
        <v>1093</v>
      </c>
      <c r="B23" s="108" t="s">
        <v>2914</v>
      </c>
      <c r="C23" s="108" t="s">
        <v>2914</v>
      </c>
      <c r="D23" s="108" t="s">
        <v>2914</v>
      </c>
      <c r="E23" s="108" t="s">
        <v>2914</v>
      </c>
      <c r="F23" s="59">
        <v>0</v>
      </c>
      <c r="G23" s="108" t="s">
        <v>2914</v>
      </c>
      <c r="H23" s="59">
        <v>0</v>
      </c>
      <c r="I23" s="108" t="s">
        <v>2914</v>
      </c>
      <c r="J23" s="58">
        <v>0</v>
      </c>
      <c r="K23" s="58">
        <v>0</v>
      </c>
    </row>
    <row r="24" spans="1:11">
      <c r="A24" t="s">
        <v>178</v>
      </c>
      <c r="B24" t="s">
        <v>178</v>
      </c>
      <c r="C24" t="s">
        <v>178</v>
      </c>
      <c r="D24" t="s">
        <v>178</v>
      </c>
      <c r="E24" s="108" t="s">
        <v>2914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1105</v>
      </c>
      <c r="B25" s="108" t="s">
        <v>2914</v>
      </c>
      <c r="C25" s="108" t="s">
        <v>2914</v>
      </c>
      <c r="D25" s="108" t="s">
        <v>2914</v>
      </c>
      <c r="E25" s="108" t="s">
        <v>2914</v>
      </c>
      <c r="F25" s="59">
        <v>0</v>
      </c>
      <c r="G25" s="108" t="s">
        <v>2914</v>
      </c>
      <c r="H25" s="59">
        <v>0</v>
      </c>
      <c r="I25" s="108" t="s">
        <v>2914</v>
      </c>
      <c r="J25" s="58">
        <v>0</v>
      </c>
      <c r="K25" s="58">
        <v>0</v>
      </c>
    </row>
    <row r="26" spans="1:11">
      <c r="A26" t="s">
        <v>178</v>
      </c>
      <c r="B26" t="s">
        <v>178</v>
      </c>
      <c r="C26" t="s">
        <v>178</v>
      </c>
      <c r="D26" t="s">
        <v>178</v>
      </c>
      <c r="E26" s="108" t="s">
        <v>2914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1100</v>
      </c>
      <c r="B27" s="108" t="s">
        <v>2914</v>
      </c>
      <c r="C27" s="108" t="s">
        <v>2914</v>
      </c>
      <c r="D27" s="108" t="s">
        <v>2914</v>
      </c>
      <c r="E27" s="108" t="s">
        <v>2914</v>
      </c>
      <c r="F27" s="59">
        <v>0</v>
      </c>
      <c r="G27" s="108" t="s">
        <v>2914</v>
      </c>
      <c r="H27" s="59">
        <v>0</v>
      </c>
      <c r="I27" s="108" t="s">
        <v>2914</v>
      </c>
      <c r="J27" s="58">
        <v>0</v>
      </c>
      <c r="K27" s="58">
        <v>0</v>
      </c>
    </row>
    <row r="28" spans="1:11">
      <c r="A28" t="s">
        <v>178</v>
      </c>
      <c r="B28" t="s">
        <v>178</v>
      </c>
      <c r="C28" t="s">
        <v>178</v>
      </c>
      <c r="D28" t="s">
        <v>178</v>
      </c>
      <c r="E28" s="108" t="s">
        <v>2914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1106</v>
      </c>
      <c r="B29" s="108" t="s">
        <v>2914</v>
      </c>
      <c r="C29" s="108" t="s">
        <v>2914</v>
      </c>
      <c r="D29" s="108" t="s">
        <v>2914</v>
      </c>
      <c r="E29" s="108" t="s">
        <v>2914</v>
      </c>
      <c r="F29" s="59">
        <v>0</v>
      </c>
      <c r="G29" s="108" t="s">
        <v>2914</v>
      </c>
      <c r="H29" s="59">
        <v>0</v>
      </c>
      <c r="I29" s="108" t="s">
        <v>2914</v>
      </c>
      <c r="J29" s="58">
        <v>0</v>
      </c>
      <c r="K29" s="58">
        <v>0</v>
      </c>
    </row>
    <row r="30" spans="1:11">
      <c r="A30" t="s">
        <v>178</v>
      </c>
      <c r="B30" t="s">
        <v>178</v>
      </c>
      <c r="C30" t="s">
        <v>178</v>
      </c>
      <c r="D30" t="s">
        <v>178</v>
      </c>
      <c r="E30" s="108" t="s">
        <v>2914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235</v>
      </c>
      <c r="B31" s="108" t="s">
        <v>2914</v>
      </c>
      <c r="C31" s="108" t="s">
        <v>2914</v>
      </c>
      <c r="D31" s="108" t="s">
        <v>2914</v>
      </c>
      <c r="E31" s="108" t="s">
        <v>2914</v>
      </c>
      <c r="F31" s="59">
        <v>0</v>
      </c>
      <c r="G31" s="108" t="s">
        <v>2914</v>
      </c>
      <c r="H31" s="59">
        <v>0</v>
      </c>
      <c r="I31" s="108" t="s">
        <v>2914</v>
      </c>
      <c r="J31" s="58">
        <v>0</v>
      </c>
      <c r="K31" s="58">
        <v>0</v>
      </c>
    </row>
    <row r="32" spans="1:11">
      <c r="A32" t="s">
        <v>178</v>
      </c>
      <c r="B32" t="s">
        <v>178</v>
      </c>
      <c r="C32" t="s">
        <v>178</v>
      </c>
      <c r="D32" t="s">
        <v>178</v>
      </c>
      <c r="E32" s="108" t="s">
        <v>2914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190</v>
      </c>
      <c r="B33" s="108" t="s">
        <v>2914</v>
      </c>
      <c r="C33" s="108" t="s">
        <v>2914</v>
      </c>
      <c r="D33" s="108" t="s">
        <v>2914</v>
      </c>
      <c r="E33" s="108" t="s">
        <v>2914</v>
      </c>
      <c r="F33" s="108" t="s">
        <v>2914</v>
      </c>
      <c r="G33" s="108" t="s">
        <v>2914</v>
      </c>
      <c r="H33" s="108" t="s">
        <v>2914</v>
      </c>
      <c r="I33" s="108" t="s">
        <v>2914</v>
      </c>
      <c r="J33" s="108" t="s">
        <v>2914</v>
      </c>
      <c r="K33" s="108" t="s">
        <v>2914</v>
      </c>
    </row>
    <row r="34" spans="1:11">
      <c r="A34" t="s">
        <v>227</v>
      </c>
      <c r="B34" s="108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108" t="s">
        <v>2914</v>
      </c>
      <c r="H34" s="108" t="s">
        <v>2914</v>
      </c>
      <c r="I34" s="108" t="s">
        <v>2914</v>
      </c>
      <c r="J34" s="108" t="s">
        <v>2914</v>
      </c>
      <c r="K34" s="108" t="s">
        <v>2914</v>
      </c>
    </row>
    <row r="35" spans="1:11">
      <c r="A35" t="s">
        <v>228</v>
      </c>
      <c r="B35" s="108" t="s">
        <v>2914</v>
      </c>
      <c r="C35" s="108" t="s">
        <v>2914</v>
      </c>
      <c r="D35" s="108" t="s">
        <v>2914</v>
      </c>
      <c r="E35" s="108" t="s">
        <v>2914</v>
      </c>
      <c r="F35" s="108" t="s">
        <v>2914</v>
      </c>
      <c r="G35" s="108" t="s">
        <v>2914</v>
      </c>
      <c r="H35" s="108" t="s">
        <v>2914</v>
      </c>
      <c r="I35" s="108" t="s">
        <v>2914</v>
      </c>
      <c r="J35" s="108" t="s">
        <v>2914</v>
      </c>
      <c r="K35" s="108" t="s">
        <v>2914</v>
      </c>
    </row>
    <row r="36" spans="1:11">
      <c r="A36" t="s">
        <v>229</v>
      </c>
      <c r="B36" s="108" t="s">
        <v>2914</v>
      </c>
      <c r="C36" s="108" t="s">
        <v>2914</v>
      </c>
      <c r="D36" s="108" t="s">
        <v>2914</v>
      </c>
      <c r="E36" s="108" t="s">
        <v>2914</v>
      </c>
      <c r="F36" s="108" t="s">
        <v>2914</v>
      </c>
      <c r="G36" s="108" t="s">
        <v>2914</v>
      </c>
      <c r="H36" s="108" t="s">
        <v>2914</v>
      </c>
      <c r="I36" s="108" t="s">
        <v>2914</v>
      </c>
      <c r="J36" s="108" t="s">
        <v>2914</v>
      </c>
      <c r="K36" s="108" t="s">
        <v>2914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1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1" t="s">
        <v>2913</v>
      </c>
      <c r="E1" s="68"/>
    </row>
    <row r="2" spans="1:19" s="1" customFormat="1">
      <c r="A2" s="2" t="s">
        <v>1</v>
      </c>
      <c r="B2" s="9" t="s">
        <v>2183</v>
      </c>
      <c r="E2" s="68"/>
    </row>
    <row r="3" spans="1:19" s="1" customFormat="1">
      <c r="A3" s="2" t="s">
        <v>2</v>
      </c>
      <c r="B3" s="20" t="s">
        <v>2184</v>
      </c>
      <c r="E3" s="68"/>
    </row>
    <row r="4" spans="1:19" s="1" customFormat="1">
      <c r="A4" s="2" t="s">
        <v>3</v>
      </c>
      <c r="B4" s="62" t="s">
        <v>165</v>
      </c>
      <c r="E4" s="68"/>
    </row>
    <row r="5" spans="1:19" ht="18.75">
      <c r="A5" s="83" t="s">
        <v>123</v>
      </c>
      <c r="B5" s="84"/>
      <c r="C5" s="84"/>
      <c r="D5" s="84"/>
      <c r="E5" s="84"/>
      <c r="F5" s="84"/>
      <c r="G5" s="84"/>
      <c r="H5" s="84"/>
      <c r="I5" s="84"/>
      <c r="J5" s="85"/>
    </row>
    <row r="6" spans="1:19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20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9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69" t="s">
        <v>70</v>
      </c>
      <c r="F7" s="16" t="s">
        <v>152</v>
      </c>
      <c r="G7" s="101" t="s">
        <v>2914</v>
      </c>
      <c r="H7" s="16" t="s">
        <v>6</v>
      </c>
      <c r="I7" s="21" t="s">
        <v>7</v>
      </c>
      <c r="J7" s="29" t="s">
        <v>7</v>
      </c>
    </row>
    <row r="8" spans="1:19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70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9" s="17" customFormat="1" ht="20.25">
      <c r="A9" s="18" t="s">
        <v>106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21" t="s">
        <v>2914</v>
      </c>
      <c r="G9" s="103" t="s">
        <v>2914</v>
      </c>
      <c r="H9" s="53">
        <f>H10+H271</f>
        <v>1445.9552990779998</v>
      </c>
      <c r="I9" s="54">
        <f>H9/$H$9</f>
        <v>1</v>
      </c>
      <c r="J9" s="54">
        <f>H9/'סכום נכסי הקרן'!$C$41</f>
        <v>1.5913244732110872E-2</v>
      </c>
      <c r="S9" s="72"/>
    </row>
    <row r="10" spans="1:19">
      <c r="A10" s="57" t="s">
        <v>2320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22" t="s">
        <v>2914</v>
      </c>
      <c r="G10" s="108" t="s">
        <v>2914</v>
      </c>
      <c r="H10" s="59">
        <f>H11+H20+H190</f>
        <v>912.72002811499976</v>
      </c>
      <c r="I10" s="58">
        <f t="shared" ref="I10:I73" si="0">H10/$H$9</f>
        <v>0.6312228522534461</v>
      </c>
      <c r="J10" s="58">
        <f>H10/'סכום נכסי הקרן'!$C$41</f>
        <v>1.0044803728410151E-2</v>
      </c>
    </row>
    <row r="11" spans="1:19">
      <c r="A11" s="57" t="s">
        <v>1093</v>
      </c>
      <c r="B11" s="108" t="s">
        <v>2914</v>
      </c>
      <c r="C11" s="108" t="s">
        <v>2914</v>
      </c>
      <c r="D11" s="108" t="s">
        <v>2914</v>
      </c>
      <c r="E11" s="108" t="s">
        <v>2914</v>
      </c>
      <c r="F11" s="122" t="s">
        <v>2914</v>
      </c>
      <c r="G11" s="108" t="s">
        <v>2914</v>
      </c>
      <c r="H11" s="59">
        <f>SUM(H12:H19)</f>
        <v>-23.916203684000003</v>
      </c>
      <c r="I11" s="58">
        <f t="shared" si="0"/>
        <v>-1.6540071258945525E-2</v>
      </c>
      <c r="J11" s="58">
        <f>H11/'סכום נכסי הקרן'!$C$41</f>
        <v>-2.6320620183015327E-4</v>
      </c>
    </row>
    <row r="12" spans="1:19">
      <c r="A12" t="s">
        <v>2321</v>
      </c>
      <c r="B12" t="s">
        <v>2322</v>
      </c>
      <c r="C12" t="s">
        <v>1096</v>
      </c>
      <c r="D12" t="s">
        <v>98</v>
      </c>
      <c r="E12" s="66">
        <v>44917</v>
      </c>
      <c r="F12" s="55">
        <v>103756.91407400001</v>
      </c>
      <c r="G12" s="55">
        <v>-1.4228719999999999</v>
      </c>
      <c r="H12" s="55">
        <v>-1.4763279300000001</v>
      </c>
      <c r="I12" s="56">
        <f t="shared" si="0"/>
        <v>-1.02100523504521E-3</v>
      </c>
      <c r="J12" s="56">
        <f>H12/'סכום נכסי הקרן'!$C$41</f>
        <v>-1.6247506178040809E-5</v>
      </c>
    </row>
    <row r="13" spans="1:19">
      <c r="A13" t="s">
        <v>2323</v>
      </c>
      <c r="B13" t="s">
        <v>2324</v>
      </c>
      <c r="C13" t="s">
        <v>1096</v>
      </c>
      <c r="D13" t="s">
        <v>98</v>
      </c>
      <c r="E13" s="66">
        <v>44952</v>
      </c>
      <c r="F13" s="55">
        <v>65492.753924999997</v>
      </c>
      <c r="G13" s="55">
        <v>-38.778080000000003</v>
      </c>
      <c r="H13" s="55">
        <v>-25.396832615000001</v>
      </c>
      <c r="I13" s="56">
        <f t="shared" si="0"/>
        <v>-1.756405099880616E-2</v>
      </c>
      <c r="J13" s="56">
        <f>H13/'סכום נכסי הקרן'!$C$41</f>
        <v>-2.7950104203127883E-4</v>
      </c>
    </row>
    <row r="14" spans="1:19">
      <c r="A14" t="s">
        <v>2325</v>
      </c>
      <c r="B14" t="s">
        <v>2326</v>
      </c>
      <c r="C14" t="s">
        <v>1096</v>
      </c>
      <c r="D14" t="s">
        <v>98</v>
      </c>
      <c r="E14" s="66">
        <v>44952</v>
      </c>
      <c r="F14" s="55">
        <v>109004.703387</v>
      </c>
      <c r="G14" s="55">
        <v>-15.624169999999999</v>
      </c>
      <c r="H14" s="55">
        <v>-17.031080574000001</v>
      </c>
      <c r="I14" s="56">
        <f t="shared" si="0"/>
        <v>-1.1778428133193131E-2</v>
      </c>
      <c r="J14" s="56">
        <f>H14/'סכום נכסי הקרן'!$C$41</f>
        <v>-1.8743300944308209E-4</v>
      </c>
    </row>
    <row r="15" spans="1:19">
      <c r="A15" t="s">
        <v>2327</v>
      </c>
      <c r="B15" t="s">
        <v>2328</v>
      </c>
      <c r="C15" t="s">
        <v>1096</v>
      </c>
      <c r="D15" t="s">
        <v>98</v>
      </c>
      <c r="E15" s="66">
        <v>44965</v>
      </c>
      <c r="F15" s="55">
        <v>26196.584699999996</v>
      </c>
      <c r="G15" s="55">
        <v>-2.479949</v>
      </c>
      <c r="H15" s="55">
        <v>-0.64966186700000006</v>
      </c>
      <c r="I15" s="56">
        <f t="shared" si="0"/>
        <v>-4.4929595500929457E-4</v>
      </c>
      <c r="J15" s="56">
        <f>H15/'סכום נכסי הקרן'!$C$41</f>
        <v>-7.1497564892103799E-6</v>
      </c>
    </row>
    <row r="16" spans="1:19">
      <c r="A16" t="s">
        <v>2327</v>
      </c>
      <c r="B16" t="s">
        <v>2329</v>
      </c>
      <c r="C16" t="s">
        <v>1096</v>
      </c>
      <c r="D16" t="s">
        <v>98</v>
      </c>
      <c r="E16" s="66">
        <v>44952</v>
      </c>
      <c r="F16" s="55">
        <v>75422.284461000003</v>
      </c>
      <c r="G16" s="55">
        <v>7.9122940000000002</v>
      </c>
      <c r="H16" s="55">
        <v>5.9676330760000011</v>
      </c>
      <c r="I16" s="56">
        <f t="shared" si="0"/>
        <v>4.1271214122630259E-3</v>
      </c>
      <c r="J16" s="56">
        <f>H16/'סכום נכסי הקרן'!$C$41</f>
        <v>6.5675893072476591E-5</v>
      </c>
    </row>
    <row r="17" spans="1:10">
      <c r="A17" t="s">
        <v>2330</v>
      </c>
      <c r="B17" t="s">
        <v>2331</v>
      </c>
      <c r="C17" t="s">
        <v>1096</v>
      </c>
      <c r="D17" t="s">
        <v>98</v>
      </c>
      <c r="E17" s="66">
        <v>45091</v>
      </c>
      <c r="F17" s="55">
        <v>64179.265149999999</v>
      </c>
      <c r="G17" s="55">
        <v>5.8367300000000002</v>
      </c>
      <c r="H17" s="55">
        <v>3.7459701650000001</v>
      </c>
      <c r="I17" s="56">
        <f t="shared" si="0"/>
        <v>2.5906541975319595E-3</v>
      </c>
      <c r="J17" s="56">
        <f>H17/'סכום נכסי הקרן'!$C$41</f>
        <v>4.1225714261596374E-5</v>
      </c>
    </row>
    <row r="18" spans="1:10">
      <c r="A18" t="s">
        <v>2321</v>
      </c>
      <c r="B18" t="s">
        <v>2332</v>
      </c>
      <c r="C18" t="s">
        <v>1096</v>
      </c>
      <c r="D18" t="s">
        <v>98</v>
      </c>
      <c r="E18" s="66">
        <v>45043</v>
      </c>
      <c r="F18" s="55">
        <v>85509.223800000007</v>
      </c>
      <c r="G18" s="55">
        <v>5.8099420000000004</v>
      </c>
      <c r="H18" s="55">
        <v>4.9680363230000006</v>
      </c>
      <c r="I18" s="56">
        <f t="shared" si="0"/>
        <v>3.4358159800429678E-3</v>
      </c>
      <c r="J18" s="56">
        <f>H18/'סכום נכסי הקרן'!$C$41</f>
        <v>5.4674980544921116E-5</v>
      </c>
    </row>
    <row r="19" spans="1:10">
      <c r="A19" t="s">
        <v>2333</v>
      </c>
      <c r="B19" t="s">
        <v>2334</v>
      </c>
      <c r="C19" t="s">
        <v>1096</v>
      </c>
      <c r="D19" t="s">
        <v>98</v>
      </c>
      <c r="E19" s="66">
        <v>45244</v>
      </c>
      <c r="F19" s="55">
        <v>54170.722320000001</v>
      </c>
      <c r="G19" s="55">
        <v>10.994979000000001</v>
      </c>
      <c r="H19" s="55">
        <v>5.9560597379999995</v>
      </c>
      <c r="I19" s="56">
        <f t="shared" si="0"/>
        <v>4.119117473270319E-3</v>
      </c>
      <c r="J19" s="56">
        <f>H19/'סכום נכסי הקרן'!$C$41</f>
        <v>6.5548524432464757E-5</v>
      </c>
    </row>
    <row r="20" spans="1:10">
      <c r="A20" s="57" t="s">
        <v>2335</v>
      </c>
      <c r="B20" s="108" t="s">
        <v>2914</v>
      </c>
      <c r="C20" s="108" t="s">
        <v>2914</v>
      </c>
      <c r="D20" s="108" t="s">
        <v>2914</v>
      </c>
      <c r="E20" s="108" t="s">
        <v>2914</v>
      </c>
      <c r="F20" s="122" t="s">
        <v>2914</v>
      </c>
      <c r="G20" s="108" t="s">
        <v>2914</v>
      </c>
      <c r="H20" s="59">
        <f>SUM(H21:H189)</f>
        <v>973.41022961799979</v>
      </c>
      <c r="I20" s="58">
        <f t="shared" si="0"/>
        <v>0.67319524347584325</v>
      </c>
      <c r="J20" s="58">
        <f>H20/'סכום נכסי הקרן'!$C$41</f>
        <v>1.0712720661924057E-2</v>
      </c>
    </row>
    <row r="21" spans="1:10">
      <c r="A21" t="s">
        <v>2336</v>
      </c>
      <c r="B21" t="s">
        <v>2337</v>
      </c>
      <c r="C21" t="s">
        <v>1096</v>
      </c>
      <c r="D21" t="s">
        <v>100</v>
      </c>
      <c r="E21" s="66">
        <v>45131</v>
      </c>
      <c r="F21" s="55">
        <v>104058.74304</v>
      </c>
      <c r="G21" s="55">
        <v>-1.8345130000000001</v>
      </c>
      <c r="H21" s="55">
        <v>-1.90897129</v>
      </c>
      <c r="I21" s="56">
        <f t="shared" si="0"/>
        <v>-1.3202145953040445E-3</v>
      </c>
      <c r="J21" s="56">
        <f>H21/'סכום נכסי הקרן'!$C$41</f>
        <v>-2.1008897953977972E-5</v>
      </c>
    </row>
    <row r="22" spans="1:10">
      <c r="A22" t="s">
        <v>2338</v>
      </c>
      <c r="B22" t="s">
        <v>2339</v>
      </c>
      <c r="C22" t="s">
        <v>1096</v>
      </c>
      <c r="D22" t="s">
        <v>100</v>
      </c>
      <c r="E22" s="66">
        <v>45131</v>
      </c>
      <c r="F22" s="55">
        <v>104329.32207900001</v>
      </c>
      <c r="G22" s="55">
        <v>-1.720221</v>
      </c>
      <c r="H22" s="55">
        <v>-1.7946946290000001</v>
      </c>
      <c r="I22" s="56">
        <f t="shared" si="0"/>
        <v>-1.2411826493836779E-3</v>
      </c>
      <c r="J22" s="56">
        <f>H22/'סכום נכסי הקרן'!$C$41</f>
        <v>-1.9751243256892227E-5</v>
      </c>
    </row>
    <row r="23" spans="1:10">
      <c r="A23" t="s">
        <v>2340</v>
      </c>
      <c r="B23" t="s">
        <v>2341</v>
      </c>
      <c r="C23" t="s">
        <v>1096</v>
      </c>
      <c r="D23" t="s">
        <v>100</v>
      </c>
      <c r="E23" s="66">
        <v>45138</v>
      </c>
      <c r="F23" s="55">
        <v>222434.08866000001</v>
      </c>
      <c r="G23" s="55">
        <v>0.75822500000000004</v>
      </c>
      <c r="H23" s="55">
        <v>1.686549794</v>
      </c>
      <c r="I23" s="56">
        <f t="shared" si="0"/>
        <v>1.1663913781258751E-3</v>
      </c>
      <c r="J23" s="56">
        <f>H23/'סכום נכסי הקרן'!$C$41</f>
        <v>1.8561071453541123E-5</v>
      </c>
    </row>
    <row r="24" spans="1:10">
      <c r="A24" t="s">
        <v>2342</v>
      </c>
      <c r="B24" t="s">
        <v>2343</v>
      </c>
      <c r="C24" t="s">
        <v>1096</v>
      </c>
      <c r="D24" t="s">
        <v>100</v>
      </c>
      <c r="E24" s="66">
        <v>45132</v>
      </c>
      <c r="F24" s="55">
        <v>76856.437086000005</v>
      </c>
      <c r="G24" s="55">
        <v>1.0965450000000001</v>
      </c>
      <c r="H24" s="55">
        <v>0.84276578800000002</v>
      </c>
      <c r="I24" s="56">
        <f t="shared" si="0"/>
        <v>5.8284359726568438E-4</v>
      </c>
      <c r="J24" s="56">
        <f>H24/'סכום נכסי הקרן'!$C$41</f>
        <v>9.2749328038327041E-6</v>
      </c>
    </row>
    <row r="25" spans="1:10">
      <c r="A25" t="s">
        <v>2344</v>
      </c>
      <c r="B25" t="s">
        <v>2345</v>
      </c>
      <c r="C25" t="s">
        <v>1096</v>
      </c>
      <c r="D25" t="s">
        <v>100</v>
      </c>
      <c r="E25" s="66">
        <v>45132</v>
      </c>
      <c r="F25" s="55">
        <v>74571.997499999998</v>
      </c>
      <c r="G25" s="55">
        <v>1.3549059999999999</v>
      </c>
      <c r="H25" s="55">
        <v>1.0103801129999999</v>
      </c>
      <c r="I25" s="56">
        <f t="shared" si="0"/>
        <v>6.9876303482151864E-4</v>
      </c>
      <c r="J25" s="56">
        <f>H25/'סכום נכסי הקרן'!$C$41</f>
        <v>1.1119587182867338E-5</v>
      </c>
    </row>
    <row r="26" spans="1:10">
      <c r="A26" t="s">
        <v>2346</v>
      </c>
      <c r="B26" t="s">
        <v>2347</v>
      </c>
      <c r="C26" t="s">
        <v>1096</v>
      </c>
      <c r="D26" t="s">
        <v>100</v>
      </c>
      <c r="E26" s="66">
        <v>45132</v>
      </c>
      <c r="F26" s="55">
        <v>217399.27069999999</v>
      </c>
      <c r="G26" s="55">
        <v>1.3763749999999999</v>
      </c>
      <c r="H26" s="55">
        <v>2.9922283670000005</v>
      </c>
      <c r="I26" s="56">
        <f t="shared" si="0"/>
        <v>2.0693781950990929E-3</v>
      </c>
      <c r="J26" s="56">
        <f>H26/'סכום נכסי הקרן'!$C$41</f>
        <v>3.2930521661905748E-5</v>
      </c>
    </row>
    <row r="27" spans="1:10">
      <c r="A27" t="s">
        <v>2348</v>
      </c>
      <c r="B27" t="s">
        <v>2349</v>
      </c>
      <c r="C27" t="s">
        <v>1096</v>
      </c>
      <c r="D27" t="s">
        <v>100</v>
      </c>
      <c r="E27" s="66">
        <v>45132</v>
      </c>
      <c r="F27" s="55">
        <v>119391.49353599999</v>
      </c>
      <c r="G27" s="55">
        <v>1.384423</v>
      </c>
      <c r="H27" s="55">
        <v>1.6528834300000004</v>
      </c>
      <c r="I27" s="56">
        <f t="shared" si="0"/>
        <v>1.1431082489575897E-3</v>
      </c>
      <c r="J27" s="56">
        <f>H27/'סכום נכסי הקרן'!$C$41</f>
        <v>1.8190561320956848E-5</v>
      </c>
    </row>
    <row r="28" spans="1:10">
      <c r="A28" t="s">
        <v>2350</v>
      </c>
      <c r="B28" t="s">
        <v>2351</v>
      </c>
      <c r="C28" t="s">
        <v>1096</v>
      </c>
      <c r="D28" t="s">
        <v>100</v>
      </c>
      <c r="E28" s="66">
        <v>45132</v>
      </c>
      <c r="F28" s="55">
        <v>89641.053432000001</v>
      </c>
      <c r="G28" s="55">
        <v>1.491611</v>
      </c>
      <c r="H28" s="55">
        <v>1.337095852</v>
      </c>
      <c r="I28" s="56">
        <f t="shared" si="0"/>
        <v>9.2471451424023068E-4</v>
      </c>
      <c r="J28" s="56">
        <f>H28/'סכום נכסי הקרן'!$C$41</f>
        <v>1.4715208372439816E-5</v>
      </c>
    </row>
    <row r="29" spans="1:10">
      <c r="A29" t="s">
        <v>2352</v>
      </c>
      <c r="B29" t="s">
        <v>2353</v>
      </c>
      <c r="C29" t="s">
        <v>1096</v>
      </c>
      <c r="D29" t="s">
        <v>100</v>
      </c>
      <c r="E29" s="66">
        <v>45160</v>
      </c>
      <c r="F29" s="55">
        <v>106311.88764</v>
      </c>
      <c r="G29" s="55">
        <v>3.11198</v>
      </c>
      <c r="H29" s="55">
        <v>3.3084045409999998</v>
      </c>
      <c r="I29" s="56">
        <f t="shared" si="0"/>
        <v>2.2880406767135705E-3</v>
      </c>
      <c r="J29" s="56">
        <f>H29/'סכום נכסי הקרן'!$C$41</f>
        <v>3.6410151245567623E-5</v>
      </c>
    </row>
    <row r="30" spans="1:10">
      <c r="A30" t="s">
        <v>2354</v>
      </c>
      <c r="B30" t="s">
        <v>2355</v>
      </c>
      <c r="C30" t="s">
        <v>1096</v>
      </c>
      <c r="D30" t="s">
        <v>100</v>
      </c>
      <c r="E30" s="66">
        <v>45155</v>
      </c>
      <c r="F30" s="55">
        <v>182380.48516800001</v>
      </c>
      <c r="G30" s="55">
        <v>3.170544</v>
      </c>
      <c r="H30" s="55">
        <v>5.7824540789999999</v>
      </c>
      <c r="I30" s="56">
        <f t="shared" si="0"/>
        <v>3.999054523115015E-3</v>
      </c>
      <c r="J30" s="56">
        <f>H30/'סכום נכסי הקרן'!$C$41</f>
        <v>6.3637933323384168E-5</v>
      </c>
    </row>
    <row r="31" spans="1:10">
      <c r="A31" t="s">
        <v>2356</v>
      </c>
      <c r="B31" t="s">
        <v>2357</v>
      </c>
      <c r="C31" t="s">
        <v>1096</v>
      </c>
      <c r="D31" t="s">
        <v>100</v>
      </c>
      <c r="E31" s="66">
        <v>45155</v>
      </c>
      <c r="F31" s="55">
        <v>182395.10016</v>
      </c>
      <c r="G31" s="55">
        <v>3.1783030000000001</v>
      </c>
      <c r="H31" s="55">
        <v>5.7970690710000001</v>
      </c>
      <c r="I31" s="56">
        <f t="shared" si="0"/>
        <v>4.0091620222951901E-3</v>
      </c>
      <c r="J31" s="56">
        <f>H31/'סכום נכסי הקרן'!$C$41</f>
        <v>6.3798776431467908E-5</v>
      </c>
    </row>
    <row r="32" spans="1:10">
      <c r="A32" t="s">
        <v>2358</v>
      </c>
      <c r="B32" t="s">
        <v>2359</v>
      </c>
      <c r="C32" t="s">
        <v>1096</v>
      </c>
      <c r="D32" t="s">
        <v>100</v>
      </c>
      <c r="E32" s="66">
        <v>45160</v>
      </c>
      <c r="F32" s="55">
        <v>151995.91680000001</v>
      </c>
      <c r="G32" s="55">
        <v>3.1896149999999999</v>
      </c>
      <c r="H32" s="55">
        <v>4.8480838070000001</v>
      </c>
      <c r="I32" s="56">
        <f t="shared" si="0"/>
        <v>3.3528587018501446E-3</v>
      </c>
      <c r="J32" s="56">
        <f>H32/'סכום נכסי הקרן'!$C$41</f>
        <v>5.3354861074728912E-5</v>
      </c>
    </row>
    <row r="33" spans="1:10">
      <c r="A33" t="s">
        <v>2360</v>
      </c>
      <c r="B33" t="s">
        <v>2361</v>
      </c>
      <c r="C33" t="s">
        <v>1096</v>
      </c>
      <c r="D33" t="s">
        <v>100</v>
      </c>
      <c r="E33" s="66">
        <v>45160</v>
      </c>
      <c r="F33" s="55">
        <v>151995.91680000001</v>
      </c>
      <c r="G33" s="55">
        <v>3.1896149999999999</v>
      </c>
      <c r="H33" s="55">
        <v>4.8480838070000001</v>
      </c>
      <c r="I33" s="56">
        <f t="shared" si="0"/>
        <v>3.3528587018501446E-3</v>
      </c>
      <c r="J33" s="56">
        <f>H33/'סכום נכסי הקרן'!$C$41</f>
        <v>5.3354861074728912E-5</v>
      </c>
    </row>
    <row r="34" spans="1:10">
      <c r="A34" t="s">
        <v>2362</v>
      </c>
      <c r="B34" t="s">
        <v>2363</v>
      </c>
      <c r="C34" t="s">
        <v>1096</v>
      </c>
      <c r="D34" t="s">
        <v>100</v>
      </c>
      <c r="E34" s="66">
        <v>45168</v>
      </c>
      <c r="F34" s="55">
        <v>213192.13608</v>
      </c>
      <c r="G34" s="55">
        <v>3.370279</v>
      </c>
      <c r="H34" s="55">
        <v>7.185169889</v>
      </c>
      <c r="I34" s="56">
        <f t="shared" si="0"/>
        <v>4.9691507708305768E-3</v>
      </c>
      <c r="J34" s="56">
        <f>H34/'סכום נכסי הקרן'!$C$41</f>
        <v>7.9075312326984355E-5</v>
      </c>
    </row>
    <row r="35" spans="1:10">
      <c r="A35" t="s">
        <v>2364</v>
      </c>
      <c r="B35" t="s">
        <v>2365</v>
      </c>
      <c r="C35" t="s">
        <v>1096</v>
      </c>
      <c r="D35" t="s">
        <v>100</v>
      </c>
      <c r="E35" s="66">
        <v>45174</v>
      </c>
      <c r="F35" s="55">
        <v>196088.84294999999</v>
      </c>
      <c r="G35" s="55">
        <v>3.8023899999999999</v>
      </c>
      <c r="H35" s="55">
        <v>7.456063415</v>
      </c>
      <c r="I35" s="56">
        <f t="shared" si="0"/>
        <v>5.156496483504221E-3</v>
      </c>
      <c r="J35" s="56">
        <f>H35/'סכום נכסי הקרן'!$C$41</f>
        <v>8.2056590502271783E-5</v>
      </c>
    </row>
    <row r="36" spans="1:10">
      <c r="A36" t="s">
        <v>2364</v>
      </c>
      <c r="B36" t="s">
        <v>2366</v>
      </c>
      <c r="C36" t="s">
        <v>1096</v>
      </c>
      <c r="D36" t="s">
        <v>100</v>
      </c>
      <c r="E36" s="66">
        <v>45174</v>
      </c>
      <c r="F36" s="55">
        <v>30569.691599999998</v>
      </c>
      <c r="G36" s="55">
        <v>3.8023899999999999</v>
      </c>
      <c r="H36" s="55">
        <v>1.1623790300000001</v>
      </c>
      <c r="I36" s="56">
        <f t="shared" si="0"/>
        <v>8.0388310118658605E-4</v>
      </c>
      <c r="J36" s="56">
        <f>H36/'סכום נכסי הקרן'!$C$41</f>
        <v>1.2792388525190392E-5</v>
      </c>
    </row>
    <row r="37" spans="1:10">
      <c r="A37" t="s">
        <v>2367</v>
      </c>
      <c r="B37" t="s">
        <v>2368</v>
      </c>
      <c r="C37" t="s">
        <v>1096</v>
      </c>
      <c r="D37" t="s">
        <v>100</v>
      </c>
      <c r="E37" s="66">
        <v>45169</v>
      </c>
      <c r="F37" s="55">
        <v>91730.997288000013</v>
      </c>
      <c r="G37" s="55">
        <v>3.8032300000000001</v>
      </c>
      <c r="H37" s="55">
        <v>3.488740672</v>
      </c>
      <c r="I37" s="56">
        <f t="shared" si="0"/>
        <v>2.4127583157131922E-3</v>
      </c>
      <c r="J37" s="56">
        <f>H37/'סכום נכסי הקרן'!$C$41</f>
        <v>3.8394813557379659E-5</v>
      </c>
    </row>
    <row r="38" spans="1:10">
      <c r="A38" t="s">
        <v>2369</v>
      </c>
      <c r="B38" t="s">
        <v>2370</v>
      </c>
      <c r="C38" t="s">
        <v>1096</v>
      </c>
      <c r="D38" t="s">
        <v>100</v>
      </c>
      <c r="E38" s="66">
        <v>45174</v>
      </c>
      <c r="F38" s="55">
        <v>76505.4234</v>
      </c>
      <c r="G38" s="55">
        <v>3.9044840000000001</v>
      </c>
      <c r="H38" s="55">
        <v>2.9871419760000002</v>
      </c>
      <c r="I38" s="56">
        <f t="shared" si="0"/>
        <v>2.0658605268812419E-3</v>
      </c>
      <c r="J38" s="56">
        <f>H38/'סכום נכסי הקרן'!$C$41</f>
        <v>3.2874544146668714E-5</v>
      </c>
    </row>
    <row r="39" spans="1:10">
      <c r="A39" t="s">
        <v>2369</v>
      </c>
      <c r="B39" t="s">
        <v>2371</v>
      </c>
      <c r="C39" t="s">
        <v>1096</v>
      </c>
      <c r="D39" t="s">
        <v>100</v>
      </c>
      <c r="E39" s="66">
        <v>45174</v>
      </c>
      <c r="F39" s="55">
        <v>291.550995</v>
      </c>
      <c r="G39" s="55">
        <v>3.9044840000000001</v>
      </c>
      <c r="H39" s="55">
        <v>1.1383562E-2</v>
      </c>
      <c r="I39" s="56">
        <f t="shared" si="0"/>
        <v>7.8726928884029984E-6</v>
      </c>
      <c r="J39" s="56">
        <f>H39/'סכום נכסי הקרן'!$C$41</f>
        <v>1.2528008863390574E-7</v>
      </c>
    </row>
    <row r="40" spans="1:10">
      <c r="A40" t="s">
        <v>2369</v>
      </c>
      <c r="B40" t="s">
        <v>2372</v>
      </c>
      <c r="C40" t="s">
        <v>1096</v>
      </c>
      <c r="D40" t="s">
        <v>100</v>
      </c>
      <c r="E40" s="66">
        <v>45174</v>
      </c>
      <c r="F40" s="55">
        <v>2549.3139099999999</v>
      </c>
      <c r="G40" s="55">
        <v>3.9044840000000001</v>
      </c>
      <c r="H40" s="55">
        <v>9.9537551999999987E-2</v>
      </c>
      <c r="I40" s="56">
        <f t="shared" si="0"/>
        <v>6.8838609370199205E-5</v>
      </c>
      <c r="J40" s="56">
        <f>H40/'סכום נכסי הקרן'!$C$41</f>
        <v>1.0954456379261606E-6</v>
      </c>
    </row>
    <row r="41" spans="1:10">
      <c r="A41" t="s">
        <v>2373</v>
      </c>
      <c r="B41" t="s">
        <v>2374</v>
      </c>
      <c r="C41" t="s">
        <v>1096</v>
      </c>
      <c r="D41" t="s">
        <v>100</v>
      </c>
      <c r="E41" s="66">
        <v>45159</v>
      </c>
      <c r="F41" s="55">
        <v>291.605144</v>
      </c>
      <c r="G41" s="55">
        <v>3.838387</v>
      </c>
      <c r="H41" s="55">
        <v>1.1192933E-2</v>
      </c>
      <c r="I41" s="56">
        <f t="shared" si="0"/>
        <v>7.7408568626824573E-6</v>
      </c>
      <c r="J41" s="56">
        <f>H41/'סכום נכסי הקרן'!$C$41</f>
        <v>1.2318214969210592E-7</v>
      </c>
    </row>
    <row r="42" spans="1:10">
      <c r="A42" t="s">
        <v>2375</v>
      </c>
      <c r="B42" t="s">
        <v>2376</v>
      </c>
      <c r="C42" t="s">
        <v>1096</v>
      </c>
      <c r="D42" t="s">
        <v>100</v>
      </c>
      <c r="E42" s="66">
        <v>45181</v>
      </c>
      <c r="F42" s="55">
        <v>101999.61199999999</v>
      </c>
      <c r="G42" s="55">
        <v>3.9528509999999999</v>
      </c>
      <c r="H42" s="55">
        <v>4.0318931510000002</v>
      </c>
      <c r="I42" s="56">
        <f t="shared" si="0"/>
        <v>2.7883940489522047E-3</v>
      </c>
      <c r="J42" s="56">
        <f>H42/'סכום נכסי הקרן'!$C$41</f>
        <v>4.437239691053798E-5</v>
      </c>
    </row>
    <row r="43" spans="1:10">
      <c r="A43" t="s">
        <v>2375</v>
      </c>
      <c r="B43" t="s">
        <v>2377</v>
      </c>
      <c r="C43" t="s">
        <v>1096</v>
      </c>
      <c r="D43" t="s">
        <v>100</v>
      </c>
      <c r="E43" s="66">
        <v>45181</v>
      </c>
      <c r="F43" s="55">
        <v>67342.63536</v>
      </c>
      <c r="G43" s="55">
        <v>3.9528509999999999</v>
      </c>
      <c r="H43" s="55">
        <v>2.6619543440000002</v>
      </c>
      <c r="I43" s="56">
        <f t="shared" si="0"/>
        <v>1.840965862290052E-3</v>
      </c>
      <c r="J43" s="56">
        <f>H43/'סכום נכסי הקרן'!$C$41</f>
        <v>2.9295740310083123E-5</v>
      </c>
    </row>
    <row r="44" spans="1:10">
      <c r="A44" t="s">
        <v>2378</v>
      </c>
      <c r="B44" t="s">
        <v>2379</v>
      </c>
      <c r="C44" t="s">
        <v>1096</v>
      </c>
      <c r="D44" t="s">
        <v>100</v>
      </c>
      <c r="E44" s="66">
        <v>45181</v>
      </c>
      <c r="F44" s="55">
        <v>91843.045559999999</v>
      </c>
      <c r="G44" s="55">
        <v>3.9655879999999999</v>
      </c>
      <c r="H44" s="55">
        <v>3.6421169020000002</v>
      </c>
      <c r="I44" s="56">
        <f t="shared" si="0"/>
        <v>2.5188309101411106E-3</v>
      </c>
      <c r="J44" s="56">
        <f>H44/'סכום נכסי הקרן'!$C$41</f>
        <v>4.0082772711881067E-5</v>
      </c>
    </row>
    <row r="45" spans="1:10">
      <c r="A45" t="s">
        <v>2378</v>
      </c>
      <c r="B45" t="s">
        <v>2380</v>
      </c>
      <c r="C45" t="s">
        <v>1096</v>
      </c>
      <c r="D45" t="s">
        <v>100</v>
      </c>
      <c r="E45" s="66">
        <v>45181</v>
      </c>
      <c r="F45" s="55">
        <v>29.166702999999998</v>
      </c>
      <c r="G45" s="55">
        <v>3.9655879999999999</v>
      </c>
      <c r="H45" s="55">
        <v>1.156631E-3</v>
      </c>
      <c r="I45" s="56">
        <f t="shared" si="0"/>
        <v>7.9990785381644591E-7</v>
      </c>
      <c r="J45" s="56">
        <f>H45/'סכום נכסי הקרן'!$C$41</f>
        <v>1.2729129440918672E-8</v>
      </c>
    </row>
    <row r="46" spans="1:10">
      <c r="A46" t="s">
        <v>2381</v>
      </c>
      <c r="B46" t="s">
        <v>2382</v>
      </c>
      <c r="C46" t="s">
        <v>1096</v>
      </c>
      <c r="D46" t="s">
        <v>100</v>
      </c>
      <c r="E46" s="66">
        <v>45159</v>
      </c>
      <c r="F46" s="55">
        <v>122522.34960000002</v>
      </c>
      <c r="G46" s="55">
        <v>3.9097590000000002</v>
      </c>
      <c r="H46" s="55">
        <v>4.7903288740000001</v>
      </c>
      <c r="I46" s="56">
        <f t="shared" si="0"/>
        <v>3.3129162962745179E-3</v>
      </c>
      <c r="J46" s="56">
        <f>H46/'סכום נכסי הקרן'!$C$41</f>
        <v>5.2719247799614739E-5</v>
      </c>
    </row>
    <row r="47" spans="1:10">
      <c r="A47" t="s">
        <v>2383</v>
      </c>
      <c r="B47" t="s">
        <v>2384</v>
      </c>
      <c r="C47" t="s">
        <v>1096</v>
      </c>
      <c r="D47" t="s">
        <v>100</v>
      </c>
      <c r="E47" s="66">
        <v>45167</v>
      </c>
      <c r="F47" s="55">
        <v>107226.94852799998</v>
      </c>
      <c r="G47" s="55">
        <v>3.9388100000000001</v>
      </c>
      <c r="H47" s="55">
        <v>4.223465429</v>
      </c>
      <c r="I47" s="56">
        <f t="shared" si="0"/>
        <v>2.9208824309389469E-3</v>
      </c>
      <c r="J47" s="56">
        <f>H47/'סכום נכסי הקרן'!$C$41</f>
        <v>4.6480716957254398E-5</v>
      </c>
    </row>
    <row r="48" spans="1:10">
      <c r="A48" t="s">
        <v>2385</v>
      </c>
      <c r="B48" t="s">
        <v>2386</v>
      </c>
      <c r="C48" t="s">
        <v>1096</v>
      </c>
      <c r="D48" t="s">
        <v>100</v>
      </c>
      <c r="E48" s="66">
        <v>45189</v>
      </c>
      <c r="F48" s="55">
        <v>452944.006184</v>
      </c>
      <c r="G48" s="55">
        <v>4.0757500000000002</v>
      </c>
      <c r="H48" s="55">
        <v>18.460865096000003</v>
      </c>
      <c r="I48" s="56">
        <f t="shared" si="0"/>
        <v>1.2767244677460918E-2</v>
      </c>
      <c r="J48" s="56">
        <f>H48/'סכום נכסי הקרן'!$C$41</f>
        <v>2.0316828910717553E-4</v>
      </c>
    </row>
    <row r="49" spans="1:10">
      <c r="A49" t="s">
        <v>2387</v>
      </c>
      <c r="B49" t="s">
        <v>2388</v>
      </c>
      <c r="C49" t="s">
        <v>1096</v>
      </c>
      <c r="D49" t="s">
        <v>100</v>
      </c>
      <c r="E49" s="66">
        <v>45174</v>
      </c>
      <c r="F49" s="55">
        <v>64383.911424000005</v>
      </c>
      <c r="G49" s="55">
        <v>4.0826269999999996</v>
      </c>
      <c r="H49" s="55">
        <v>2.6285550280000001</v>
      </c>
      <c r="I49" s="56">
        <f t="shared" si="0"/>
        <v>1.817867419328989E-3</v>
      </c>
      <c r="J49" s="56">
        <f>H49/'סכום נכסי הקרן'!$C$41</f>
        <v>2.8928169134313022E-5</v>
      </c>
    </row>
    <row r="50" spans="1:10">
      <c r="A50" t="s">
        <v>2389</v>
      </c>
      <c r="B50" t="s">
        <v>2390</v>
      </c>
      <c r="C50" t="s">
        <v>1096</v>
      </c>
      <c r="D50" t="s">
        <v>100</v>
      </c>
      <c r="E50" s="66">
        <v>45167</v>
      </c>
      <c r="F50" s="55">
        <v>114932.1888</v>
      </c>
      <c r="G50" s="55">
        <v>4.0100410000000002</v>
      </c>
      <c r="H50" s="55">
        <v>4.608828463</v>
      </c>
      <c r="I50" s="56">
        <f t="shared" si="0"/>
        <v>3.1873934594926811E-3</v>
      </c>
      <c r="J50" s="56">
        <f>H50/'סכום נכסי הקרן'!$C$41</f>
        <v>5.0721772178436553E-5</v>
      </c>
    </row>
    <row r="51" spans="1:10">
      <c r="A51" t="s">
        <v>2391</v>
      </c>
      <c r="B51" t="s">
        <v>2392</v>
      </c>
      <c r="C51" t="s">
        <v>1096</v>
      </c>
      <c r="D51" t="s">
        <v>100</v>
      </c>
      <c r="E51" s="66">
        <v>45189</v>
      </c>
      <c r="F51" s="55">
        <v>153267.26844000001</v>
      </c>
      <c r="G51" s="55">
        <v>4.1519490000000001</v>
      </c>
      <c r="H51" s="55">
        <v>6.3635785789999995</v>
      </c>
      <c r="I51" s="56">
        <f t="shared" si="0"/>
        <v>4.4009511103542944E-3</v>
      </c>
      <c r="J51" s="56">
        <f>H51/'סכום נכסי הקרן'!$C$41</f>
        <v>7.0033412073122978E-5</v>
      </c>
    </row>
    <row r="52" spans="1:10">
      <c r="A52" t="s">
        <v>2393</v>
      </c>
      <c r="B52" t="s">
        <v>2394</v>
      </c>
      <c r="C52" t="s">
        <v>1096</v>
      </c>
      <c r="D52" t="s">
        <v>100</v>
      </c>
      <c r="E52" s="66">
        <v>45189</v>
      </c>
      <c r="F52" s="55">
        <v>107323.569864</v>
      </c>
      <c r="G52" s="55">
        <v>4.1519490000000001</v>
      </c>
      <c r="H52" s="55">
        <v>4.4560197170000002</v>
      </c>
      <c r="I52" s="56">
        <f t="shared" si="0"/>
        <v>3.0817133280962006E-3</v>
      </c>
      <c r="J52" s="56">
        <f>H52/'סכום נכסי הקרן'!$C$41</f>
        <v>4.904005838420273E-5</v>
      </c>
    </row>
    <row r="53" spans="1:10">
      <c r="A53" t="s">
        <v>2395</v>
      </c>
      <c r="B53" t="s">
        <v>2396</v>
      </c>
      <c r="C53" t="s">
        <v>1096</v>
      </c>
      <c r="D53" t="s">
        <v>100</v>
      </c>
      <c r="E53" s="66">
        <v>45190</v>
      </c>
      <c r="F53" s="55">
        <v>122668.49952</v>
      </c>
      <c r="G53" s="55">
        <v>4.1816259999999996</v>
      </c>
      <c r="H53" s="55">
        <v>5.1295374140000005</v>
      </c>
      <c r="I53" s="56">
        <f t="shared" si="0"/>
        <v>3.5475076008717578E-3</v>
      </c>
      <c r="J53" s="56">
        <f>H53/'סכום נכסי הקרן'!$C$41</f>
        <v>5.6452356641695784E-5</v>
      </c>
    </row>
    <row r="54" spans="1:10">
      <c r="A54" t="s">
        <v>2397</v>
      </c>
      <c r="B54" t="s">
        <v>2398</v>
      </c>
      <c r="C54" t="s">
        <v>1096</v>
      </c>
      <c r="D54" t="s">
        <v>100</v>
      </c>
      <c r="E54" s="66">
        <v>45188</v>
      </c>
      <c r="F54" s="55">
        <v>153457.416</v>
      </c>
      <c r="G54" s="55">
        <v>4.2342589999999998</v>
      </c>
      <c r="H54" s="55">
        <v>6.4977848459999992</v>
      </c>
      <c r="I54" s="56">
        <f t="shared" si="0"/>
        <v>4.4937660591190141E-3</v>
      </c>
      <c r="J54" s="56">
        <f>H54/'סכום נכסי הקרן'!$C$41</f>
        <v>7.1510399067614293E-5</v>
      </c>
    </row>
    <row r="55" spans="1:10">
      <c r="A55" t="s">
        <v>2399</v>
      </c>
      <c r="B55" t="s">
        <v>2400</v>
      </c>
      <c r="C55" t="s">
        <v>1096</v>
      </c>
      <c r="D55" t="s">
        <v>100</v>
      </c>
      <c r="E55" s="66">
        <v>45188</v>
      </c>
      <c r="F55" s="55">
        <v>306914.83199999999</v>
      </c>
      <c r="G55" s="55">
        <v>4.2342589999999998</v>
      </c>
      <c r="H55" s="55">
        <v>12.995569691999998</v>
      </c>
      <c r="I55" s="56">
        <f t="shared" si="0"/>
        <v>8.9875321182380282E-3</v>
      </c>
      <c r="J55" s="56">
        <f>H55/'סכום נכסי הקרן'!$C$41</f>
        <v>1.4302079813522859E-4</v>
      </c>
    </row>
    <row r="56" spans="1:10">
      <c r="A56" t="s">
        <v>2401</v>
      </c>
      <c r="B56" t="s">
        <v>2402</v>
      </c>
      <c r="C56" t="s">
        <v>1096</v>
      </c>
      <c r="D56" t="s">
        <v>100</v>
      </c>
      <c r="E56" s="66">
        <v>45190</v>
      </c>
      <c r="F56" s="55">
        <v>214840.38240000003</v>
      </c>
      <c r="G56" s="55">
        <v>4.2576720000000003</v>
      </c>
      <c r="H56" s="55">
        <v>9.147198715</v>
      </c>
      <c r="I56" s="56">
        <f t="shared" si="0"/>
        <v>6.3260591256400715E-3</v>
      </c>
      <c r="J56" s="56">
        <f>H56/'סכום נכסי הקרן'!$C$41</f>
        <v>1.0066812705611378E-4</v>
      </c>
    </row>
    <row r="57" spans="1:10">
      <c r="A57" t="s">
        <v>2403</v>
      </c>
      <c r="B57" t="s">
        <v>2404</v>
      </c>
      <c r="C57" t="s">
        <v>1096</v>
      </c>
      <c r="D57" t="s">
        <v>100</v>
      </c>
      <c r="E57" s="66">
        <v>45182</v>
      </c>
      <c r="F57" s="55">
        <v>153579.20759999999</v>
      </c>
      <c r="G57" s="55">
        <v>4.2868089999999999</v>
      </c>
      <c r="H57" s="55">
        <v>6.583647924000001</v>
      </c>
      <c r="I57" s="56">
        <f t="shared" si="0"/>
        <v>4.5531476168025418E-3</v>
      </c>
      <c r="J57" s="56">
        <f>H57/'סכום נכסי הקרן'!$C$41</f>
        <v>7.2455352327606214E-5</v>
      </c>
    </row>
    <row r="58" spans="1:10">
      <c r="A58" t="s">
        <v>2405</v>
      </c>
      <c r="B58" t="s">
        <v>2406</v>
      </c>
      <c r="C58" t="s">
        <v>1096</v>
      </c>
      <c r="D58" t="s">
        <v>100</v>
      </c>
      <c r="E58" s="66">
        <v>45182</v>
      </c>
      <c r="F58" s="55">
        <v>92188.93370400001</v>
      </c>
      <c r="G58" s="55">
        <v>4.3298019999999999</v>
      </c>
      <c r="H58" s="55">
        <v>3.9915978980000006</v>
      </c>
      <c r="I58" s="56">
        <f t="shared" si="0"/>
        <v>2.7605264841487191E-3</v>
      </c>
      <c r="J58" s="56">
        <f>H58/'סכום נכסי הקרן'!$C$41</f>
        <v>4.3928933531732152E-5</v>
      </c>
    </row>
    <row r="59" spans="1:10">
      <c r="A59" t="s">
        <v>2407</v>
      </c>
      <c r="B59" t="s">
        <v>2408</v>
      </c>
      <c r="C59" t="s">
        <v>1096</v>
      </c>
      <c r="D59" t="s">
        <v>100</v>
      </c>
      <c r="E59" s="66">
        <v>45182</v>
      </c>
      <c r="F59" s="55">
        <v>122928.3216</v>
      </c>
      <c r="G59" s="55">
        <v>4.3373840000000001</v>
      </c>
      <c r="H59" s="55">
        <v>5.3318738589999999</v>
      </c>
      <c r="I59" s="56">
        <f t="shared" si="0"/>
        <v>3.6874403118822693E-3</v>
      </c>
      <c r="J59" s="56">
        <f>H59/'סכום נכסי הקרן'!$C$41</f>
        <v>5.8679140118033799E-5</v>
      </c>
    </row>
    <row r="60" spans="1:10">
      <c r="A60" t="s">
        <v>2409</v>
      </c>
      <c r="B60" t="s">
        <v>2410</v>
      </c>
      <c r="C60" t="s">
        <v>1096</v>
      </c>
      <c r="D60" t="s">
        <v>100</v>
      </c>
      <c r="E60" s="66">
        <v>45173</v>
      </c>
      <c r="F60" s="55">
        <v>292031.89847999997</v>
      </c>
      <c r="G60" s="55">
        <v>4.3170890000000002</v>
      </c>
      <c r="H60" s="55">
        <v>12.607277773</v>
      </c>
      <c r="I60" s="56">
        <f t="shared" si="0"/>
        <v>8.718995518768053E-3</v>
      </c>
      <c r="J60" s="56">
        <f>H60/'סכום נכסי הקרן'!$C$41</f>
        <v>1.3874750950833401E-4</v>
      </c>
    </row>
    <row r="61" spans="1:10">
      <c r="A61" t="s">
        <v>2411</v>
      </c>
      <c r="B61" t="s">
        <v>2412</v>
      </c>
      <c r="C61" t="s">
        <v>1096</v>
      </c>
      <c r="D61" t="s">
        <v>100</v>
      </c>
      <c r="E61" s="66">
        <v>45173</v>
      </c>
      <c r="F61" s="55">
        <v>261291.69863999999</v>
      </c>
      <c r="G61" s="55">
        <v>4.3170890000000002</v>
      </c>
      <c r="H61" s="55">
        <v>11.280195901999999</v>
      </c>
      <c r="I61" s="56">
        <f t="shared" si="0"/>
        <v>7.8012065166832697E-3</v>
      </c>
      <c r="J61" s="56">
        <f>H61/'סכום נכסי הקרן'!$C$41</f>
        <v>1.2414250850571905E-4</v>
      </c>
    </row>
    <row r="62" spans="1:10">
      <c r="A62" t="s">
        <v>2413</v>
      </c>
      <c r="B62" t="s">
        <v>2414</v>
      </c>
      <c r="C62" t="s">
        <v>1096</v>
      </c>
      <c r="D62" t="s">
        <v>100</v>
      </c>
      <c r="E62" s="66">
        <v>45173</v>
      </c>
      <c r="F62" s="55">
        <v>102473.08500000001</v>
      </c>
      <c r="G62" s="55">
        <v>4.3549829999999998</v>
      </c>
      <c r="H62" s="55">
        <v>4.4626859420000002</v>
      </c>
      <c r="I62" s="56">
        <f t="shared" si="0"/>
        <v>3.0863235847232561E-3</v>
      </c>
      <c r="J62" s="56">
        <f>H62/'סכום נכסי הקרן'!$C$41</f>
        <v>4.9113422526186899E-5</v>
      </c>
    </row>
    <row r="63" spans="1:10">
      <c r="A63" t="s">
        <v>2413</v>
      </c>
      <c r="B63" t="s">
        <v>2415</v>
      </c>
      <c r="C63" t="s">
        <v>1096</v>
      </c>
      <c r="D63" t="s">
        <v>100</v>
      </c>
      <c r="E63" s="66">
        <v>45173</v>
      </c>
      <c r="F63" s="55">
        <v>92257.137000000017</v>
      </c>
      <c r="G63" s="55">
        <v>4.3549829999999998</v>
      </c>
      <c r="H63" s="55">
        <v>4.0177830920000002</v>
      </c>
      <c r="I63" s="56">
        <f t="shared" si="0"/>
        <v>2.7786357535131982E-3</v>
      </c>
      <c r="J63" s="56">
        <f>H63/'סכום נכסי הקרן'!$C$41</f>
        <v>4.4217110767048827E-5</v>
      </c>
    </row>
    <row r="64" spans="1:10">
      <c r="A64" t="s">
        <v>2416</v>
      </c>
      <c r="B64" t="s">
        <v>2417</v>
      </c>
      <c r="C64" t="s">
        <v>1096</v>
      </c>
      <c r="D64" t="s">
        <v>100</v>
      </c>
      <c r="E64" s="66">
        <v>45195</v>
      </c>
      <c r="F64" s="55">
        <v>254048.183827</v>
      </c>
      <c r="G64" s="55">
        <v>4.4637669999999998</v>
      </c>
      <c r="H64" s="55">
        <v>11.340119398999999</v>
      </c>
      <c r="I64" s="56">
        <f t="shared" si="0"/>
        <v>7.8426486670998205E-3</v>
      </c>
      <c r="J64" s="56">
        <f>H64/'סכום נכסי הקרן'!$C$41</f>
        <v>1.248019875875226E-4</v>
      </c>
    </row>
    <row r="65" spans="1:10">
      <c r="A65" t="s">
        <v>2418</v>
      </c>
      <c r="B65" t="s">
        <v>2419</v>
      </c>
      <c r="C65" t="s">
        <v>1096</v>
      </c>
      <c r="D65" t="s">
        <v>100</v>
      </c>
      <c r="E65" s="66">
        <v>45173</v>
      </c>
      <c r="F65" s="55">
        <v>153782.1936</v>
      </c>
      <c r="G65" s="55">
        <v>4.3676079999999997</v>
      </c>
      <c r="H65" s="55">
        <v>6.7166037539999994</v>
      </c>
      <c r="I65" s="56">
        <f t="shared" si="0"/>
        <v>4.6450977829555181E-3</v>
      </c>
      <c r="J65" s="56">
        <f>H65/'סכום נכסי הקרן'!$C$41</f>
        <v>7.3918577824756785E-5</v>
      </c>
    </row>
    <row r="66" spans="1:10">
      <c r="A66" t="s">
        <v>2420</v>
      </c>
      <c r="B66" t="s">
        <v>2421</v>
      </c>
      <c r="C66" t="s">
        <v>1096</v>
      </c>
      <c r="D66" t="s">
        <v>100</v>
      </c>
      <c r="E66" s="66">
        <v>45195</v>
      </c>
      <c r="F66" s="55">
        <v>169231.86403200001</v>
      </c>
      <c r="G66" s="55">
        <v>4.5041029999999997</v>
      </c>
      <c r="H66" s="55">
        <v>7.6223780330000004</v>
      </c>
      <c r="I66" s="56">
        <f t="shared" si="0"/>
        <v>5.2715170640892841E-3</v>
      </c>
      <c r="J66" s="56">
        <f>H66/'סכום נכסי הקרן'!$C$41</f>
        <v>8.3886941150351367E-5</v>
      </c>
    </row>
    <row r="67" spans="1:10">
      <c r="A67" t="s">
        <v>2420</v>
      </c>
      <c r="B67" t="s">
        <v>2422</v>
      </c>
      <c r="C67" t="s">
        <v>1096</v>
      </c>
      <c r="D67" t="s">
        <v>100</v>
      </c>
      <c r="E67" s="66">
        <v>45195</v>
      </c>
      <c r="F67" s="55">
        <v>51264.950879999997</v>
      </c>
      <c r="G67" s="55">
        <v>4.5041029999999997</v>
      </c>
      <c r="H67" s="55">
        <v>2.3090263630000001</v>
      </c>
      <c r="I67" s="56">
        <f t="shared" si="0"/>
        <v>1.5968864075344028E-3</v>
      </c>
      <c r="J67" s="56">
        <f>H67/'סכום נכסי הקרן'!$C$41</f>
        <v>2.541164421247629E-5</v>
      </c>
    </row>
    <row r="68" spans="1:10">
      <c r="A68" t="s">
        <v>2423</v>
      </c>
      <c r="B68" t="s">
        <v>2424</v>
      </c>
      <c r="C68" t="s">
        <v>1096</v>
      </c>
      <c r="D68" t="s">
        <v>100</v>
      </c>
      <c r="E68" s="66">
        <v>45187</v>
      </c>
      <c r="F68" s="55">
        <v>61545.355199999998</v>
      </c>
      <c r="G68" s="55">
        <v>4.483047</v>
      </c>
      <c r="H68" s="55">
        <v>2.7591075040000002</v>
      </c>
      <c r="I68" s="56">
        <f t="shared" si="0"/>
        <v>1.9081554635605401E-3</v>
      </c>
      <c r="J68" s="56">
        <f>H68/'סכום נכסי הקרן'!$C$41</f>
        <v>3.0364944878553345E-5</v>
      </c>
    </row>
    <row r="69" spans="1:10">
      <c r="A69" t="s">
        <v>2425</v>
      </c>
      <c r="B69" t="s">
        <v>2426</v>
      </c>
      <c r="C69" t="s">
        <v>1096</v>
      </c>
      <c r="D69" t="s">
        <v>100</v>
      </c>
      <c r="E69" s="66">
        <v>45195</v>
      </c>
      <c r="F69" s="55">
        <v>323113.11479999998</v>
      </c>
      <c r="G69" s="55">
        <v>4.5141819999999999</v>
      </c>
      <c r="H69" s="55">
        <v>14.585914256000001</v>
      </c>
      <c r="I69" s="56">
        <f t="shared" si="0"/>
        <v>1.0087389468609835E-2</v>
      </c>
      <c r="J69" s="56">
        <f>H69/'סכום נכסי הקרן'!$C$41</f>
        <v>1.6052309732210617E-4</v>
      </c>
    </row>
    <row r="70" spans="1:10">
      <c r="A70" t="s">
        <v>2427</v>
      </c>
      <c r="B70" t="s">
        <v>2428</v>
      </c>
      <c r="C70" t="s">
        <v>1096</v>
      </c>
      <c r="D70" t="s">
        <v>100</v>
      </c>
      <c r="E70" s="66">
        <v>45175</v>
      </c>
      <c r="F70" s="55">
        <v>123090.7104</v>
      </c>
      <c r="G70" s="55">
        <v>4.4400839999999997</v>
      </c>
      <c r="H70" s="55">
        <v>5.4653303990000017</v>
      </c>
      <c r="I70" s="56">
        <f t="shared" si="0"/>
        <v>3.7797367612158687E-3</v>
      </c>
      <c r="J70" s="56">
        <f>H70/'סכום נכסי הקרן'!$C$41</f>
        <v>6.0147876104184234E-5</v>
      </c>
    </row>
    <row r="71" spans="1:10">
      <c r="A71" t="s">
        <v>2429</v>
      </c>
      <c r="B71" t="s">
        <v>2430</v>
      </c>
      <c r="C71" t="s">
        <v>1096</v>
      </c>
      <c r="D71" t="s">
        <v>100</v>
      </c>
      <c r="E71" s="66">
        <v>45173</v>
      </c>
      <c r="F71" s="55">
        <v>36929.161785999997</v>
      </c>
      <c r="G71" s="55">
        <v>4.3504649999999998</v>
      </c>
      <c r="H71" s="55">
        <v>1.6065903450000001</v>
      </c>
      <c r="I71" s="56">
        <f t="shared" si="0"/>
        <v>1.1110926776397776E-3</v>
      </c>
      <c r="J71" s="56">
        <f>H71/'סכום נכסי הקרן'!$C$41</f>
        <v>1.7681089699338153E-5</v>
      </c>
    </row>
    <row r="72" spans="1:10">
      <c r="A72" t="s">
        <v>2431</v>
      </c>
      <c r="B72" t="s">
        <v>2432</v>
      </c>
      <c r="C72" t="s">
        <v>1096</v>
      </c>
      <c r="D72" t="s">
        <v>100</v>
      </c>
      <c r="E72" s="66">
        <v>45175</v>
      </c>
      <c r="F72" s="55">
        <v>107741.31505200001</v>
      </c>
      <c r="G72" s="55">
        <v>4.4728500000000002</v>
      </c>
      <c r="H72" s="55">
        <v>4.8191075469999998</v>
      </c>
      <c r="I72" s="56">
        <f t="shared" si="0"/>
        <v>3.3328191750276511E-3</v>
      </c>
      <c r="J72" s="56">
        <f>H72/'סכום נכסי הקרן'!$C$41</f>
        <v>5.303596718008687E-5</v>
      </c>
    </row>
    <row r="73" spans="1:10">
      <c r="A73" t="s">
        <v>2433</v>
      </c>
      <c r="B73" t="s">
        <v>2434</v>
      </c>
      <c r="C73" t="s">
        <v>1096</v>
      </c>
      <c r="D73" t="s">
        <v>100</v>
      </c>
      <c r="E73" s="66">
        <v>45175</v>
      </c>
      <c r="F73" s="55">
        <v>338678.08127999998</v>
      </c>
      <c r="G73" s="55">
        <v>4.4904840000000004</v>
      </c>
      <c r="H73" s="55">
        <v>15.208286276999999</v>
      </c>
      <c r="I73" s="56">
        <f t="shared" si="0"/>
        <v>1.0517812194261761E-2</v>
      </c>
      <c r="J73" s="56">
        <f>H73/'סכום נכסי הקרן'!$C$41</f>
        <v>1.6737251949366748E-4</v>
      </c>
    </row>
    <row r="74" spans="1:10">
      <c r="A74" t="s">
        <v>2435</v>
      </c>
      <c r="B74" t="s">
        <v>2436</v>
      </c>
      <c r="C74" t="s">
        <v>1096</v>
      </c>
      <c r="D74" t="s">
        <v>100</v>
      </c>
      <c r="E74" s="66">
        <v>45187</v>
      </c>
      <c r="F74" s="55">
        <v>153964.88099999999</v>
      </c>
      <c r="G74" s="55">
        <v>4.5460120000000002</v>
      </c>
      <c r="H74" s="55">
        <v>6.9992617590000004</v>
      </c>
      <c r="I74" s="56">
        <f t="shared" ref="I74:I137" si="1">H74/$H$9</f>
        <v>4.8405796247387558E-3</v>
      </c>
      <c r="J74" s="56">
        <f>H74/'סכום נכסי הקרן'!$C$41</f>
        <v>7.7029328213737232E-5</v>
      </c>
    </row>
    <row r="75" spans="1:10">
      <c r="A75" t="s">
        <v>2437</v>
      </c>
      <c r="B75" t="s">
        <v>2438</v>
      </c>
      <c r="C75" t="s">
        <v>1096</v>
      </c>
      <c r="D75" t="s">
        <v>100</v>
      </c>
      <c r="E75" s="66">
        <v>45175</v>
      </c>
      <c r="F75" s="55">
        <v>384962.94900000008</v>
      </c>
      <c r="G75" s="55">
        <v>4.5156650000000003</v>
      </c>
      <c r="H75" s="55">
        <v>17.383636500000001</v>
      </c>
      <c r="I75" s="56">
        <f t="shared" si="1"/>
        <v>1.2022250280547759E-2</v>
      </c>
      <c r="J75" s="56">
        <f>H75/'סכום נכסי הקרן'!$C$41</f>
        <v>1.9131301094504508E-4</v>
      </c>
    </row>
    <row r="76" spans="1:10">
      <c r="A76" t="s">
        <v>2439</v>
      </c>
      <c r="B76" t="s">
        <v>2440</v>
      </c>
      <c r="C76" t="s">
        <v>1096</v>
      </c>
      <c r="D76" t="s">
        <v>100</v>
      </c>
      <c r="E76" s="66">
        <v>45187</v>
      </c>
      <c r="F76" s="55">
        <v>215613.353088</v>
      </c>
      <c r="G76" s="55">
        <v>4.57369</v>
      </c>
      <c r="H76" s="55">
        <v>9.8614861509999994</v>
      </c>
      <c r="I76" s="56">
        <f t="shared" si="1"/>
        <v>6.8200491102927497E-3</v>
      </c>
      <c r="J76" s="56">
        <f>H76/'סכום נכסי הקרן'!$C$41</f>
        <v>1.0852911057710354E-4</v>
      </c>
    </row>
    <row r="77" spans="1:10">
      <c r="A77" t="s">
        <v>2441</v>
      </c>
      <c r="B77" t="s">
        <v>2442</v>
      </c>
      <c r="C77" t="s">
        <v>1096</v>
      </c>
      <c r="D77" t="s">
        <v>100</v>
      </c>
      <c r="E77" s="66">
        <v>45175</v>
      </c>
      <c r="F77" s="55">
        <v>260.89606800000001</v>
      </c>
      <c r="G77" s="55">
        <v>4.5483799999999999</v>
      </c>
      <c r="H77" s="55">
        <v>1.1866544E-2</v>
      </c>
      <c r="I77" s="56">
        <f t="shared" si="1"/>
        <v>8.2067156623490326E-6</v>
      </c>
      <c r="J77" s="56">
        <f>H77/'סכום נכסי הקרן'!$C$41</f>
        <v>1.3059547478180753E-7</v>
      </c>
    </row>
    <row r="78" spans="1:10">
      <c r="A78" t="s">
        <v>2443</v>
      </c>
      <c r="B78" t="s">
        <v>2444</v>
      </c>
      <c r="C78" t="s">
        <v>1096</v>
      </c>
      <c r="D78" t="s">
        <v>100</v>
      </c>
      <c r="E78" s="66">
        <v>45180</v>
      </c>
      <c r="F78" s="55">
        <v>387013.10759999999</v>
      </c>
      <c r="G78" s="55">
        <v>5.0339830000000001</v>
      </c>
      <c r="H78" s="55">
        <v>19.482173355</v>
      </c>
      <c r="I78" s="56">
        <f t="shared" si="1"/>
        <v>1.3473565446610023E-2</v>
      </c>
      <c r="J78" s="56">
        <f>H78/'סכום נכסי הקרן'!$C$41</f>
        <v>2.1440814436601803E-4</v>
      </c>
    </row>
    <row r="79" spans="1:10">
      <c r="A79" t="s">
        <v>2445</v>
      </c>
      <c r="B79" t="s">
        <v>2446</v>
      </c>
      <c r="C79" t="s">
        <v>1096</v>
      </c>
      <c r="D79" t="s">
        <v>100</v>
      </c>
      <c r="E79" s="66">
        <v>45180</v>
      </c>
      <c r="F79" s="55">
        <v>196.662195</v>
      </c>
      <c r="G79" s="55">
        <v>5.0414539999999999</v>
      </c>
      <c r="H79" s="55">
        <v>9.9146330000000008E-3</v>
      </c>
      <c r="I79" s="56">
        <f t="shared" si="1"/>
        <v>6.8568046372678156E-6</v>
      </c>
      <c r="J79" s="56">
        <f>H79/'סכום נכסי הקרן'!$C$41</f>
        <v>1.0911401027311547E-7</v>
      </c>
    </row>
    <row r="80" spans="1:10">
      <c r="A80" t="s">
        <v>2447</v>
      </c>
      <c r="B80" t="s">
        <v>2448</v>
      </c>
      <c r="C80" t="s">
        <v>1096</v>
      </c>
      <c r="D80" t="s">
        <v>100</v>
      </c>
      <c r="E80" s="66">
        <v>45197</v>
      </c>
      <c r="F80" s="55">
        <v>124000.08768</v>
      </c>
      <c r="G80" s="55">
        <v>5.1408899999999997</v>
      </c>
      <c r="H80" s="55">
        <v>6.3747076790000001</v>
      </c>
      <c r="I80" s="56">
        <f t="shared" si="1"/>
        <v>4.4086478213156205E-3</v>
      </c>
      <c r="J80" s="56">
        <f>H80/'סכום נכסי הקרן'!$C$41</f>
        <v>7.0155891718282868E-5</v>
      </c>
    </row>
    <row r="81" spans="1:10">
      <c r="A81" t="s">
        <v>2449</v>
      </c>
      <c r="B81" t="s">
        <v>2450</v>
      </c>
      <c r="C81" t="s">
        <v>1096</v>
      </c>
      <c r="D81" t="s">
        <v>100</v>
      </c>
      <c r="E81" s="66">
        <v>45181</v>
      </c>
      <c r="F81" s="55">
        <v>155.87032500000001</v>
      </c>
      <c r="G81" s="55">
        <v>-3.9470640000000001</v>
      </c>
      <c r="H81" s="55">
        <v>-6.1523009999999998E-3</v>
      </c>
      <c r="I81" s="56">
        <f t="shared" si="1"/>
        <v>-4.2548348513421943E-6</v>
      </c>
      <c r="J81" s="56">
        <f>H81/'סכום נכסי הקרן'!$C$41</f>
        <v>-6.7708228284122928E-8</v>
      </c>
    </row>
    <row r="82" spans="1:10">
      <c r="A82" t="s">
        <v>2451</v>
      </c>
      <c r="B82" t="s">
        <v>2452</v>
      </c>
      <c r="C82" t="s">
        <v>1096</v>
      </c>
      <c r="D82" t="s">
        <v>100</v>
      </c>
      <c r="E82" s="66">
        <v>45274</v>
      </c>
      <c r="F82" s="55">
        <v>89105.170392</v>
      </c>
      <c r="G82" s="55">
        <v>1.4278599999999999</v>
      </c>
      <c r="H82" s="55">
        <v>1.2722971669999998</v>
      </c>
      <c r="I82" s="56">
        <f t="shared" si="1"/>
        <v>8.799007602871738E-4</v>
      </c>
      <c r="J82" s="56">
        <f>H82/'סכום נכסי הקרן'!$C$41</f>
        <v>1.400207613842022E-5</v>
      </c>
    </row>
    <row r="83" spans="1:10">
      <c r="A83" t="s">
        <v>2453</v>
      </c>
      <c r="B83" t="s">
        <v>2454</v>
      </c>
      <c r="C83" t="s">
        <v>1096</v>
      </c>
      <c r="D83" t="s">
        <v>100</v>
      </c>
      <c r="E83" s="66">
        <v>45274</v>
      </c>
      <c r="F83" s="55">
        <v>89141.707871999999</v>
      </c>
      <c r="G83" s="55">
        <v>1.4682630000000001</v>
      </c>
      <c r="H83" s="55">
        <v>1.3088346469999999</v>
      </c>
      <c r="I83" s="56">
        <f t="shared" si="1"/>
        <v>9.0516950823761036E-4</v>
      </c>
      <c r="J83" s="56">
        <f>H83/'סכום נכסי הקרן'!$C$41</f>
        <v>1.4404183908629541E-5</v>
      </c>
    </row>
    <row r="84" spans="1:10">
      <c r="A84" t="s">
        <v>2455</v>
      </c>
      <c r="B84" t="s">
        <v>2456</v>
      </c>
      <c r="C84" t="s">
        <v>1096</v>
      </c>
      <c r="D84" t="s">
        <v>100</v>
      </c>
      <c r="E84" s="66">
        <v>45258</v>
      </c>
      <c r="F84" s="55">
        <v>173070.86192699999</v>
      </c>
      <c r="G84" s="55">
        <v>1.573842</v>
      </c>
      <c r="H84" s="55">
        <v>2.723861372</v>
      </c>
      <c r="I84" s="56">
        <f t="shared" si="1"/>
        <v>1.8837797916276149E-3</v>
      </c>
      <c r="J84" s="56">
        <f>H84/'סכום נכסי הקרן'!$C$41</f>
        <v>2.997704884557506E-5</v>
      </c>
    </row>
    <row r="85" spans="1:10">
      <c r="A85" t="s">
        <v>2457</v>
      </c>
      <c r="B85" t="s">
        <v>2458</v>
      </c>
      <c r="C85" t="s">
        <v>1096</v>
      </c>
      <c r="D85" t="s">
        <v>100</v>
      </c>
      <c r="E85" s="66">
        <v>45258</v>
      </c>
      <c r="F85" s="55">
        <v>49647.025999999998</v>
      </c>
      <c r="G85" s="55">
        <v>1.6988760000000001</v>
      </c>
      <c r="H85" s="55">
        <v>0.84344118999999995</v>
      </c>
      <c r="I85" s="56">
        <f t="shared" si="1"/>
        <v>5.8331069469285291E-4</v>
      </c>
      <c r="J85" s="56">
        <f>H85/'סכום נכסי הקרן'!$C$41</f>
        <v>9.2823658395049745E-6</v>
      </c>
    </row>
    <row r="86" spans="1:10">
      <c r="A86" t="s">
        <v>2459</v>
      </c>
      <c r="B86" t="s">
        <v>2460</v>
      </c>
      <c r="C86" t="s">
        <v>1096</v>
      </c>
      <c r="D86" t="s">
        <v>100</v>
      </c>
      <c r="E86" s="66">
        <v>45251</v>
      </c>
      <c r="F86" s="55">
        <v>29806.464240000001</v>
      </c>
      <c r="G86" s="55">
        <v>1.695227</v>
      </c>
      <c r="H86" s="55">
        <v>0.50528709800000005</v>
      </c>
      <c r="I86" s="56">
        <f t="shared" si="1"/>
        <v>3.4944862978972567E-4</v>
      </c>
      <c r="J86" s="56">
        <f>H86/'סכום נכסי הקרן'!$C$41</f>
        <v>5.5608615671447152E-6</v>
      </c>
    </row>
    <row r="87" spans="1:10">
      <c r="A87" t="s">
        <v>2461</v>
      </c>
      <c r="B87" t="s">
        <v>2462</v>
      </c>
      <c r="C87" t="s">
        <v>1096</v>
      </c>
      <c r="D87" t="s">
        <v>100</v>
      </c>
      <c r="E87" s="66">
        <v>45251</v>
      </c>
      <c r="F87" s="55">
        <v>37273.823729999996</v>
      </c>
      <c r="G87" s="55">
        <v>1.7701499999999999</v>
      </c>
      <c r="H87" s="55">
        <v>0.65980254999999999</v>
      </c>
      <c r="I87" s="56">
        <f t="shared" si="1"/>
        <v>4.5630909228018118E-4</v>
      </c>
      <c r="J87" s="56">
        <f>H87/'סכום נכסי הקרן'!$C$41</f>
        <v>7.2613582589418867E-6</v>
      </c>
    </row>
    <row r="88" spans="1:10">
      <c r="A88" t="s">
        <v>2461</v>
      </c>
      <c r="B88" t="s">
        <v>2463</v>
      </c>
      <c r="C88" t="s">
        <v>1096</v>
      </c>
      <c r="D88" t="s">
        <v>100</v>
      </c>
      <c r="E88" s="66">
        <v>45251</v>
      </c>
      <c r="F88" s="55">
        <v>59658.397343999997</v>
      </c>
      <c r="G88" s="55">
        <v>1.7701499999999999</v>
      </c>
      <c r="H88" s="55">
        <v>1.056043061</v>
      </c>
      <c r="I88" s="56">
        <f t="shared" si="1"/>
        <v>7.3034281327602328E-4</v>
      </c>
      <c r="J88" s="56">
        <f>H88/'סכום נכסי הקרן'!$C$41</f>
        <v>1.1622123925999713E-5</v>
      </c>
    </row>
    <row r="89" spans="1:10">
      <c r="A89" t="s">
        <v>2464</v>
      </c>
      <c r="B89" t="s">
        <v>2465</v>
      </c>
      <c r="C89" t="s">
        <v>1096</v>
      </c>
      <c r="D89" t="s">
        <v>100</v>
      </c>
      <c r="E89" s="66">
        <v>45251</v>
      </c>
      <c r="F89" s="55">
        <v>74591.265419999996</v>
      </c>
      <c r="G89" s="55">
        <v>1.794208</v>
      </c>
      <c r="H89" s="55">
        <v>1.3383225620000001</v>
      </c>
      <c r="I89" s="56">
        <f t="shared" si="1"/>
        <v>9.2556288763101405E-4</v>
      </c>
      <c r="J89" s="56">
        <f>H89/'סכום נכסי הקרן'!$C$41</f>
        <v>1.4728708745831562E-5</v>
      </c>
    </row>
    <row r="90" spans="1:10">
      <c r="A90" t="s">
        <v>2464</v>
      </c>
      <c r="B90" t="s">
        <v>2466</v>
      </c>
      <c r="C90" t="s">
        <v>1096</v>
      </c>
      <c r="D90" t="s">
        <v>100</v>
      </c>
      <c r="E90" s="66">
        <v>45251</v>
      </c>
      <c r="F90" s="55">
        <v>86993.561654999998</v>
      </c>
      <c r="G90" s="55">
        <v>1.794208</v>
      </c>
      <c r="H90" s="55">
        <v>1.5608455719999996</v>
      </c>
      <c r="I90" s="56">
        <f t="shared" si="1"/>
        <v>1.0794563102989826E-3</v>
      </c>
      <c r="J90" s="56">
        <f>H90/'סכום נכסי הקרן'!$C$41</f>
        <v>1.7177652443409126E-5</v>
      </c>
    </row>
    <row r="91" spans="1:10">
      <c r="A91" t="s">
        <v>2467</v>
      </c>
      <c r="B91" t="s">
        <v>2468</v>
      </c>
      <c r="C91" t="s">
        <v>1096</v>
      </c>
      <c r="D91" t="s">
        <v>100</v>
      </c>
      <c r="E91" s="66">
        <v>45272</v>
      </c>
      <c r="F91" s="55">
        <v>59775.317280000003</v>
      </c>
      <c r="G91" s="55">
        <v>2.0410910000000002</v>
      </c>
      <c r="H91" s="55">
        <v>1.2200684639999999</v>
      </c>
      <c r="I91" s="56">
        <f t="shared" si="1"/>
        <v>8.437802086813924E-4</v>
      </c>
      <c r="J91" s="56">
        <f>H91/'סכום נכסי הקרן'!$C$41</f>
        <v>1.3427280960858581E-5</v>
      </c>
    </row>
    <row r="92" spans="1:10">
      <c r="A92" t="s">
        <v>2469</v>
      </c>
      <c r="B92" t="s">
        <v>2470</v>
      </c>
      <c r="C92" t="s">
        <v>1096</v>
      </c>
      <c r="D92" t="s">
        <v>100</v>
      </c>
      <c r="E92" s="66">
        <v>45250</v>
      </c>
      <c r="F92" s="55">
        <v>50832.48487</v>
      </c>
      <c r="G92" s="55">
        <v>1.9945440000000001</v>
      </c>
      <c r="H92" s="55">
        <v>1.0138762100000001</v>
      </c>
      <c r="I92" s="56">
        <f t="shared" si="1"/>
        <v>7.0118088065826715E-4</v>
      </c>
      <c r="J92" s="56">
        <f>H92/'סכום נכסי הקרן'!$C$41</f>
        <v>1.1158062955392033E-5</v>
      </c>
    </row>
    <row r="93" spans="1:10">
      <c r="A93" t="s">
        <v>2469</v>
      </c>
      <c r="B93" t="s">
        <v>2471</v>
      </c>
      <c r="C93" t="s">
        <v>1096</v>
      </c>
      <c r="D93" t="s">
        <v>100</v>
      </c>
      <c r="E93" s="66">
        <v>45250</v>
      </c>
      <c r="F93" s="55">
        <v>62273.536325000001</v>
      </c>
      <c r="G93" s="55">
        <v>1.9945440000000001</v>
      </c>
      <c r="H93" s="55">
        <v>1.2420729960000001</v>
      </c>
      <c r="I93" s="56">
        <f t="shared" si="1"/>
        <v>8.5899819779490874E-4</v>
      </c>
      <c r="J93" s="56">
        <f>H93/'סכום נכסי הקרן'!$C$41</f>
        <v>1.3669448545952565E-5</v>
      </c>
    </row>
    <row r="94" spans="1:10">
      <c r="A94" t="s">
        <v>2472</v>
      </c>
      <c r="B94" t="s">
        <v>2473</v>
      </c>
      <c r="C94" t="s">
        <v>1096</v>
      </c>
      <c r="D94" t="s">
        <v>100</v>
      </c>
      <c r="E94" s="66">
        <v>45271</v>
      </c>
      <c r="F94" s="55">
        <v>173489.69836800001</v>
      </c>
      <c r="G94" s="55">
        <v>2.1030929999999999</v>
      </c>
      <c r="H94" s="55">
        <v>3.6486498849999998</v>
      </c>
      <c r="I94" s="56">
        <f t="shared" si="1"/>
        <v>2.5233490186913304E-3</v>
      </c>
      <c r="J94" s="56">
        <f>H94/'סכום נכסי הקרן'!$C$41</f>
        <v>4.0154670478966952E-5</v>
      </c>
    </row>
    <row r="95" spans="1:10">
      <c r="A95" t="s">
        <v>2474</v>
      </c>
      <c r="B95" t="s">
        <v>2475</v>
      </c>
      <c r="C95" t="s">
        <v>1096</v>
      </c>
      <c r="D95" t="s">
        <v>100</v>
      </c>
      <c r="E95" s="66">
        <v>45271</v>
      </c>
      <c r="F95" s="55">
        <v>224370.57509999999</v>
      </c>
      <c r="G95" s="55">
        <v>2.1163780000000001</v>
      </c>
      <c r="H95" s="55">
        <v>4.7485296479999999</v>
      </c>
      <c r="I95" s="56">
        <f t="shared" si="1"/>
        <v>3.2840086073392841E-3</v>
      </c>
      <c r="J95" s="56">
        <f>H95/'סכום נכסי הקרן'!$C$41</f>
        <v>5.2259232670948625E-5</v>
      </c>
    </row>
    <row r="96" spans="1:10">
      <c r="A96" t="s">
        <v>2476</v>
      </c>
      <c r="B96" t="s">
        <v>2477</v>
      </c>
      <c r="C96" t="s">
        <v>1096</v>
      </c>
      <c r="D96" t="s">
        <v>100</v>
      </c>
      <c r="E96" s="66">
        <v>45250</v>
      </c>
      <c r="F96" s="55">
        <v>254390.17464000001</v>
      </c>
      <c r="G96" s="55">
        <v>2.0822859999999999</v>
      </c>
      <c r="H96" s="55">
        <v>5.2971313360000005</v>
      </c>
      <c r="I96" s="56">
        <f t="shared" si="1"/>
        <v>3.6634129280328845E-3</v>
      </c>
      <c r="J96" s="56">
        <f>H96/'סכום נכסי הקרן'!$C$41</f>
        <v>5.8296786478566164E-5</v>
      </c>
    </row>
    <row r="97" spans="1:10">
      <c r="A97" t="s">
        <v>2478</v>
      </c>
      <c r="B97" t="s">
        <v>2479</v>
      </c>
      <c r="C97" t="s">
        <v>1096</v>
      </c>
      <c r="D97" t="s">
        <v>100</v>
      </c>
      <c r="E97" s="66">
        <v>45252</v>
      </c>
      <c r="F97" s="55">
        <v>37438.186500000003</v>
      </c>
      <c r="G97" s="55">
        <v>2.2230240000000001</v>
      </c>
      <c r="H97" s="55">
        <v>0.83226001699999996</v>
      </c>
      <c r="I97" s="56">
        <f t="shared" si="1"/>
        <v>5.755779708616739E-4</v>
      </c>
      <c r="J97" s="56">
        <f>H97/'סכום נכסי הקרן'!$C$41</f>
        <v>9.1593131127335981E-6</v>
      </c>
    </row>
    <row r="98" spans="1:10">
      <c r="A98" t="s">
        <v>2478</v>
      </c>
      <c r="B98" t="s">
        <v>2480</v>
      </c>
      <c r="C98" t="s">
        <v>1096</v>
      </c>
      <c r="D98" t="s">
        <v>100</v>
      </c>
      <c r="E98" s="66">
        <v>45252</v>
      </c>
      <c r="F98" s="55">
        <v>104862.56759999999</v>
      </c>
      <c r="G98" s="55">
        <v>2.2230240000000001</v>
      </c>
      <c r="H98" s="55">
        <v>2.3311204539999997</v>
      </c>
      <c r="I98" s="56">
        <f t="shared" si="1"/>
        <v>1.6121663342472739E-3</v>
      </c>
      <c r="J98" s="56">
        <f>H98/'סכום נכסי הקרן'!$C$41</f>
        <v>2.565479742574693E-5</v>
      </c>
    </row>
    <row r="99" spans="1:10">
      <c r="A99" t="s">
        <v>2481</v>
      </c>
      <c r="B99" t="s">
        <v>2482</v>
      </c>
      <c r="C99" t="s">
        <v>1096</v>
      </c>
      <c r="D99" t="s">
        <v>100</v>
      </c>
      <c r="E99" s="66">
        <v>45252</v>
      </c>
      <c r="F99" s="55">
        <v>224705.50199999998</v>
      </c>
      <c r="G99" s="55">
        <v>2.2230240000000001</v>
      </c>
      <c r="H99" s="55">
        <v>4.9952581159999996</v>
      </c>
      <c r="I99" s="56">
        <f t="shared" si="1"/>
        <v>3.4546421450131828E-3</v>
      </c>
      <c r="J99" s="56">
        <f>H99/'סכום נכסי הקרן'!$C$41</f>
        <v>5.4974565915459235E-5</v>
      </c>
    </row>
    <row r="100" spans="1:10">
      <c r="A100" t="s">
        <v>2483</v>
      </c>
      <c r="B100" t="s">
        <v>2484</v>
      </c>
      <c r="C100" t="s">
        <v>1096</v>
      </c>
      <c r="D100" t="s">
        <v>100</v>
      </c>
      <c r="E100" s="66">
        <v>45252</v>
      </c>
      <c r="F100" s="55">
        <v>119842.9344</v>
      </c>
      <c r="G100" s="55">
        <v>2.2230240000000001</v>
      </c>
      <c r="H100" s="55">
        <v>2.6641376619999999</v>
      </c>
      <c r="I100" s="56">
        <f t="shared" si="1"/>
        <v>1.8424758107659087E-3</v>
      </c>
      <c r="J100" s="56">
        <f>H100/'סכום נכסי הקרן'!$C$41</f>
        <v>2.9319768489712308E-5</v>
      </c>
    </row>
    <row r="101" spans="1:10">
      <c r="A101" t="s">
        <v>2485</v>
      </c>
      <c r="B101" t="s">
        <v>2486</v>
      </c>
      <c r="C101" t="s">
        <v>1096</v>
      </c>
      <c r="D101" t="s">
        <v>100</v>
      </c>
      <c r="E101" s="66">
        <v>45253</v>
      </c>
      <c r="F101" s="55">
        <v>149832.08603999999</v>
      </c>
      <c r="G101" s="55">
        <v>2.2199520000000001</v>
      </c>
      <c r="H101" s="55">
        <v>3.3262003309999999</v>
      </c>
      <c r="I101" s="56">
        <f t="shared" si="1"/>
        <v>2.3003479658886558E-3</v>
      </c>
      <c r="J101" s="56">
        <f>H101/'סכום נכסי הקרן'!$C$41</f>
        <v>3.6606000150199611E-5</v>
      </c>
    </row>
    <row r="102" spans="1:10">
      <c r="A102" t="s">
        <v>2487</v>
      </c>
      <c r="B102" t="s">
        <v>2488</v>
      </c>
      <c r="C102" t="s">
        <v>1096</v>
      </c>
      <c r="D102" t="s">
        <v>100</v>
      </c>
      <c r="E102" s="66">
        <v>45252</v>
      </c>
      <c r="F102" s="55">
        <v>116505.32069399999</v>
      </c>
      <c r="G102" s="55">
        <v>2.319293</v>
      </c>
      <c r="H102" s="55">
        <v>2.7020993729999998</v>
      </c>
      <c r="I102" s="56">
        <f t="shared" si="1"/>
        <v>1.8687295345319241E-3</v>
      </c>
      <c r="J102" s="56">
        <f>H102/'סכום נכסי הקרן'!$C$41</f>
        <v>2.9737550421130146E-5</v>
      </c>
    </row>
    <row r="103" spans="1:10">
      <c r="A103" t="s">
        <v>2487</v>
      </c>
      <c r="B103" t="s">
        <v>2489</v>
      </c>
      <c r="C103" t="s">
        <v>1096</v>
      </c>
      <c r="D103" t="s">
        <v>100</v>
      </c>
      <c r="E103" s="66">
        <v>45252</v>
      </c>
      <c r="F103" s="55">
        <v>134962.14362399999</v>
      </c>
      <c r="G103" s="55">
        <v>2.319293</v>
      </c>
      <c r="H103" s="55">
        <v>3.1301671209999999</v>
      </c>
      <c r="I103" s="56">
        <f t="shared" si="1"/>
        <v>2.164774473315961E-3</v>
      </c>
      <c r="J103" s="56">
        <f>H103/'סכום נכסי הקרן'!$C$41</f>
        <v>3.4448585983703305E-5</v>
      </c>
    </row>
    <row r="104" spans="1:10">
      <c r="A104" t="s">
        <v>2490</v>
      </c>
      <c r="B104" t="s">
        <v>2491</v>
      </c>
      <c r="C104" t="s">
        <v>1096</v>
      </c>
      <c r="D104" t="s">
        <v>100</v>
      </c>
      <c r="E104" s="66">
        <v>45265</v>
      </c>
      <c r="F104" s="55">
        <v>212951.80065600001</v>
      </c>
      <c r="G104" s="55">
        <v>2.3245809999999998</v>
      </c>
      <c r="H104" s="55">
        <v>4.9502377210000006</v>
      </c>
      <c r="I104" s="56">
        <f t="shared" si="1"/>
        <v>3.4235067461327985E-3</v>
      </c>
      <c r="J104" s="56">
        <f>H104/'סכום נכסי הקרן'!$C$41</f>
        <v>5.4479100693243787E-5</v>
      </c>
    </row>
    <row r="105" spans="1:10">
      <c r="A105" t="s">
        <v>2492</v>
      </c>
      <c r="B105" t="s">
        <v>2493</v>
      </c>
      <c r="C105" t="s">
        <v>1096</v>
      </c>
      <c r="D105" t="s">
        <v>100</v>
      </c>
      <c r="E105" s="66">
        <v>45252</v>
      </c>
      <c r="F105" s="55">
        <v>149943.48798000001</v>
      </c>
      <c r="G105" s="55">
        <v>2.3430870000000001</v>
      </c>
      <c r="H105" s="55">
        <v>3.5133062770000003</v>
      </c>
      <c r="I105" s="56">
        <f t="shared" si="1"/>
        <v>2.4297475027341632E-3</v>
      </c>
      <c r="J105" s="56">
        <f>H105/'סכום נכסי הקרן'!$C$41</f>
        <v>3.8665166648243975E-5</v>
      </c>
    </row>
    <row r="106" spans="1:10">
      <c r="A106" t="s">
        <v>2492</v>
      </c>
      <c r="B106" t="s">
        <v>2494</v>
      </c>
      <c r="C106" t="s">
        <v>1096</v>
      </c>
      <c r="D106" t="s">
        <v>100</v>
      </c>
      <c r="E106" s="66">
        <v>45252</v>
      </c>
      <c r="F106" s="55">
        <v>44998.342451999997</v>
      </c>
      <c r="G106" s="55">
        <v>2.3430870000000001</v>
      </c>
      <c r="H106" s="55">
        <v>1.0543502789999999</v>
      </c>
      <c r="I106" s="56">
        <f t="shared" si="1"/>
        <v>7.2917211180200151E-4</v>
      </c>
      <c r="J106" s="56">
        <f>H106/'סכום נכסי הקרן'!$C$41</f>
        <v>1.1603494266935361E-5</v>
      </c>
    </row>
    <row r="107" spans="1:10">
      <c r="A107" t="s">
        <v>2495</v>
      </c>
      <c r="B107" t="s">
        <v>2496</v>
      </c>
      <c r="C107" t="s">
        <v>1096</v>
      </c>
      <c r="D107" t="s">
        <v>100</v>
      </c>
      <c r="E107" s="66">
        <v>45253</v>
      </c>
      <c r="F107" s="55">
        <v>150002.59427999999</v>
      </c>
      <c r="G107" s="55">
        <v>2.3008690000000001</v>
      </c>
      <c r="H107" s="55">
        <v>3.4513628389999997</v>
      </c>
      <c r="I107" s="56">
        <f t="shared" si="1"/>
        <v>2.3869083928118179E-3</v>
      </c>
      <c r="J107" s="56">
        <f>H107/'סכום נכסי הקרן'!$C$41</f>
        <v>3.798345740794389E-5</v>
      </c>
    </row>
    <row r="108" spans="1:10">
      <c r="A108" t="s">
        <v>2497</v>
      </c>
      <c r="B108" t="s">
        <v>2498</v>
      </c>
      <c r="C108" t="s">
        <v>1096</v>
      </c>
      <c r="D108" t="s">
        <v>100</v>
      </c>
      <c r="E108" s="66">
        <v>45252</v>
      </c>
      <c r="F108" s="55">
        <v>120037.80095999999</v>
      </c>
      <c r="G108" s="55">
        <v>2.3774359999999999</v>
      </c>
      <c r="H108" s="55">
        <v>2.853821843</v>
      </c>
      <c r="I108" s="56">
        <f t="shared" si="1"/>
        <v>1.9736584144888249E-3</v>
      </c>
      <c r="J108" s="56">
        <f>H108/'סכום נכסי הקרן'!$C$41</f>
        <v>3.1407309367350591E-5</v>
      </c>
    </row>
    <row r="109" spans="1:10">
      <c r="A109" t="s">
        <v>2499</v>
      </c>
      <c r="B109" t="s">
        <v>2500</v>
      </c>
      <c r="C109" t="s">
        <v>1096</v>
      </c>
      <c r="D109" t="s">
        <v>100</v>
      </c>
      <c r="E109" s="66">
        <v>45257</v>
      </c>
      <c r="F109" s="55">
        <v>120203.437536</v>
      </c>
      <c r="G109" s="55">
        <v>2.5205790000000001</v>
      </c>
      <c r="H109" s="55">
        <v>3.0298231759999998</v>
      </c>
      <c r="I109" s="56">
        <f t="shared" si="1"/>
        <v>2.0953781751980429E-3</v>
      </c>
      <c r="J109" s="56">
        <f>H109/'סכום נכסי הקרן'!$C$41</f>
        <v>3.3344265708250349E-5</v>
      </c>
    </row>
    <row r="110" spans="1:10">
      <c r="A110" t="s">
        <v>2501</v>
      </c>
      <c r="B110" t="s">
        <v>2502</v>
      </c>
      <c r="C110" t="s">
        <v>1096</v>
      </c>
      <c r="D110" t="s">
        <v>100</v>
      </c>
      <c r="E110" s="66">
        <v>45257</v>
      </c>
      <c r="F110" s="55">
        <v>60246.244800000008</v>
      </c>
      <c r="G110" s="55">
        <v>2.7544249999999999</v>
      </c>
      <c r="H110" s="55">
        <v>1.6594376199999998</v>
      </c>
      <c r="I110" s="56">
        <f t="shared" si="1"/>
        <v>1.1476410239363037E-3</v>
      </c>
      <c r="J110" s="56">
        <f>H110/'סכום נכסי הקרן'!$C$41</f>
        <v>1.8262692478508711E-5</v>
      </c>
    </row>
    <row r="111" spans="1:10">
      <c r="A111" t="s">
        <v>2503</v>
      </c>
      <c r="B111" t="s">
        <v>2504</v>
      </c>
      <c r="C111" t="s">
        <v>1096</v>
      </c>
      <c r="D111" t="s">
        <v>100</v>
      </c>
      <c r="E111" s="66">
        <v>45257</v>
      </c>
      <c r="F111" s="55">
        <v>60299.833103999998</v>
      </c>
      <c r="G111" s="55">
        <v>2.8408470000000001</v>
      </c>
      <c r="H111" s="55">
        <v>1.7130259240000001</v>
      </c>
      <c r="I111" s="56">
        <f t="shared" si="1"/>
        <v>1.1847018542636106E-3</v>
      </c>
      <c r="J111" s="56">
        <f>H111/'סכום נכסי הקרן'!$C$41</f>
        <v>1.8852450541482386E-5</v>
      </c>
    </row>
    <row r="112" spans="1:10">
      <c r="A112" t="s">
        <v>2505</v>
      </c>
      <c r="B112" t="s">
        <v>2506</v>
      </c>
      <c r="C112" t="s">
        <v>1096</v>
      </c>
      <c r="D112" t="s">
        <v>100</v>
      </c>
      <c r="E112" s="66">
        <v>45257</v>
      </c>
      <c r="F112" s="55">
        <v>62833.249050000006</v>
      </c>
      <c r="G112" s="55">
        <v>2.9062160000000001</v>
      </c>
      <c r="H112" s="55">
        <v>1.8260698130000002</v>
      </c>
      <c r="I112" s="56">
        <f t="shared" si="1"/>
        <v>1.2628812344090976E-3</v>
      </c>
      <c r="J112" s="56">
        <f>H112/'סכום נכסי הקרן'!$C$41</f>
        <v>2.0096538150742246E-5</v>
      </c>
    </row>
    <row r="113" spans="1:10">
      <c r="A113" t="s">
        <v>2507</v>
      </c>
      <c r="B113" t="s">
        <v>2508</v>
      </c>
      <c r="C113" t="s">
        <v>1096</v>
      </c>
      <c r="D113" t="s">
        <v>100</v>
      </c>
      <c r="E113" s="66">
        <v>45257</v>
      </c>
      <c r="F113" s="55">
        <v>30171.839040000003</v>
      </c>
      <c r="G113" s="55">
        <v>2.9114420000000001</v>
      </c>
      <c r="H113" s="55">
        <v>0.8784354499999999</v>
      </c>
      <c r="I113" s="56">
        <f t="shared" si="1"/>
        <v>6.0751217590206716E-4</v>
      </c>
      <c r="J113" s="56">
        <f>H113/'סכום נכסי הקרן'!$C$41</f>
        <v>9.6674899328667837E-6</v>
      </c>
    </row>
    <row r="114" spans="1:10">
      <c r="A114" t="s">
        <v>2509</v>
      </c>
      <c r="B114" t="s">
        <v>2510</v>
      </c>
      <c r="C114" t="s">
        <v>1096</v>
      </c>
      <c r="D114" t="s">
        <v>100</v>
      </c>
      <c r="E114" s="66">
        <v>45245</v>
      </c>
      <c r="F114" s="55">
        <v>121392.123552</v>
      </c>
      <c r="G114" s="55">
        <v>3.4153419999999999</v>
      </c>
      <c r="H114" s="55">
        <v>4.1459560199999999</v>
      </c>
      <c r="I114" s="56">
        <f t="shared" si="1"/>
        <v>2.8672781396794429E-3</v>
      </c>
      <c r="J114" s="56">
        <f>H114/'סכום נכסי הקרן'!$C$41</f>
        <v>4.5627698751750555E-5</v>
      </c>
    </row>
    <row r="115" spans="1:10">
      <c r="A115" t="s">
        <v>2511</v>
      </c>
      <c r="B115" t="s">
        <v>2512</v>
      </c>
      <c r="C115" t="s">
        <v>1096</v>
      </c>
      <c r="D115" t="s">
        <v>100</v>
      </c>
      <c r="E115" s="66">
        <v>45245</v>
      </c>
      <c r="F115" s="55">
        <v>151760.45303999999</v>
      </c>
      <c r="G115" s="55">
        <v>3.4282599999999999</v>
      </c>
      <c r="H115" s="55">
        <v>5.2027436250000001</v>
      </c>
      <c r="I115" s="56">
        <f t="shared" si="1"/>
        <v>3.5981358679051021E-3</v>
      </c>
      <c r="J115" s="56">
        <f>H115/'סכום נכסי הקרן'!$C$41</f>
        <v>5.7258016645360044E-5</v>
      </c>
    </row>
    <row r="116" spans="1:10">
      <c r="A116" t="s">
        <v>2511</v>
      </c>
      <c r="B116" t="s">
        <v>2513</v>
      </c>
      <c r="C116" t="s">
        <v>1096</v>
      </c>
      <c r="D116" t="s">
        <v>100</v>
      </c>
      <c r="E116" s="66">
        <v>45245</v>
      </c>
      <c r="F116" s="55">
        <v>37927.216469999999</v>
      </c>
      <c r="G116" s="55">
        <v>3.4282599999999999</v>
      </c>
      <c r="H116" s="55">
        <v>1.300243767</v>
      </c>
      <c r="I116" s="56">
        <f t="shared" si="1"/>
        <v>8.9922819040746873E-4</v>
      </c>
      <c r="J116" s="56">
        <f>H116/'סכום נכסי הקרן'!$C$41</f>
        <v>1.4309638263967244E-5</v>
      </c>
    </row>
    <row r="117" spans="1:10">
      <c r="A117" t="s">
        <v>2514</v>
      </c>
      <c r="B117" t="s">
        <v>2515</v>
      </c>
      <c r="C117" t="s">
        <v>1096</v>
      </c>
      <c r="D117" t="s">
        <v>100</v>
      </c>
      <c r="E117" s="66">
        <v>45246</v>
      </c>
      <c r="F117" s="55">
        <v>184667.99780000001</v>
      </c>
      <c r="G117" s="55">
        <v>3.4790049999999999</v>
      </c>
      <c r="H117" s="55">
        <v>6.4246095189999997</v>
      </c>
      <c r="I117" s="56">
        <f t="shared" si="1"/>
        <v>4.4431591509755475E-3</v>
      </c>
      <c r="J117" s="56">
        <f>H117/'סכום נכסי הקרן'!$C$41</f>
        <v>7.0705078953191852E-5</v>
      </c>
    </row>
    <row r="118" spans="1:10">
      <c r="A118" t="s">
        <v>2516</v>
      </c>
      <c r="B118" t="s">
        <v>2517</v>
      </c>
      <c r="C118" t="s">
        <v>1096</v>
      </c>
      <c r="D118" t="s">
        <v>100</v>
      </c>
      <c r="E118" s="66">
        <v>45245</v>
      </c>
      <c r="F118" s="55">
        <v>60782.127840000001</v>
      </c>
      <c r="G118" s="55">
        <v>3.5521029999999998</v>
      </c>
      <c r="H118" s="55">
        <v>2.1590440740000001</v>
      </c>
      <c r="I118" s="56">
        <f t="shared" si="1"/>
        <v>1.4931610094563053E-3</v>
      </c>
      <c r="J118" s="56">
        <f>H118/'סכום נכסי הקרן'!$C$41</f>
        <v>2.3761036567923902E-5</v>
      </c>
    </row>
    <row r="119" spans="1:10">
      <c r="A119" t="s">
        <v>2518</v>
      </c>
      <c r="B119" t="s">
        <v>2519</v>
      </c>
      <c r="C119" t="s">
        <v>1096</v>
      </c>
      <c r="D119" t="s">
        <v>100</v>
      </c>
      <c r="E119" s="66">
        <v>45246</v>
      </c>
      <c r="F119" s="55">
        <v>91175.627592000004</v>
      </c>
      <c r="G119" s="55">
        <v>3.5589430000000002</v>
      </c>
      <c r="H119" s="55">
        <v>3.2448887270000002</v>
      </c>
      <c r="I119" s="56">
        <f t="shared" si="1"/>
        <v>2.2441141362178167E-3</v>
      </c>
      <c r="J119" s="56">
        <f>H119/'סכום נכסי הקרן'!$C$41</f>
        <v>3.5711137456423709E-5</v>
      </c>
    </row>
    <row r="120" spans="1:10">
      <c r="A120" t="s">
        <v>2520</v>
      </c>
      <c r="B120" t="s">
        <v>2521</v>
      </c>
      <c r="C120" t="s">
        <v>1096</v>
      </c>
      <c r="D120" t="s">
        <v>100</v>
      </c>
      <c r="E120" s="66">
        <v>45245</v>
      </c>
      <c r="F120" s="55">
        <v>51678.611711999998</v>
      </c>
      <c r="G120" s="55">
        <v>3.5778639999999999</v>
      </c>
      <c r="H120" s="55">
        <v>1.8489905100000001</v>
      </c>
      <c r="I120" s="56">
        <f t="shared" si="1"/>
        <v>1.2787328288633765E-3</v>
      </c>
      <c r="J120" s="56">
        <f>H120/'סכום נכסי הקרן'!$C$41</f>
        <v>2.0348788452687358E-5</v>
      </c>
    </row>
    <row r="121" spans="1:10">
      <c r="A121" t="s">
        <v>2522</v>
      </c>
      <c r="B121" t="s">
        <v>2523</v>
      </c>
      <c r="C121" t="s">
        <v>1096</v>
      </c>
      <c r="D121" t="s">
        <v>100</v>
      </c>
      <c r="E121" s="66">
        <v>45239</v>
      </c>
      <c r="F121" s="55">
        <v>102540.724</v>
      </c>
      <c r="G121" s="55">
        <v>4.6587509999999996</v>
      </c>
      <c r="H121" s="55">
        <v>4.7771171160000003</v>
      </c>
      <c r="I121" s="56">
        <f t="shared" si="1"/>
        <v>3.3037792517141337E-3</v>
      </c>
      <c r="J121" s="56">
        <f>H121/'סכום נכסי הקרן'!$C$41</f>
        <v>5.2573847773397137E-5</v>
      </c>
    </row>
    <row r="122" spans="1:10">
      <c r="A122" t="s">
        <v>2524</v>
      </c>
      <c r="B122" t="s">
        <v>2525</v>
      </c>
      <c r="C122" t="s">
        <v>1096</v>
      </c>
      <c r="D122" t="s">
        <v>100</v>
      </c>
      <c r="E122" s="66">
        <v>45201</v>
      </c>
      <c r="F122" s="55">
        <v>154106.9712</v>
      </c>
      <c r="G122" s="55">
        <v>4.665108</v>
      </c>
      <c r="H122" s="55">
        <v>7.1892566550000003</v>
      </c>
      <c r="I122" s="56">
        <f t="shared" si="1"/>
        <v>4.9719771140810257E-3</v>
      </c>
      <c r="J122" s="56">
        <f>H122/'סכום נכסי הקרן'!$C$41</f>
        <v>7.9120288618825699E-5</v>
      </c>
    </row>
    <row r="123" spans="1:10">
      <c r="A123" t="s">
        <v>2526</v>
      </c>
      <c r="B123" t="s">
        <v>2527</v>
      </c>
      <c r="C123" t="s">
        <v>1096</v>
      </c>
      <c r="D123" t="s">
        <v>100</v>
      </c>
      <c r="E123" s="66">
        <v>45244</v>
      </c>
      <c r="F123" s="55">
        <v>247220.70912000001</v>
      </c>
      <c r="G123" s="55">
        <v>5.1443950000000003</v>
      </c>
      <c r="H123" s="55">
        <v>12.718009364</v>
      </c>
      <c r="I123" s="56">
        <f t="shared" si="1"/>
        <v>8.7955757498931839E-3</v>
      </c>
      <c r="J123" s="56">
        <f>H123/'סכום נכסי הקרן'!$C$41</f>
        <v>1.3996614946786982E-4</v>
      </c>
    </row>
    <row r="124" spans="1:10">
      <c r="A124" t="s">
        <v>2528</v>
      </c>
      <c r="B124" t="s">
        <v>2529</v>
      </c>
      <c r="C124" t="s">
        <v>1096</v>
      </c>
      <c r="D124" t="s">
        <v>100</v>
      </c>
      <c r="E124" s="66">
        <v>45244</v>
      </c>
      <c r="F124" s="55">
        <v>43309.092960000002</v>
      </c>
      <c r="G124" s="55">
        <v>5.2439809999999998</v>
      </c>
      <c r="H124" s="55">
        <v>2.2711205039999998</v>
      </c>
      <c r="I124" s="56">
        <f t="shared" si="1"/>
        <v>1.5706713101353541E-3</v>
      </c>
      <c r="J124" s="56">
        <f>H124/'סכום נכסי הקרן'!$C$41</f>
        <v>2.4994476951889108E-5</v>
      </c>
    </row>
    <row r="125" spans="1:10">
      <c r="A125" t="s">
        <v>2530</v>
      </c>
      <c r="B125" t="s">
        <v>2531</v>
      </c>
      <c r="C125" t="s">
        <v>1096</v>
      </c>
      <c r="D125" t="s">
        <v>100</v>
      </c>
      <c r="E125" s="66">
        <v>45244</v>
      </c>
      <c r="F125" s="55">
        <v>115967.06549999998</v>
      </c>
      <c r="G125" s="55">
        <v>5.2439809999999998</v>
      </c>
      <c r="H125" s="55">
        <v>6.0812906010000001</v>
      </c>
      <c r="I125" s="56">
        <f t="shared" si="1"/>
        <v>4.2057251734390951E-3</v>
      </c>
      <c r="J125" s="56">
        <f>H125/'סכום נכסי הקרן'!$C$41</f>
        <v>6.6926733960935773E-5</v>
      </c>
    </row>
    <row r="126" spans="1:10">
      <c r="A126" t="s">
        <v>2532</v>
      </c>
      <c r="B126" t="s">
        <v>2533</v>
      </c>
      <c r="C126" t="s">
        <v>1096</v>
      </c>
      <c r="D126" t="s">
        <v>100</v>
      </c>
      <c r="E126" s="66">
        <v>45238</v>
      </c>
      <c r="F126" s="55">
        <v>185834.49494400003</v>
      </c>
      <c r="G126" s="55">
        <v>5.2778799999999997</v>
      </c>
      <c r="H126" s="55">
        <v>9.808121131</v>
      </c>
      <c r="I126" s="56">
        <f t="shared" si="1"/>
        <v>6.7831426996768562E-3</v>
      </c>
      <c r="J126" s="56">
        <f>H126/'סכום נכסי הקרן'!$C$41</f>
        <v>1.0794180983278906E-4</v>
      </c>
    </row>
    <row r="127" spans="1:10">
      <c r="A127" t="s">
        <v>2534</v>
      </c>
      <c r="B127" t="s">
        <v>2535</v>
      </c>
      <c r="C127" t="s">
        <v>1096</v>
      </c>
      <c r="D127" t="s">
        <v>100</v>
      </c>
      <c r="E127" s="66">
        <v>45238</v>
      </c>
      <c r="F127" s="55">
        <v>154902.67632</v>
      </c>
      <c r="G127" s="55">
        <v>5.3027049999999996</v>
      </c>
      <c r="H127" s="55">
        <v>8.2140314760000006</v>
      </c>
      <c r="I127" s="56">
        <f t="shared" si="1"/>
        <v>5.6806953031242405E-3</v>
      </c>
      <c r="J127" s="56">
        <f>H127/'סכום נכסי הקרן'!$C$41</f>
        <v>9.0398294607168804E-5</v>
      </c>
    </row>
    <row r="128" spans="1:10">
      <c r="A128" t="s">
        <v>2536</v>
      </c>
      <c r="B128" t="s">
        <v>2537</v>
      </c>
      <c r="C128" t="s">
        <v>1096</v>
      </c>
      <c r="D128" t="s">
        <v>100</v>
      </c>
      <c r="E128" s="66">
        <v>45243</v>
      </c>
      <c r="F128" s="55">
        <v>25811.042399999998</v>
      </c>
      <c r="G128" s="55">
        <v>5.3887869999999998</v>
      </c>
      <c r="H128" s="55">
        <v>1.3909020169999997</v>
      </c>
      <c r="I128" s="56">
        <f t="shared" si="1"/>
        <v>9.6192601381722915E-4</v>
      </c>
      <c r="J128" s="56">
        <f>H128/'סכום נכסי הקרן'!$C$41</f>
        <v>1.5307364072057432E-5</v>
      </c>
    </row>
    <row r="129" spans="1:10">
      <c r="A129" t="s">
        <v>2536</v>
      </c>
      <c r="B129" t="s">
        <v>2538</v>
      </c>
      <c r="C129" t="s">
        <v>1096</v>
      </c>
      <c r="D129" t="s">
        <v>100</v>
      </c>
      <c r="E129" s="66">
        <v>45243</v>
      </c>
      <c r="F129" s="55">
        <v>185902.69824</v>
      </c>
      <c r="G129" s="55">
        <v>5.3887869999999998</v>
      </c>
      <c r="H129" s="55">
        <v>10.017899855</v>
      </c>
      <c r="I129" s="56">
        <f t="shared" si="1"/>
        <v>6.928222374085715E-3</v>
      </c>
      <c r="J129" s="56">
        <f>H129/'סכום נכסי הקרן'!$C$41</f>
        <v>1.1025049819731218E-4</v>
      </c>
    </row>
    <row r="130" spans="1:10">
      <c r="A130" t="s">
        <v>2539</v>
      </c>
      <c r="B130" t="s">
        <v>2540</v>
      </c>
      <c r="C130" t="s">
        <v>1096</v>
      </c>
      <c r="D130" t="s">
        <v>100</v>
      </c>
      <c r="E130" s="66">
        <v>45238</v>
      </c>
      <c r="F130" s="55">
        <v>154939.2138</v>
      </c>
      <c r="G130" s="55">
        <v>5.3250359999999999</v>
      </c>
      <c r="H130" s="55">
        <v>8.2505689559999986</v>
      </c>
      <c r="I130" s="56">
        <f t="shared" si="1"/>
        <v>5.7059640510746757E-3</v>
      </c>
      <c r="J130" s="56">
        <f>H130/'סכום נכסי הקרן'!$C$41</f>
        <v>9.0800402377378106E-5</v>
      </c>
    </row>
    <row r="131" spans="1:10">
      <c r="A131" t="s">
        <v>2541</v>
      </c>
      <c r="B131" t="s">
        <v>2542</v>
      </c>
      <c r="C131" t="s">
        <v>1096</v>
      </c>
      <c r="D131" t="s">
        <v>100</v>
      </c>
      <c r="E131" s="66">
        <v>45243</v>
      </c>
      <c r="F131" s="55">
        <v>100764.59881</v>
      </c>
      <c r="G131" s="55">
        <v>5.4631080000000001</v>
      </c>
      <c r="H131" s="55">
        <v>5.5048790060000004</v>
      </c>
      <c r="I131" s="56">
        <f t="shared" si="1"/>
        <v>3.8070879573594953E-3</v>
      </c>
      <c r="J131" s="56">
        <f>H131/'סכום נכסי הקרן'!$C$41</f>
        <v>6.058312238213373E-5</v>
      </c>
    </row>
    <row r="132" spans="1:10">
      <c r="A132" t="s">
        <v>2543</v>
      </c>
      <c r="B132" t="s">
        <v>2544</v>
      </c>
      <c r="C132" t="s">
        <v>1096</v>
      </c>
      <c r="D132" t="s">
        <v>100</v>
      </c>
      <c r="E132" s="66">
        <v>45243</v>
      </c>
      <c r="F132" s="55">
        <v>86936.467968000012</v>
      </c>
      <c r="G132" s="55">
        <v>5.5867180000000003</v>
      </c>
      <c r="H132" s="55">
        <v>4.8568953879999999</v>
      </c>
      <c r="I132" s="56">
        <f t="shared" si="1"/>
        <v>3.3589526530294228E-3</v>
      </c>
      <c r="J132" s="56">
        <f>H132/'סכום נכסי הקרן'!$C$41</f>
        <v>5.3451835611230302E-5</v>
      </c>
    </row>
    <row r="133" spans="1:10">
      <c r="A133" t="s">
        <v>2545</v>
      </c>
      <c r="B133" t="s">
        <v>2546</v>
      </c>
      <c r="C133" t="s">
        <v>1096</v>
      </c>
      <c r="D133" t="s">
        <v>100</v>
      </c>
      <c r="E133" s="66">
        <v>45243</v>
      </c>
      <c r="F133" s="55">
        <v>108812.67516000001</v>
      </c>
      <c r="G133" s="55">
        <v>5.7100049999999998</v>
      </c>
      <c r="H133" s="55">
        <v>6.2132094349999996</v>
      </c>
      <c r="I133" s="56">
        <f t="shared" si="1"/>
        <v>4.2969581694273645E-3</v>
      </c>
      <c r="J133" s="56">
        <f>H133/'סכום נכסי הקרן'!$C$41</f>
        <v>6.8378546953740791E-5</v>
      </c>
    </row>
    <row r="134" spans="1:10">
      <c r="A134" t="s">
        <v>2547</v>
      </c>
      <c r="B134" t="s">
        <v>2548</v>
      </c>
      <c r="C134" t="s">
        <v>1096</v>
      </c>
      <c r="D134" t="s">
        <v>100</v>
      </c>
      <c r="E134" s="66">
        <v>45237</v>
      </c>
      <c r="F134" s="55">
        <v>155962.0062</v>
      </c>
      <c r="G134" s="55">
        <v>5.8540850000000004</v>
      </c>
      <c r="H134" s="55">
        <v>9.1301489569999994</v>
      </c>
      <c r="I134" s="56">
        <f t="shared" si="1"/>
        <v>6.3142677804920774E-3</v>
      </c>
      <c r="J134" s="56">
        <f>H134/'סכום נכסי הקרן'!$C$41</f>
        <v>1.0048048849505296E-4</v>
      </c>
    </row>
    <row r="135" spans="1:10">
      <c r="A135" t="s">
        <v>2549</v>
      </c>
      <c r="B135" t="s">
        <v>2550</v>
      </c>
      <c r="C135" t="s">
        <v>1096</v>
      </c>
      <c r="D135" t="s">
        <v>100</v>
      </c>
      <c r="E135" s="66">
        <v>45237</v>
      </c>
      <c r="F135" s="55">
        <v>62406.01584</v>
      </c>
      <c r="G135" s="55">
        <v>5.8540850000000004</v>
      </c>
      <c r="H135" s="55">
        <v>3.653301431</v>
      </c>
      <c r="I135" s="56">
        <f t="shared" si="1"/>
        <v>2.5265659549292391E-3</v>
      </c>
      <c r="J135" s="56">
        <f>H135/'סכום נכסי הקרן'!$C$41</f>
        <v>4.0205862372608388E-5</v>
      </c>
    </row>
    <row r="136" spans="1:10">
      <c r="A136" t="s">
        <v>2551</v>
      </c>
      <c r="B136" t="s">
        <v>2552</v>
      </c>
      <c r="C136" t="s">
        <v>1096</v>
      </c>
      <c r="D136" t="s">
        <v>100</v>
      </c>
      <c r="E136" s="66">
        <v>45237</v>
      </c>
      <c r="F136" s="55">
        <v>143645.884704</v>
      </c>
      <c r="G136" s="55">
        <v>5.9275219999999997</v>
      </c>
      <c r="H136" s="55">
        <v>8.5146415629999996</v>
      </c>
      <c r="I136" s="56">
        <f t="shared" si="1"/>
        <v>5.8885925231777795E-3</v>
      </c>
      <c r="J136" s="56">
        <f>H136/'סכום נכסי הקרן'!$C$41</f>
        <v>9.3706613949006272E-5</v>
      </c>
    </row>
    <row r="137" spans="1:10">
      <c r="A137" t="s">
        <v>2553</v>
      </c>
      <c r="B137" t="s">
        <v>2554</v>
      </c>
      <c r="C137" t="s">
        <v>1096</v>
      </c>
      <c r="D137" t="s">
        <v>100</v>
      </c>
      <c r="E137" s="66">
        <v>45236</v>
      </c>
      <c r="F137" s="55">
        <v>62766.518975999999</v>
      </c>
      <c r="G137" s="55">
        <v>6.2561010000000001</v>
      </c>
      <c r="H137" s="55">
        <v>3.9267371</v>
      </c>
      <c r="I137" s="56">
        <f t="shared" si="1"/>
        <v>2.7156697738193207E-3</v>
      </c>
      <c r="J137" s="56">
        <f>H137/'סכום נכסי הקרן'!$C$41</f>
        <v>4.3215117722383029E-5</v>
      </c>
    </row>
    <row r="138" spans="1:10">
      <c r="A138" t="s">
        <v>2555</v>
      </c>
      <c r="B138" t="s">
        <v>2556</v>
      </c>
      <c r="C138" t="s">
        <v>1096</v>
      </c>
      <c r="D138" t="s">
        <v>100</v>
      </c>
      <c r="E138" s="66">
        <v>45236</v>
      </c>
      <c r="F138" s="55">
        <v>94152.214296000006</v>
      </c>
      <c r="G138" s="55">
        <v>6.258527</v>
      </c>
      <c r="H138" s="55">
        <v>5.8925414819999995</v>
      </c>
      <c r="I138" s="56">
        <f t="shared" ref="I138:I201" si="2">H138/$H$9</f>
        <v>4.0751892439256764E-3</v>
      </c>
      <c r="J138" s="56">
        <f>H138/'סכום נכסי הקרן'!$C$41</f>
        <v>6.4849483768255166E-5</v>
      </c>
    </row>
    <row r="139" spans="1:10">
      <c r="A139" t="s">
        <v>2557</v>
      </c>
      <c r="B139" t="s">
        <v>2558</v>
      </c>
      <c r="C139" t="s">
        <v>1096</v>
      </c>
      <c r="D139" t="s">
        <v>100</v>
      </c>
      <c r="E139" s="66">
        <v>45236</v>
      </c>
      <c r="F139" s="55">
        <v>2614.9237400000002</v>
      </c>
      <c r="G139" s="55">
        <v>6.2755000000000001</v>
      </c>
      <c r="H139" s="55">
        <v>0.16409953899999999</v>
      </c>
      <c r="I139" s="56">
        <f t="shared" si="2"/>
        <v>1.13488666699888E-4</v>
      </c>
      <c r="J139" s="56">
        <f>H139/'סכום נכסי הקרן'!$C$41</f>
        <v>1.8059729275162792E-6</v>
      </c>
    </row>
    <row r="140" spans="1:10">
      <c r="A140" t="s">
        <v>2557</v>
      </c>
      <c r="B140" t="s">
        <v>2559</v>
      </c>
      <c r="C140" t="s">
        <v>1096</v>
      </c>
      <c r="D140" t="s">
        <v>100</v>
      </c>
      <c r="E140" s="66">
        <v>45236</v>
      </c>
      <c r="F140" s="55">
        <v>357843.20745599997</v>
      </c>
      <c r="G140" s="55">
        <v>6.2755000000000001</v>
      </c>
      <c r="H140" s="55">
        <v>22.456450759999999</v>
      </c>
      <c r="I140" s="56">
        <f t="shared" si="2"/>
        <v>1.5530529038013243E-2</v>
      </c>
      <c r="J140" s="56">
        <f>H140/'סכום נכסי הקרן'!$C$41</f>
        <v>2.4714110940105916E-4</v>
      </c>
    </row>
    <row r="141" spans="1:10">
      <c r="A141" t="s">
        <v>2560</v>
      </c>
      <c r="B141" t="s">
        <v>2561</v>
      </c>
      <c r="C141" t="s">
        <v>1096</v>
      </c>
      <c r="D141" t="s">
        <v>100</v>
      </c>
      <c r="E141" s="66">
        <v>45236</v>
      </c>
      <c r="F141" s="55">
        <v>39247.191554999998</v>
      </c>
      <c r="G141" s="55">
        <v>6.331226</v>
      </c>
      <c r="H141" s="55">
        <v>2.4848285720000001</v>
      </c>
      <c r="I141" s="56">
        <f t="shared" si="2"/>
        <v>1.7184684572091739E-3</v>
      </c>
      <c r="J141" s="56">
        <f>H141/'סכום נכסי הקרן'!$C$41</f>
        <v>2.7346409123982585E-5</v>
      </c>
    </row>
    <row r="142" spans="1:10">
      <c r="A142" t="s">
        <v>2562</v>
      </c>
      <c r="B142" t="s">
        <v>2563</v>
      </c>
      <c r="C142" t="s">
        <v>1096</v>
      </c>
      <c r="D142" t="s">
        <v>100</v>
      </c>
      <c r="E142" s="66">
        <v>45210</v>
      </c>
      <c r="F142" s="55">
        <v>152658.46310399999</v>
      </c>
      <c r="G142" s="55">
        <v>7.5140630000000002</v>
      </c>
      <c r="H142" s="55">
        <v>11.470852516000001</v>
      </c>
      <c r="I142" s="56">
        <f t="shared" si="2"/>
        <v>7.9330616398129907E-3</v>
      </c>
      <c r="J142" s="56">
        <f>H142/'סכום נכסי הקרן'!$C$41</f>
        <v>1.2624075134926491E-4</v>
      </c>
    </row>
    <row r="143" spans="1:10">
      <c r="A143" t="s">
        <v>2564</v>
      </c>
      <c r="B143" t="s">
        <v>2565</v>
      </c>
      <c r="C143" t="s">
        <v>1096</v>
      </c>
      <c r="D143" t="s">
        <v>100</v>
      </c>
      <c r="E143" s="66">
        <v>45210</v>
      </c>
      <c r="F143" s="55">
        <v>149707.04666399999</v>
      </c>
      <c r="G143" s="55">
        <v>7.5961169999999996</v>
      </c>
      <c r="H143" s="55">
        <v>11.371922312000001</v>
      </c>
      <c r="I143" s="56">
        <f t="shared" si="2"/>
        <v>7.8646430627912246E-3</v>
      </c>
      <c r="J143" s="56">
        <f>H143/'סכום נכסי הקרן'!$C$41</f>
        <v>1.2515198978889475E-4</v>
      </c>
    </row>
    <row r="144" spans="1:10">
      <c r="A144" t="s">
        <v>2566</v>
      </c>
      <c r="B144" t="s">
        <v>2567</v>
      </c>
      <c r="C144" t="s">
        <v>1096</v>
      </c>
      <c r="D144" t="s">
        <v>100</v>
      </c>
      <c r="E144" s="66">
        <v>45210</v>
      </c>
      <c r="F144" s="55">
        <v>302784.47287200001</v>
      </c>
      <c r="G144" s="55">
        <v>7.6526129999999997</v>
      </c>
      <c r="H144" s="55">
        <v>23.170923651000003</v>
      </c>
      <c r="I144" s="56">
        <f t="shared" si="2"/>
        <v>1.6024647280434415E-2</v>
      </c>
      <c r="J144" s="56">
        <f>H144/'סכום נכסי הקרן'!$C$41</f>
        <v>2.550041339193078E-4</v>
      </c>
    </row>
    <row r="145" spans="1:10">
      <c r="A145" t="s">
        <v>2568</v>
      </c>
      <c r="B145" t="s">
        <v>2569</v>
      </c>
      <c r="C145" t="s">
        <v>1096</v>
      </c>
      <c r="D145" t="s">
        <v>100</v>
      </c>
      <c r="E145" s="66">
        <v>45211</v>
      </c>
      <c r="F145" s="55">
        <v>191271.27196799999</v>
      </c>
      <c r="G145" s="55">
        <v>7.67143</v>
      </c>
      <c r="H145" s="55">
        <v>14.673240879000002</v>
      </c>
      <c r="I145" s="56">
        <f t="shared" si="2"/>
        <v>1.0147783191054563E-2</v>
      </c>
      <c r="J145" s="56">
        <f>H145/'סכום נכסי הקרן'!$C$41</f>
        <v>1.614841574076523E-4</v>
      </c>
    </row>
    <row r="146" spans="1:10">
      <c r="A146" t="s">
        <v>2570</v>
      </c>
      <c r="B146" t="s">
        <v>2571</v>
      </c>
      <c r="C146" t="s">
        <v>1096</v>
      </c>
      <c r="D146" t="s">
        <v>100</v>
      </c>
      <c r="E146" s="66">
        <v>45211</v>
      </c>
      <c r="F146" s="55">
        <v>159648.489</v>
      </c>
      <c r="G146" s="55">
        <v>7.8301119999999997</v>
      </c>
      <c r="H146" s="55">
        <v>12.500656007000002</v>
      </c>
      <c r="I146" s="56">
        <f t="shared" si="2"/>
        <v>8.6452575781360112E-3</v>
      </c>
      <c r="J146" s="56">
        <f>H146/'סכום נכסי הקרן'!$C$41</f>
        <v>1.3757409961301449E-4</v>
      </c>
    </row>
    <row r="147" spans="1:10">
      <c r="A147" t="s">
        <v>2572</v>
      </c>
      <c r="B147" t="s">
        <v>2573</v>
      </c>
      <c r="C147" t="s">
        <v>1096</v>
      </c>
      <c r="D147" t="s">
        <v>100</v>
      </c>
      <c r="E147" s="66">
        <v>45211</v>
      </c>
      <c r="F147" s="55">
        <v>114976.142064</v>
      </c>
      <c r="G147" s="55">
        <v>7.8093570000000003</v>
      </c>
      <c r="H147" s="55">
        <v>8.9788977939999999</v>
      </c>
      <c r="I147" s="56">
        <f t="shared" si="2"/>
        <v>6.2096648490622859E-3</v>
      </c>
      <c r="J147" s="56">
        <f>H147/'סכום נכסי הקרן'!$C$41</f>
        <v>9.881591644751447E-5</v>
      </c>
    </row>
    <row r="148" spans="1:10">
      <c r="A148" t="s">
        <v>2574</v>
      </c>
      <c r="B148" t="s">
        <v>2575</v>
      </c>
      <c r="C148" t="s">
        <v>1096</v>
      </c>
      <c r="D148" t="s">
        <v>100</v>
      </c>
      <c r="E148" s="66">
        <v>45211</v>
      </c>
      <c r="F148" s="55">
        <v>143689.58603999999</v>
      </c>
      <c r="G148" s="55">
        <v>7.8210750000000004</v>
      </c>
      <c r="H148" s="55">
        <v>11.238069576000001</v>
      </c>
      <c r="I148" s="56">
        <f t="shared" si="2"/>
        <v>7.7720726105197395E-3</v>
      </c>
      <c r="J148" s="56">
        <f>H148/'סכום נכסי הקרן'!$C$41</f>
        <v>1.2367889352693645E-4</v>
      </c>
    </row>
    <row r="149" spans="1:10">
      <c r="A149" t="s">
        <v>2574</v>
      </c>
      <c r="B149" t="s">
        <v>2576</v>
      </c>
      <c r="C149" t="s">
        <v>1096</v>
      </c>
      <c r="D149" t="s">
        <v>100</v>
      </c>
      <c r="E149" s="66">
        <v>45211</v>
      </c>
      <c r="F149" s="55">
        <v>146932.634016</v>
      </c>
      <c r="G149" s="55">
        <v>7.8210750000000004</v>
      </c>
      <c r="H149" s="55">
        <v>11.491710781</v>
      </c>
      <c r="I149" s="56">
        <f t="shared" si="2"/>
        <v>7.9474868886524937E-3</v>
      </c>
      <c r="J149" s="56">
        <f>H149/'סכום נכסי הקרן'!$C$41</f>
        <v>1.2647030386436954E-4</v>
      </c>
    </row>
    <row r="150" spans="1:10">
      <c r="A150" t="s">
        <v>2577</v>
      </c>
      <c r="B150" t="s">
        <v>2578</v>
      </c>
      <c r="C150" t="s">
        <v>1096</v>
      </c>
      <c r="D150" t="s">
        <v>100</v>
      </c>
      <c r="E150" s="66">
        <v>45211</v>
      </c>
      <c r="F150" s="55">
        <v>63883.753920000003</v>
      </c>
      <c r="G150" s="55">
        <v>7.8210750000000004</v>
      </c>
      <c r="H150" s="55">
        <v>4.9963959899999999</v>
      </c>
      <c r="I150" s="56">
        <f t="shared" si="2"/>
        <v>3.4554290808200684E-3</v>
      </c>
      <c r="J150" s="56">
        <f>H150/'סכום נכסי הקרן'!$C$41</f>
        <v>5.4987088617542667E-5</v>
      </c>
    </row>
    <row r="151" spans="1:10">
      <c r="A151" t="s">
        <v>2579</v>
      </c>
      <c r="B151" t="s">
        <v>2580</v>
      </c>
      <c r="C151" t="s">
        <v>1096</v>
      </c>
      <c r="D151" t="s">
        <v>100</v>
      </c>
      <c r="E151" s="66">
        <v>45211</v>
      </c>
      <c r="F151" s="55">
        <v>143811.52127999999</v>
      </c>
      <c r="G151" s="55">
        <v>7.8679129999999997</v>
      </c>
      <c r="H151" s="55">
        <v>11.314965934</v>
      </c>
      <c r="I151" s="56">
        <f t="shared" si="2"/>
        <v>7.8252529253254825E-3</v>
      </c>
      <c r="J151" s="56">
        <f>H151/'סכום נכסי הקרן'!$C$41</f>
        <v>1.2452516489137091E-4</v>
      </c>
    </row>
    <row r="152" spans="1:10">
      <c r="A152" t="s">
        <v>2581</v>
      </c>
      <c r="B152" t="s">
        <v>2582</v>
      </c>
      <c r="C152" t="s">
        <v>1096</v>
      </c>
      <c r="D152" t="s">
        <v>100</v>
      </c>
      <c r="E152" s="66">
        <v>45211</v>
      </c>
      <c r="F152" s="55">
        <v>119826.54684000001</v>
      </c>
      <c r="G152" s="55">
        <v>7.8866360000000002</v>
      </c>
      <c r="H152" s="55">
        <v>9.4502831189999998</v>
      </c>
      <c r="I152" s="56">
        <f t="shared" si="2"/>
        <v>6.5356675445125351E-3</v>
      </c>
      <c r="J152" s="56">
        <f>H152/'סכום נכסי הקרן'!$C$41</f>
        <v>1.0400367712354211E-4</v>
      </c>
    </row>
    <row r="153" spans="1:10">
      <c r="A153" t="s">
        <v>2583</v>
      </c>
      <c r="B153" t="s">
        <v>2584</v>
      </c>
      <c r="C153" t="s">
        <v>1096</v>
      </c>
      <c r="D153" t="s">
        <v>100</v>
      </c>
      <c r="E153" s="66">
        <v>45215</v>
      </c>
      <c r="F153" s="55">
        <v>498056.59889999998</v>
      </c>
      <c r="G153" s="55">
        <v>8.3817020000000007</v>
      </c>
      <c r="H153" s="55">
        <v>41.745619959000003</v>
      </c>
      <c r="I153" s="56">
        <f t="shared" si="2"/>
        <v>2.8870615838275715E-2</v>
      </c>
      <c r="J153" s="56">
        <f>H153/'סכום נכסי הקרן'!$C$41</f>
        <v>4.5942517540123776E-4</v>
      </c>
    </row>
    <row r="154" spans="1:10">
      <c r="A154" t="s">
        <v>2585</v>
      </c>
      <c r="B154" t="s">
        <v>2586</v>
      </c>
      <c r="C154" t="s">
        <v>1096</v>
      </c>
      <c r="D154" t="s">
        <v>100</v>
      </c>
      <c r="E154" s="66">
        <v>45215</v>
      </c>
      <c r="F154" s="55">
        <v>160669.68059999999</v>
      </c>
      <c r="G154" s="55">
        <v>8.4164150000000006</v>
      </c>
      <c r="H154" s="55">
        <v>13.522626577</v>
      </c>
      <c r="I154" s="56">
        <f t="shared" si="2"/>
        <v>9.3520363911820652E-3</v>
      </c>
      <c r="J154" s="56">
        <f>H154/'סכום נכסי הקרן'!$C$41</f>
        <v>1.4882124383648718E-4</v>
      </c>
    </row>
    <row r="155" spans="1:10">
      <c r="A155" t="s">
        <v>2587</v>
      </c>
      <c r="B155" t="s">
        <v>2588</v>
      </c>
      <c r="C155" t="s">
        <v>1096</v>
      </c>
      <c r="D155" t="s">
        <v>100</v>
      </c>
      <c r="E155" s="66">
        <v>45216</v>
      </c>
      <c r="F155" s="55">
        <v>161422.58663999999</v>
      </c>
      <c r="G155" s="55">
        <v>8.8298930000000002</v>
      </c>
      <c r="H155" s="55">
        <v>14.253442349</v>
      </c>
      <c r="I155" s="56">
        <f t="shared" si="2"/>
        <v>9.8574571137078557E-3</v>
      </c>
      <c r="J155" s="56">
        <f>H155/'סכום נכסי הקרן'!$C$41</f>
        <v>1.5686412748672039E-4</v>
      </c>
    </row>
    <row r="156" spans="1:10">
      <c r="A156" t="s">
        <v>2589</v>
      </c>
      <c r="B156" t="s">
        <v>2590</v>
      </c>
      <c r="C156" t="s">
        <v>1096</v>
      </c>
      <c r="D156" t="s">
        <v>100</v>
      </c>
      <c r="E156" s="66">
        <v>45230</v>
      </c>
      <c r="F156" s="55">
        <v>253082.81712999998</v>
      </c>
      <c r="G156" s="55">
        <v>9.1062049999999992</v>
      </c>
      <c r="H156" s="55">
        <v>23.046240781999998</v>
      </c>
      <c r="I156" s="56">
        <f t="shared" si="2"/>
        <v>1.5938418564318844E-2</v>
      </c>
      <c r="J156" s="56">
        <f>H156/'סכום נכסי הקרן'!$C$41</f>
        <v>2.5363195525682496E-4</v>
      </c>
    </row>
    <row r="157" spans="1:10">
      <c r="A157" t="s">
        <v>2591</v>
      </c>
      <c r="B157" t="s">
        <v>2592</v>
      </c>
      <c r="C157" t="s">
        <v>1096</v>
      </c>
      <c r="D157" t="s">
        <v>100</v>
      </c>
      <c r="E157" s="66">
        <v>45217</v>
      </c>
      <c r="F157" s="55">
        <v>200481.15276</v>
      </c>
      <c r="G157" s="55">
        <v>9.0351750000000006</v>
      </c>
      <c r="H157" s="55">
        <v>18.113822424999999</v>
      </c>
      <c r="I157" s="56">
        <f t="shared" si="2"/>
        <v>1.252723541076969E-2</v>
      </c>
      <c r="J157" s="56">
        <f>H157/'סכום נכסי הקרן'!$C$41</f>
        <v>1.9934896290834357E-4</v>
      </c>
    </row>
    <row r="158" spans="1:10">
      <c r="A158" t="s">
        <v>2593</v>
      </c>
      <c r="B158" t="s">
        <v>2594</v>
      </c>
      <c r="C158" t="s">
        <v>1096</v>
      </c>
      <c r="D158" t="s">
        <v>100</v>
      </c>
      <c r="E158" s="66">
        <v>45230</v>
      </c>
      <c r="F158" s="55">
        <v>281355.646824</v>
      </c>
      <c r="G158" s="55">
        <v>9.1632560000000005</v>
      </c>
      <c r="H158" s="55">
        <v>25.781339144</v>
      </c>
      <c r="I158" s="56">
        <f t="shared" si="2"/>
        <v>1.7829969681939156E-2</v>
      </c>
      <c r="J158" s="56">
        <f>H158/'סכום נכסי הקרן'!$C$41</f>
        <v>2.8373267111481484E-4</v>
      </c>
    </row>
    <row r="159" spans="1:10">
      <c r="A159" t="s">
        <v>2595</v>
      </c>
      <c r="B159" t="s">
        <v>2596</v>
      </c>
      <c r="C159" t="s">
        <v>1096</v>
      </c>
      <c r="D159" t="s">
        <v>100</v>
      </c>
      <c r="E159" s="66">
        <v>45231</v>
      </c>
      <c r="F159" s="55">
        <v>121247.980425</v>
      </c>
      <c r="G159" s="55">
        <v>9.1006020000000003</v>
      </c>
      <c r="H159" s="55">
        <v>11.03429672</v>
      </c>
      <c r="I159" s="56">
        <f t="shared" si="2"/>
        <v>7.631146500196734E-3</v>
      </c>
      <c r="J159" s="56">
        <f>H159/'סכום נכסי הקרן'!$C$41</f>
        <v>1.21436301844222E-4</v>
      </c>
    </row>
    <row r="160" spans="1:10">
      <c r="A160" t="s">
        <v>2597</v>
      </c>
      <c r="B160" t="s">
        <v>2598</v>
      </c>
      <c r="C160" t="s">
        <v>1096</v>
      </c>
      <c r="D160" t="s">
        <v>100</v>
      </c>
      <c r="E160" s="66">
        <v>45217</v>
      </c>
      <c r="F160" s="55">
        <v>161881.33499999999</v>
      </c>
      <c r="G160" s="55">
        <v>9.1492369999999994</v>
      </c>
      <c r="H160" s="55">
        <v>14.810907306999999</v>
      </c>
      <c r="I160" s="56">
        <f t="shared" si="2"/>
        <v>1.0242991132882212E-2</v>
      </c>
      <c r="J160" s="56">
        <f>H160/'סכום נכסי הקרן'!$C$41</f>
        <v>1.6299922468639624E-4</v>
      </c>
    </row>
    <row r="161" spans="1:10">
      <c r="A161" t="s">
        <v>2597</v>
      </c>
      <c r="B161" t="s">
        <v>2599</v>
      </c>
      <c r="C161" t="s">
        <v>1096</v>
      </c>
      <c r="D161" t="s">
        <v>100</v>
      </c>
      <c r="E161" s="66">
        <v>45217</v>
      </c>
      <c r="F161" s="55">
        <v>107884.205</v>
      </c>
      <c r="G161" s="55">
        <v>9.1492369999999994</v>
      </c>
      <c r="H161" s="55">
        <v>9.8705818070000007</v>
      </c>
      <c r="I161" s="56">
        <f t="shared" si="2"/>
        <v>6.8263395232853238E-3</v>
      </c>
      <c r="J161" s="56">
        <f>H161/'סכום נכסי הקרן'!$C$41</f>
        <v>1.0862921145852042E-4</v>
      </c>
    </row>
    <row r="162" spans="1:10">
      <c r="A162" t="s">
        <v>2600</v>
      </c>
      <c r="B162" t="s">
        <v>2601</v>
      </c>
      <c r="C162" t="s">
        <v>1096</v>
      </c>
      <c r="D162" t="s">
        <v>100</v>
      </c>
      <c r="E162" s="66">
        <v>45216</v>
      </c>
      <c r="F162" s="55">
        <v>119927.37657599998</v>
      </c>
      <c r="G162" s="55">
        <v>9.1907370000000004</v>
      </c>
      <c r="H162" s="55">
        <v>11.022209798000002</v>
      </c>
      <c r="I162" s="56">
        <f t="shared" si="2"/>
        <v>7.6227873745669823E-3</v>
      </c>
      <c r="J162" s="56">
        <f>H162/'סכום נכסי הקרן'!$C$41</f>
        <v>1.213032810323293E-4</v>
      </c>
    </row>
    <row r="163" spans="1:10">
      <c r="A163" t="s">
        <v>2602</v>
      </c>
      <c r="B163" t="s">
        <v>2603</v>
      </c>
      <c r="C163" t="s">
        <v>1096</v>
      </c>
      <c r="D163" t="s">
        <v>100</v>
      </c>
      <c r="E163" s="66">
        <v>45216</v>
      </c>
      <c r="F163" s="55">
        <v>233401.42224000004</v>
      </c>
      <c r="G163" s="55">
        <v>9.2021099999999993</v>
      </c>
      <c r="H163" s="55">
        <v>21.477854458000003</v>
      </c>
      <c r="I163" s="56">
        <f t="shared" si="2"/>
        <v>1.4853747188239608E-2</v>
      </c>
      <c r="J163" s="56">
        <f>H163/'סכום נכסי הקרן'!$C$41</f>
        <v>2.3637131419536065E-4</v>
      </c>
    </row>
    <row r="164" spans="1:10">
      <c r="A164" t="s">
        <v>2602</v>
      </c>
      <c r="B164" t="s">
        <v>2604</v>
      </c>
      <c r="C164" t="s">
        <v>1096</v>
      </c>
      <c r="D164" t="s">
        <v>100</v>
      </c>
      <c r="E164" s="66">
        <v>45216</v>
      </c>
      <c r="F164" s="55">
        <v>81014.612250000006</v>
      </c>
      <c r="G164" s="55">
        <v>9.2021099999999993</v>
      </c>
      <c r="H164" s="55">
        <v>7.4550533349999997</v>
      </c>
      <c r="I164" s="56">
        <f t="shared" si="2"/>
        <v>5.1557979280228419E-3</v>
      </c>
      <c r="J164" s="56">
        <f>H164/'סכום נכסי הקרן'!$C$41</f>
        <v>8.2045474217937642E-5</v>
      </c>
    </row>
    <row r="165" spans="1:10">
      <c r="A165" t="s">
        <v>2605</v>
      </c>
      <c r="B165" t="s">
        <v>2606</v>
      </c>
      <c r="C165" t="s">
        <v>1096</v>
      </c>
      <c r="D165" t="s">
        <v>100</v>
      </c>
      <c r="E165" s="66">
        <v>45216</v>
      </c>
      <c r="F165" s="55">
        <v>146149.92000000001</v>
      </c>
      <c r="G165" s="55">
        <v>9.3723559999999999</v>
      </c>
      <c r="H165" s="55">
        <v>13.697690138</v>
      </c>
      <c r="I165" s="56">
        <f t="shared" si="2"/>
        <v>9.4731076034883007E-3</v>
      </c>
      <c r="J165" s="56">
        <f>H165/'סכום נכסי הקרן'!$C$41</f>
        <v>1.5074787966792966E-4</v>
      </c>
    </row>
    <row r="166" spans="1:10">
      <c r="A166" t="s">
        <v>2607</v>
      </c>
      <c r="B166" t="s">
        <v>2608</v>
      </c>
      <c r="C166" t="s">
        <v>1096</v>
      </c>
      <c r="D166" t="s">
        <v>100</v>
      </c>
      <c r="E166" s="66">
        <v>45218</v>
      </c>
      <c r="F166" s="55">
        <v>201462.79305599999</v>
      </c>
      <c r="G166" s="55">
        <v>9.4367190000000001</v>
      </c>
      <c r="H166" s="55">
        <v>19.011477953</v>
      </c>
      <c r="I166" s="56">
        <f t="shared" si="2"/>
        <v>1.3148039891082729E-2</v>
      </c>
      <c r="J166" s="56">
        <f>H166/'סכום נכסי הקרן'!$C$41</f>
        <v>2.0922797653435586E-4</v>
      </c>
    </row>
    <row r="167" spans="1:10">
      <c r="A167" t="s">
        <v>2609</v>
      </c>
      <c r="B167" t="s">
        <v>2610</v>
      </c>
      <c r="C167" t="s">
        <v>1096</v>
      </c>
      <c r="D167" t="s">
        <v>100</v>
      </c>
      <c r="E167" s="66">
        <v>45218</v>
      </c>
      <c r="F167" s="55">
        <v>146222.99496000001</v>
      </c>
      <c r="G167" s="55">
        <v>9.4367190000000001</v>
      </c>
      <c r="H167" s="55">
        <v>13.798653352999999</v>
      </c>
      <c r="I167" s="56">
        <f t="shared" si="2"/>
        <v>9.5429321790228127E-3</v>
      </c>
      <c r="J167" s="56">
        <f>H167/'סכום נכסי הקרן'!$C$41</f>
        <v>1.5185901522672609E-4</v>
      </c>
    </row>
    <row r="168" spans="1:10">
      <c r="A168" t="s">
        <v>2611</v>
      </c>
      <c r="B168" t="s">
        <v>2612</v>
      </c>
      <c r="C168" t="s">
        <v>1096</v>
      </c>
      <c r="D168" t="s">
        <v>100</v>
      </c>
      <c r="E168" s="66">
        <v>45223</v>
      </c>
      <c r="F168" s="55">
        <v>54223.480739999999</v>
      </c>
      <c r="G168" s="55">
        <v>9.7182099999999991</v>
      </c>
      <c r="H168" s="55">
        <v>5.2695515729999993</v>
      </c>
      <c r="I168" s="56">
        <f t="shared" si="2"/>
        <v>3.6443391966266736E-3</v>
      </c>
      <c r="J168" s="56">
        <f>H168/'סכום נכסי הקרן'!$C$41</f>
        <v>5.799326152274458E-5</v>
      </c>
    </row>
    <row r="169" spans="1:10">
      <c r="A169" t="s">
        <v>2611</v>
      </c>
      <c r="B169" t="s">
        <v>2613</v>
      </c>
      <c r="C169" t="s">
        <v>1096</v>
      </c>
      <c r="D169" t="s">
        <v>100</v>
      </c>
      <c r="E169" s="66">
        <v>45223</v>
      </c>
      <c r="F169" s="55">
        <v>65090.302704000002</v>
      </c>
      <c r="G169" s="55">
        <v>9.7182099999999991</v>
      </c>
      <c r="H169" s="55">
        <v>6.3256121209999998</v>
      </c>
      <c r="I169" s="56">
        <f t="shared" si="2"/>
        <v>4.3746941036375527E-3</v>
      </c>
      <c r="J169" s="56">
        <f>H169/'סכום נכסי הקרן'!$C$41</f>
        <v>6.9615577899306781E-5</v>
      </c>
    </row>
    <row r="170" spans="1:10">
      <c r="A170" t="s">
        <v>2614</v>
      </c>
      <c r="B170" t="s">
        <v>2615</v>
      </c>
      <c r="C170" t="s">
        <v>1096</v>
      </c>
      <c r="D170" t="s">
        <v>100</v>
      </c>
      <c r="E170" s="66">
        <v>45222</v>
      </c>
      <c r="F170" s="55">
        <v>97920.446400000001</v>
      </c>
      <c r="G170" s="55">
        <v>9.9809699999999992</v>
      </c>
      <c r="H170" s="55">
        <v>9.7734105249999992</v>
      </c>
      <c r="I170" s="56">
        <f t="shared" si="2"/>
        <v>6.7591373891239415E-3</v>
      </c>
      <c r="J170" s="56">
        <f>H170/'סכום נכסי הקרן'!$C$41</f>
        <v>1.0755980745109019E-4</v>
      </c>
    </row>
    <row r="171" spans="1:10">
      <c r="A171" t="s">
        <v>2616</v>
      </c>
      <c r="B171" t="s">
        <v>2617</v>
      </c>
      <c r="C171" t="s">
        <v>1096</v>
      </c>
      <c r="D171" t="s">
        <v>100</v>
      </c>
      <c r="E171" s="66">
        <v>45223</v>
      </c>
      <c r="F171" s="55">
        <v>135988.2095</v>
      </c>
      <c r="G171" s="55">
        <v>9.8853930000000005</v>
      </c>
      <c r="H171" s="55">
        <v>13.442969432000002</v>
      </c>
      <c r="I171" s="56">
        <f t="shared" si="2"/>
        <v>9.2969467593996772E-3</v>
      </c>
      <c r="J171" s="56">
        <f>H171/'סכום נכסי הקרן'!$C$41</f>
        <v>1.4794458904373217E-4</v>
      </c>
    </row>
    <row r="172" spans="1:10">
      <c r="A172" t="s">
        <v>2616</v>
      </c>
      <c r="B172" t="s">
        <v>2618</v>
      </c>
      <c r="C172" t="s">
        <v>1096</v>
      </c>
      <c r="D172" t="s">
        <v>100</v>
      </c>
      <c r="E172" s="66">
        <v>45223</v>
      </c>
      <c r="F172" s="55">
        <v>304.13235600000002</v>
      </c>
      <c r="G172" s="55">
        <v>9.8853930000000005</v>
      </c>
      <c r="H172" s="55">
        <v>3.006468E-2</v>
      </c>
      <c r="I172" s="56">
        <f t="shared" si="2"/>
        <v>2.0792261018836797E-5</v>
      </c>
      <c r="J172" s="56">
        <f>H172/'סכום נכסי הקרן'!$C$41</f>
        <v>3.3087233812667892E-7</v>
      </c>
    </row>
    <row r="173" spans="1:10">
      <c r="A173" t="s">
        <v>2619</v>
      </c>
      <c r="B173" t="s">
        <v>2620</v>
      </c>
      <c r="C173" t="s">
        <v>1096</v>
      </c>
      <c r="D173" t="s">
        <v>100</v>
      </c>
      <c r="E173" s="66">
        <v>45229</v>
      </c>
      <c r="F173" s="55">
        <v>163241.3412</v>
      </c>
      <c r="G173" s="55">
        <v>10.003356999999999</v>
      </c>
      <c r="H173" s="55">
        <v>16.329614742</v>
      </c>
      <c r="I173" s="56">
        <f t="shared" si="2"/>
        <v>1.129330536871536E-2</v>
      </c>
      <c r="J173" s="56">
        <f>H173/'סכום נכסי הקרן'!$C$41</f>
        <v>1.7971313216682915E-4</v>
      </c>
    </row>
    <row r="174" spans="1:10">
      <c r="A174" t="s">
        <v>2621</v>
      </c>
      <c r="B174" t="s">
        <v>2622</v>
      </c>
      <c r="C174" t="s">
        <v>1096</v>
      </c>
      <c r="D174" t="s">
        <v>100</v>
      </c>
      <c r="E174" s="66">
        <v>45222</v>
      </c>
      <c r="F174" s="55">
        <v>114467.86512</v>
      </c>
      <c r="G174" s="55">
        <v>10.041998</v>
      </c>
      <c r="H174" s="55">
        <v>11.494860367999999</v>
      </c>
      <c r="I174" s="56">
        <f t="shared" si="2"/>
        <v>7.9496650936094586E-3</v>
      </c>
      <c r="J174" s="56">
        <f>H174/'סכום נכסי הקרן'!$C$41</f>
        <v>1.2650496617292641E-4</v>
      </c>
    </row>
    <row r="175" spans="1:10">
      <c r="A175" t="s">
        <v>2623</v>
      </c>
      <c r="B175" t="s">
        <v>2624</v>
      </c>
      <c r="C175" t="s">
        <v>1096</v>
      </c>
      <c r="D175" t="s">
        <v>100</v>
      </c>
      <c r="E175" s="66">
        <v>45222</v>
      </c>
      <c r="F175" s="55">
        <v>103.91355</v>
      </c>
      <c r="G175" s="55">
        <v>10.086641999999999</v>
      </c>
      <c r="H175" s="55">
        <v>1.0481388000000003E-2</v>
      </c>
      <c r="I175" s="56">
        <f t="shared" si="2"/>
        <v>7.2487635037427261E-6</v>
      </c>
      <c r="J175" s="56">
        <f>H175/'סכום נכסי הקרן'!$C$41</f>
        <v>1.1535134764025148E-7</v>
      </c>
    </row>
    <row r="176" spans="1:10">
      <c r="A176" t="s">
        <v>2625</v>
      </c>
      <c r="B176" t="s">
        <v>2626</v>
      </c>
      <c r="C176" t="s">
        <v>1096</v>
      </c>
      <c r="D176" t="s">
        <v>100</v>
      </c>
      <c r="E176" s="66">
        <v>45224</v>
      </c>
      <c r="F176" s="55">
        <v>109090.88476</v>
      </c>
      <c r="G176" s="55">
        <v>10.130515000000001</v>
      </c>
      <c r="H176" s="55">
        <v>11.051468570999999</v>
      </c>
      <c r="I176" s="56">
        <f t="shared" si="2"/>
        <v>7.643022282948074E-3</v>
      </c>
      <c r="J176" s="56">
        <f>H176/'סכום נכסי הקרן'!$C$41</f>
        <v>1.2162528408152945E-4</v>
      </c>
    </row>
    <row r="177" spans="1:10">
      <c r="A177" t="s">
        <v>2627</v>
      </c>
      <c r="B177" t="s">
        <v>2628</v>
      </c>
      <c r="C177" t="s">
        <v>1096</v>
      </c>
      <c r="D177" t="s">
        <v>100</v>
      </c>
      <c r="E177" s="66">
        <v>45224</v>
      </c>
      <c r="F177" s="55">
        <v>95456.891529999994</v>
      </c>
      <c r="G177" s="55">
        <v>10.132744000000001</v>
      </c>
      <c r="H177" s="55">
        <v>9.6724023649999999</v>
      </c>
      <c r="I177" s="56">
        <f t="shared" si="2"/>
        <v>6.689281730332548E-3</v>
      </c>
      <c r="J177" s="56">
        <f>H177/'סכום נכסי הקרן'!$C$41</f>
        <v>1.0644817725681992E-4</v>
      </c>
    </row>
    <row r="178" spans="1:10">
      <c r="A178" t="s">
        <v>2629</v>
      </c>
      <c r="B178" t="s">
        <v>2630</v>
      </c>
      <c r="C178" t="s">
        <v>1096</v>
      </c>
      <c r="D178" t="s">
        <v>100</v>
      </c>
      <c r="E178" s="66">
        <v>45224</v>
      </c>
      <c r="F178" s="55">
        <v>32761.940399999999</v>
      </c>
      <c r="G178" s="55">
        <v>10.195105</v>
      </c>
      <c r="H178" s="55">
        <v>3.3401143310000001</v>
      </c>
      <c r="I178" s="56">
        <f t="shared" si="2"/>
        <v>2.3099706699991301E-3</v>
      </c>
      <c r="J178" s="56">
        <f>H178/'סכום נכסי הקרן'!$C$41</f>
        <v>3.6759128595694286E-5</v>
      </c>
    </row>
    <row r="179" spans="1:10">
      <c r="A179" t="s">
        <v>2631</v>
      </c>
      <c r="B179" t="s">
        <v>2632</v>
      </c>
      <c r="C179" t="s">
        <v>1096</v>
      </c>
      <c r="D179" t="s">
        <v>100</v>
      </c>
      <c r="E179" s="66">
        <v>45260</v>
      </c>
      <c r="F179" s="55">
        <v>4777484.4000000004</v>
      </c>
      <c r="G179" s="55">
        <v>-1.2889619999999999</v>
      </c>
      <c r="H179" s="55">
        <v>-61.57996</v>
      </c>
      <c r="I179" s="56">
        <f t="shared" si="2"/>
        <v>-4.2587734239962947E-2</v>
      </c>
      <c r="J179" s="56">
        <f>H179/'סכום נכסי הקרן'!$C$41</f>
        <v>-6.7770903754662821E-4</v>
      </c>
    </row>
    <row r="180" spans="1:10">
      <c r="A180" t="s">
        <v>2633</v>
      </c>
      <c r="B180" t="s">
        <v>2634</v>
      </c>
      <c r="C180" t="s">
        <v>1096</v>
      </c>
      <c r="D180" t="s">
        <v>100</v>
      </c>
      <c r="E180" s="66">
        <v>45260</v>
      </c>
      <c r="F180" s="55">
        <v>28.056659</v>
      </c>
      <c r="G180" s="55">
        <v>-1.4673970000000001</v>
      </c>
      <c r="H180" s="55">
        <v>-4.1170299999999997E-4</v>
      </c>
      <c r="I180" s="56">
        <f t="shared" si="2"/>
        <v>-2.8472733580527603E-7</v>
      </c>
      <c r="J180" s="56">
        <f>H180/'סכום נכסי הקרן'!$C$41</f>
        <v>-4.5309357765912721E-9</v>
      </c>
    </row>
    <row r="181" spans="1:10">
      <c r="A181" t="s">
        <v>2635</v>
      </c>
      <c r="B181" t="s">
        <v>2636</v>
      </c>
      <c r="C181" t="s">
        <v>1096</v>
      </c>
      <c r="D181" t="s">
        <v>100</v>
      </c>
      <c r="E181" s="66">
        <v>45260</v>
      </c>
      <c r="F181" s="55">
        <v>187.04438999999999</v>
      </c>
      <c r="G181" s="55">
        <v>-1.468316</v>
      </c>
      <c r="H181" s="55">
        <v>-2.7464029999999997E-3</v>
      </c>
      <c r="I181" s="56">
        <f t="shared" si="2"/>
        <v>-1.8993692279085104E-6</v>
      </c>
      <c r="J181" s="56">
        <f>H181/'סכום נכסי הקרן'!$C$41</f>
        <v>-3.02251273603486E-8</v>
      </c>
    </row>
    <row r="182" spans="1:10">
      <c r="A182" t="s">
        <v>2637</v>
      </c>
      <c r="B182" t="s">
        <v>2638</v>
      </c>
      <c r="C182" t="s">
        <v>1096</v>
      </c>
      <c r="D182" t="s">
        <v>100</v>
      </c>
      <c r="E182" s="66">
        <v>45260</v>
      </c>
      <c r="F182" s="55">
        <v>249.39251999999999</v>
      </c>
      <c r="G182" s="55">
        <v>-1.46896</v>
      </c>
      <c r="H182" s="55">
        <v>-3.6634760000000001E-3</v>
      </c>
      <c r="I182" s="56">
        <f t="shared" si="2"/>
        <v>-2.5336025272261058E-6</v>
      </c>
      <c r="J182" s="56">
        <f>H182/'סכום נכסי הקרן'!$C$41</f>
        <v>-4.0317837069643626E-8</v>
      </c>
    </row>
    <row r="183" spans="1:10">
      <c r="A183" t="s">
        <v>2639</v>
      </c>
      <c r="B183" t="s">
        <v>2640</v>
      </c>
      <c r="C183" t="s">
        <v>1096</v>
      </c>
      <c r="D183" t="s">
        <v>100</v>
      </c>
      <c r="E183" s="66">
        <v>45266</v>
      </c>
      <c r="F183" s="55">
        <v>290160</v>
      </c>
      <c r="G183" s="55">
        <v>-1.878981</v>
      </c>
      <c r="H183" s="55">
        <v>-5.4520499999999998</v>
      </c>
      <c r="I183" s="56">
        <f t="shared" si="2"/>
        <v>-3.7705522456167556E-3</v>
      </c>
      <c r="J183" s="56">
        <f>H183/'סכום נכסי הקרן'!$C$41</f>
        <v>-6.0001720659709659E-5</v>
      </c>
    </row>
    <row r="184" spans="1:10">
      <c r="A184" t="s">
        <v>2641</v>
      </c>
      <c r="B184" t="s">
        <v>2642</v>
      </c>
      <c r="C184" t="s">
        <v>1096</v>
      </c>
      <c r="D184" t="s">
        <v>100</v>
      </c>
      <c r="E184" s="66">
        <v>45260</v>
      </c>
      <c r="F184" s="55">
        <v>49.878504</v>
      </c>
      <c r="G184" s="55">
        <v>-1.47946</v>
      </c>
      <c r="H184" s="55">
        <v>-7.3793200000000006E-4</v>
      </c>
      <c r="I184" s="56">
        <f t="shared" si="2"/>
        <v>-5.1034219416778354E-7</v>
      </c>
      <c r="J184" s="56">
        <f>H184/'סכום נכסי הקרן'!$C$41</f>
        <v>-8.1212002329143848E-9</v>
      </c>
    </row>
    <row r="185" spans="1:10">
      <c r="A185" t="s">
        <v>2643</v>
      </c>
      <c r="B185" t="s">
        <v>2644</v>
      </c>
      <c r="C185" t="s">
        <v>1096</v>
      </c>
      <c r="D185" t="s">
        <v>100</v>
      </c>
      <c r="E185" s="66">
        <v>45260</v>
      </c>
      <c r="F185" s="55">
        <v>62.348129999999998</v>
      </c>
      <c r="G185" s="55">
        <v>-1.5438559999999999</v>
      </c>
      <c r="H185" s="55">
        <v>-9.6256599999999999E-4</v>
      </c>
      <c r="I185" s="56">
        <f t="shared" si="2"/>
        <v>-6.6569554440152567E-7</v>
      </c>
      <c r="J185" s="56">
        <f>H185/'סכום נכסי הקרן'!$C$41</f>
        <v>-1.0593376115137258E-8</v>
      </c>
    </row>
    <row r="186" spans="1:10">
      <c r="A186" t="s">
        <v>2645</v>
      </c>
      <c r="B186" t="s">
        <v>2646</v>
      </c>
      <c r="C186" t="s">
        <v>1096</v>
      </c>
      <c r="D186" t="s">
        <v>100</v>
      </c>
      <c r="E186" s="66">
        <v>45251</v>
      </c>
      <c r="F186" s="55">
        <v>74.817756000000003</v>
      </c>
      <c r="G186" s="55">
        <v>-2.105321</v>
      </c>
      <c r="H186" s="55">
        <v>-1.5751540000000001E-3</v>
      </c>
      <c r="I186" s="56">
        <f t="shared" si="2"/>
        <v>-1.0893517946262811E-6</v>
      </c>
      <c r="J186" s="56">
        <f>H186/'סכום נכסי הקרן'!$C$41</f>
        <v>-1.733512170725219E-8</v>
      </c>
    </row>
    <row r="187" spans="1:10">
      <c r="A187" t="s">
        <v>2647</v>
      </c>
      <c r="B187" t="s">
        <v>2648</v>
      </c>
      <c r="C187" t="s">
        <v>1096</v>
      </c>
      <c r="D187" t="s">
        <v>100</v>
      </c>
      <c r="E187" s="66">
        <v>45237</v>
      </c>
      <c r="F187" s="55">
        <v>367.85396699999995</v>
      </c>
      <c r="G187" s="55">
        <v>-6.4899829999999996</v>
      </c>
      <c r="H187" s="55">
        <v>-2.3873657999999999E-2</v>
      </c>
      <c r="I187" s="56">
        <f t="shared" si="2"/>
        <v>-1.6510647331368277E-5</v>
      </c>
      <c r="J187" s="56">
        <f>H187/'סכום נכסי הקרן'!$C$41</f>
        <v>-2.627379716696367E-7</v>
      </c>
    </row>
    <row r="188" spans="1:10">
      <c r="A188" t="s">
        <v>2649</v>
      </c>
      <c r="B188" t="s">
        <v>2650</v>
      </c>
      <c r="C188" t="s">
        <v>1096</v>
      </c>
      <c r="D188" t="s">
        <v>100</v>
      </c>
      <c r="E188" s="66">
        <v>45231</v>
      </c>
      <c r="F188" s="55">
        <v>93.522194999999996</v>
      </c>
      <c r="G188" s="55">
        <v>-10.352789</v>
      </c>
      <c r="H188" s="55">
        <v>-9.6821560000000008E-3</v>
      </c>
      <c r="I188" s="56">
        <f t="shared" si="2"/>
        <v>-6.6960271912788305E-6</v>
      </c>
      <c r="J188" s="56">
        <f>H188/'סכום נכסי הקרן'!$C$41</f>
        <v>-1.0655551942768902E-7</v>
      </c>
    </row>
    <row r="189" spans="1:10">
      <c r="A189" t="s">
        <v>2651</v>
      </c>
      <c r="B189" t="s">
        <v>2652</v>
      </c>
      <c r="C189" t="s">
        <v>1096</v>
      </c>
      <c r="D189" t="s">
        <v>100</v>
      </c>
      <c r="E189" s="66">
        <v>45224</v>
      </c>
      <c r="F189" s="55">
        <v>124.69626</v>
      </c>
      <c r="G189" s="55">
        <v>-11.477686</v>
      </c>
      <c r="H189" s="55">
        <v>-1.4312245000000001E-2</v>
      </c>
      <c r="I189" s="56">
        <f t="shared" si="2"/>
        <v>-9.8981241046151792E-6</v>
      </c>
      <c r="J189" s="56">
        <f>H189/'סכום נכסי הקרן'!$C$41</f>
        <v>-1.5751127126554715E-7</v>
      </c>
    </row>
    <row r="190" spans="1:10">
      <c r="A190" s="57" t="s">
        <v>2653</v>
      </c>
      <c r="B190" s="108" t="s">
        <v>2914</v>
      </c>
      <c r="C190" s="108" t="s">
        <v>2914</v>
      </c>
      <c r="D190" s="108" t="s">
        <v>2914</v>
      </c>
      <c r="E190" s="108" t="s">
        <v>2914</v>
      </c>
      <c r="F190" s="122" t="s">
        <v>2914</v>
      </c>
      <c r="G190" s="108" t="s">
        <v>2914</v>
      </c>
      <c r="H190" s="59">
        <f>SUM(H191:H270)</f>
        <v>-36.773997819000002</v>
      </c>
      <c r="I190" s="58">
        <f t="shared" si="2"/>
        <v>-2.543231996345157E-2</v>
      </c>
      <c r="J190" s="58">
        <f>H190/'סכום נכסי הקרן'!$C$41</f>
        <v>-4.0471073168375386E-4</v>
      </c>
    </row>
    <row r="191" spans="1:10">
      <c r="A191" t="s">
        <v>2654</v>
      </c>
      <c r="B191" t="s">
        <v>2655</v>
      </c>
      <c r="C191" t="s">
        <v>1096</v>
      </c>
      <c r="D191" t="s">
        <v>102</v>
      </c>
      <c r="E191" s="66">
        <v>45099</v>
      </c>
      <c r="F191" s="55">
        <v>129.69926599999999</v>
      </c>
      <c r="G191" s="55">
        <v>0.38185999999999998</v>
      </c>
      <c r="H191" s="55">
        <v>4.9527000000000002E-4</v>
      </c>
      <c r="I191" s="56">
        <f t="shared" si="2"/>
        <v>3.4252096196597804E-7</v>
      </c>
      <c r="J191" s="56">
        <f>H191/'סכום נכסי הקרן'!$C$41</f>
        <v>5.4506198936426487E-9</v>
      </c>
    </row>
    <row r="192" spans="1:10">
      <c r="A192" t="s">
        <v>2654</v>
      </c>
      <c r="B192" t="s">
        <v>2656</v>
      </c>
      <c r="C192" t="s">
        <v>1096</v>
      </c>
      <c r="D192" t="s">
        <v>102</v>
      </c>
      <c r="E192" s="66">
        <v>45099</v>
      </c>
      <c r="F192" s="55">
        <v>62466.618902000002</v>
      </c>
      <c r="G192" s="55">
        <v>0.38185999999999998</v>
      </c>
      <c r="H192" s="55">
        <v>0.23853521399999997</v>
      </c>
      <c r="I192" s="56">
        <f t="shared" si="2"/>
        <v>1.6496721174720944E-4</v>
      </c>
      <c r="J192" s="56">
        <f>H192/'סכום נכסי הקרן'!$C$41</f>
        <v>2.6251636133072996E-6</v>
      </c>
    </row>
    <row r="193" spans="1:10">
      <c r="A193" t="s">
        <v>2657</v>
      </c>
      <c r="B193" t="s">
        <v>2658</v>
      </c>
      <c r="C193" t="s">
        <v>1096</v>
      </c>
      <c r="D193" t="s">
        <v>107</v>
      </c>
      <c r="E193" s="66">
        <v>45166</v>
      </c>
      <c r="F193" s="55">
        <v>20098.049832000001</v>
      </c>
      <c r="G193" s="55">
        <v>5.5743410000000004</v>
      </c>
      <c r="H193" s="55">
        <v>1.120333842</v>
      </c>
      <c r="I193" s="56">
        <f t="shared" si="2"/>
        <v>7.7480530879092224E-4</v>
      </c>
      <c r="J193" s="56">
        <f>H193/'סכום נכסי הקרן'!$C$41</f>
        <v>1.2329666498528682E-5</v>
      </c>
    </row>
    <row r="194" spans="1:10">
      <c r="A194" t="s">
        <v>2659</v>
      </c>
      <c r="B194" t="s">
        <v>2660</v>
      </c>
      <c r="C194" t="s">
        <v>1096</v>
      </c>
      <c r="D194" t="s">
        <v>107</v>
      </c>
      <c r="E194" s="66">
        <v>45166</v>
      </c>
      <c r="F194" s="55">
        <v>26127.464781999999</v>
      </c>
      <c r="G194" s="55">
        <v>5.4278130000000004</v>
      </c>
      <c r="H194" s="55">
        <v>1.418150021</v>
      </c>
      <c r="I194" s="56">
        <f t="shared" si="2"/>
        <v>9.8077030590383411E-4</v>
      </c>
      <c r="J194" s="56">
        <f>H194/'סכום נכסי הקרן'!$C$41</f>
        <v>1.560723790383496E-5</v>
      </c>
    </row>
    <row r="195" spans="1:10">
      <c r="A195" t="s">
        <v>2661</v>
      </c>
      <c r="B195" t="s">
        <v>2662</v>
      </c>
      <c r="C195" t="s">
        <v>1096</v>
      </c>
      <c r="D195" t="s">
        <v>107</v>
      </c>
      <c r="E195" s="66">
        <v>45168</v>
      </c>
      <c r="F195" s="55">
        <v>5316.4394389999998</v>
      </c>
      <c r="G195" s="55">
        <v>4.8519589999999999</v>
      </c>
      <c r="H195" s="55">
        <v>0.25795148800000001</v>
      </c>
      <c r="I195" s="56">
        <f t="shared" si="2"/>
        <v>1.7839520223376229E-4</v>
      </c>
      <c r="J195" s="56">
        <f>H195/'סכום נכסי הקרן'!$C$41</f>
        <v>2.8388465121802715E-6</v>
      </c>
    </row>
    <row r="196" spans="1:10">
      <c r="A196" t="s">
        <v>2663</v>
      </c>
      <c r="B196" t="s">
        <v>2664</v>
      </c>
      <c r="C196" t="s">
        <v>1096</v>
      </c>
      <c r="D196" t="s">
        <v>107</v>
      </c>
      <c r="E196" s="66">
        <v>45168</v>
      </c>
      <c r="F196" s="55">
        <v>26127.464781999999</v>
      </c>
      <c r="G196" s="55">
        <v>4.2365430000000002</v>
      </c>
      <c r="H196" s="55">
        <v>1.1069013329999999</v>
      </c>
      <c r="I196" s="56">
        <f t="shared" si="2"/>
        <v>7.655155963021854E-4</v>
      </c>
      <c r="J196" s="56">
        <f>H196/'סכום נכסי הקרן'!$C$41</f>
        <v>1.2181837030204465E-5</v>
      </c>
    </row>
    <row r="197" spans="1:10">
      <c r="A197" t="s">
        <v>2665</v>
      </c>
      <c r="B197" t="s">
        <v>2666</v>
      </c>
      <c r="C197" t="s">
        <v>1096</v>
      </c>
      <c r="D197" t="s">
        <v>100</v>
      </c>
      <c r="E197" s="66">
        <v>45166</v>
      </c>
      <c r="F197" s="55">
        <v>94075.022780000014</v>
      </c>
      <c r="G197" s="55">
        <v>2.4334359999999999</v>
      </c>
      <c r="H197" s="55">
        <v>2.2892557359999999</v>
      </c>
      <c r="I197" s="56">
        <f t="shared" si="2"/>
        <v>1.5832133520723101E-3</v>
      </c>
      <c r="J197" s="56">
        <f>H197/'סכום נכסי הקרן'!$C$41</f>
        <v>2.5194061534672285E-5</v>
      </c>
    </row>
    <row r="198" spans="1:10">
      <c r="A198" t="s">
        <v>2667</v>
      </c>
      <c r="B198" t="s">
        <v>2668</v>
      </c>
      <c r="C198" t="s">
        <v>1096</v>
      </c>
      <c r="D198" t="s">
        <v>100</v>
      </c>
      <c r="E198" s="66">
        <v>45167</v>
      </c>
      <c r="F198" s="55">
        <v>66675.394396000003</v>
      </c>
      <c r="G198" s="55">
        <v>2.709524</v>
      </c>
      <c r="H198" s="55">
        <v>1.806585874</v>
      </c>
      <c r="I198" s="56">
        <f t="shared" si="2"/>
        <v>1.2494064478701056E-3</v>
      </c>
      <c r="J198" s="56">
        <f>H198/'סכום נכסי הקרן'!$C$41</f>
        <v>1.9882110574834317E-5</v>
      </c>
    </row>
    <row r="199" spans="1:10">
      <c r="A199" t="s">
        <v>2669</v>
      </c>
      <c r="B199" t="s">
        <v>2670</v>
      </c>
      <c r="C199" t="s">
        <v>1096</v>
      </c>
      <c r="D199" t="s">
        <v>102</v>
      </c>
      <c r="E199" s="66">
        <v>45117</v>
      </c>
      <c r="F199" s="55">
        <v>43.444425000000003</v>
      </c>
      <c r="G199" s="55">
        <v>2.2453000000000001E-2</v>
      </c>
      <c r="H199" s="55">
        <v>9.7540000000000001E-6</v>
      </c>
      <c r="I199" s="56">
        <f t="shared" si="2"/>
        <v>6.7457133745555961E-9</v>
      </c>
      <c r="J199" s="56">
        <f>H199/'סכום נכסי הקרן'!$C$41</f>
        <v>1.0734618782197669E-10</v>
      </c>
    </row>
    <row r="200" spans="1:10">
      <c r="A200" t="s">
        <v>2671</v>
      </c>
      <c r="B200" t="s">
        <v>2672</v>
      </c>
      <c r="C200" t="s">
        <v>1096</v>
      </c>
      <c r="D200" t="s">
        <v>102</v>
      </c>
      <c r="E200" s="66">
        <v>45145</v>
      </c>
      <c r="F200" s="55">
        <v>1765104</v>
      </c>
      <c r="G200" s="55">
        <v>-0.16064700000000001</v>
      </c>
      <c r="H200" s="55">
        <v>-2.8355900000000003</v>
      </c>
      <c r="I200" s="56">
        <f t="shared" si="2"/>
        <v>-1.9610495578999492E-3</v>
      </c>
      <c r="J200" s="56">
        <f>H200/'סכום נכסי הקרן'!$C$41</f>
        <v>-3.1206661546659723E-5</v>
      </c>
    </row>
    <row r="201" spans="1:10">
      <c r="A201" t="s">
        <v>2673</v>
      </c>
      <c r="B201" t="s">
        <v>2674</v>
      </c>
      <c r="C201" t="s">
        <v>1096</v>
      </c>
      <c r="D201" t="s">
        <v>100</v>
      </c>
      <c r="E201" s="66">
        <v>45127</v>
      </c>
      <c r="F201" s="55">
        <v>56001.076789999992</v>
      </c>
      <c r="G201" s="55">
        <v>-4.0532329999999996</v>
      </c>
      <c r="H201" s="55">
        <v>-2.269854075</v>
      </c>
      <c r="I201" s="56">
        <f t="shared" si="2"/>
        <v>-1.5697954677073016E-3</v>
      </c>
      <c r="J201" s="56">
        <f>H201/'סכום נכסי הקרן'!$C$41</f>
        <v>-2.4980539456984743E-5</v>
      </c>
    </row>
    <row r="202" spans="1:10">
      <c r="A202" t="s">
        <v>2675</v>
      </c>
      <c r="B202" t="s">
        <v>2676</v>
      </c>
      <c r="C202" t="s">
        <v>1096</v>
      </c>
      <c r="D202" t="s">
        <v>100</v>
      </c>
      <c r="E202" s="66">
        <v>45127</v>
      </c>
      <c r="F202" s="55">
        <v>145725.62729599999</v>
      </c>
      <c r="G202" s="55">
        <v>-4.0279160000000003</v>
      </c>
      <c r="H202" s="55">
        <v>-5.8697056780000008</v>
      </c>
      <c r="I202" s="56">
        <f t="shared" ref="I202:I265" si="3">H202/$H$9</f>
        <v>-4.0593963601383565E-3</v>
      </c>
      <c r="J202" s="56">
        <f>H202/'סכום נכסי הקרן'!$C$41</f>
        <v>-6.4598167743521744E-5</v>
      </c>
    </row>
    <row r="203" spans="1:10">
      <c r="A203" t="s">
        <v>2677</v>
      </c>
      <c r="B203" t="s">
        <v>2678</v>
      </c>
      <c r="C203" t="s">
        <v>1096</v>
      </c>
      <c r="D203" t="s">
        <v>100</v>
      </c>
      <c r="E203" s="66">
        <v>45127</v>
      </c>
      <c r="F203" s="55">
        <v>127116.19884100002</v>
      </c>
      <c r="G203" s="55">
        <v>-4.0217799999999997</v>
      </c>
      <c r="H203" s="55">
        <v>-5.1123342049999998</v>
      </c>
      <c r="I203" s="56">
        <f t="shared" si="3"/>
        <v>-3.5356101314195764E-3</v>
      </c>
      <c r="J203" s="56">
        <f>H203/'סכום נכסי הקרן'!$C$41</f>
        <v>-5.6263029298610406E-5</v>
      </c>
    </row>
    <row r="204" spans="1:10">
      <c r="A204" t="s">
        <v>2679</v>
      </c>
      <c r="B204" t="s">
        <v>2680</v>
      </c>
      <c r="C204" t="s">
        <v>1096</v>
      </c>
      <c r="D204" t="s">
        <v>100</v>
      </c>
      <c r="E204" s="66">
        <v>45168</v>
      </c>
      <c r="F204" s="55">
        <v>41636.488319999997</v>
      </c>
      <c r="G204" s="55">
        <v>1.343831</v>
      </c>
      <c r="H204" s="55">
        <v>0.55952388599999991</v>
      </c>
      <c r="I204" s="56">
        <f t="shared" si="3"/>
        <v>3.8695794147770347E-4</v>
      </c>
      <c r="J204" s="56">
        <f>H204/'סכום נכסי הקרן'!$C$41</f>
        <v>6.1577564237685322E-6</v>
      </c>
    </row>
    <row r="205" spans="1:10">
      <c r="A205" t="s">
        <v>2681</v>
      </c>
      <c r="B205" t="s">
        <v>2682</v>
      </c>
      <c r="C205" t="s">
        <v>1096</v>
      </c>
      <c r="D205" t="s">
        <v>100</v>
      </c>
      <c r="E205" s="66">
        <v>45166</v>
      </c>
      <c r="F205" s="55">
        <v>83272.976639999993</v>
      </c>
      <c r="G205" s="55">
        <v>1.404498</v>
      </c>
      <c r="H205" s="55">
        <v>1.169566951</v>
      </c>
      <c r="I205" s="56">
        <f t="shared" si="3"/>
        <v>8.0885415458262341E-4</v>
      </c>
      <c r="J205" s="56">
        <f>H205/'סכום נכסי הקרן'!$C$41</f>
        <v>1.2871494114457926E-5</v>
      </c>
    </row>
    <row r="206" spans="1:10">
      <c r="A206" t="s">
        <v>2683</v>
      </c>
      <c r="B206" t="s">
        <v>2684</v>
      </c>
      <c r="C206" t="s">
        <v>1096</v>
      </c>
      <c r="D206" t="s">
        <v>100</v>
      </c>
      <c r="E206" s="66">
        <v>45166</v>
      </c>
      <c r="F206" s="55">
        <v>24981.892992000001</v>
      </c>
      <c r="G206" s="55">
        <v>1.4403109999999999</v>
      </c>
      <c r="H206" s="55">
        <v>0.35981699500000003</v>
      </c>
      <c r="I206" s="56">
        <f t="shared" si="3"/>
        <v>2.4884378875988353E-4</v>
      </c>
      <c r="J206" s="56">
        <f>H206/'סכום נכסי הקרן'!$C$41</f>
        <v>3.959912110601728E-6</v>
      </c>
    </row>
    <row r="207" spans="1:10">
      <c r="A207" t="s">
        <v>2685</v>
      </c>
      <c r="B207" t="s">
        <v>2686</v>
      </c>
      <c r="C207" t="s">
        <v>1096</v>
      </c>
      <c r="D207" t="s">
        <v>100</v>
      </c>
      <c r="E207" s="66">
        <v>45168</v>
      </c>
      <c r="F207" s="55">
        <v>33309.190655999999</v>
      </c>
      <c r="G207" s="55">
        <v>1.4437530000000001</v>
      </c>
      <c r="H207" s="55">
        <v>0.480902577</v>
      </c>
      <c r="I207" s="56">
        <f t="shared" si="3"/>
        <v>3.3258467762222187E-4</v>
      </c>
      <c r="J207" s="56">
        <f>H207/'סכום נכסי הקרן'!$C$41</f>
        <v>5.2925013691526149E-6</v>
      </c>
    </row>
    <row r="208" spans="1:10">
      <c r="A208" t="s">
        <v>2687</v>
      </c>
      <c r="B208" t="s">
        <v>2688</v>
      </c>
      <c r="C208" t="s">
        <v>1096</v>
      </c>
      <c r="D208" t="s">
        <v>100</v>
      </c>
      <c r="E208" s="66">
        <v>45189</v>
      </c>
      <c r="F208" s="55">
        <v>31227.366239999999</v>
      </c>
      <c r="G208" s="55">
        <v>2.8150200000000001</v>
      </c>
      <c r="H208" s="55">
        <v>0.87905675799999994</v>
      </c>
      <c r="I208" s="56">
        <f t="shared" si="3"/>
        <v>6.0794186276748839E-4</v>
      </c>
      <c r="J208" s="56">
        <f>H208/'סכום נכסי הקרן'!$C$41</f>
        <v>9.6743276451144046E-6</v>
      </c>
    </row>
    <row r="209" spans="1:10">
      <c r="A209" t="s">
        <v>2689</v>
      </c>
      <c r="B209" t="s">
        <v>2690</v>
      </c>
      <c r="C209" t="s">
        <v>1096</v>
      </c>
      <c r="D209" t="s">
        <v>100</v>
      </c>
      <c r="E209" s="66">
        <v>45189</v>
      </c>
      <c r="F209" s="55">
        <v>31227.366239999999</v>
      </c>
      <c r="G209" s="55">
        <v>2.851823</v>
      </c>
      <c r="H209" s="55">
        <v>0.89054936200000001</v>
      </c>
      <c r="I209" s="56">
        <f t="shared" si="3"/>
        <v>6.1588996739238809E-4</v>
      </c>
      <c r="J209" s="56">
        <f>H209/'סכום נכסי הקרן'!$C$41</f>
        <v>9.8008077791668568E-6</v>
      </c>
    </row>
    <row r="210" spans="1:10">
      <c r="A210" t="s">
        <v>2691</v>
      </c>
      <c r="B210" t="s">
        <v>2692</v>
      </c>
      <c r="C210" t="s">
        <v>1096</v>
      </c>
      <c r="D210" t="s">
        <v>100</v>
      </c>
      <c r="E210" s="66">
        <v>45195</v>
      </c>
      <c r="F210" s="55">
        <v>31227.366239999999</v>
      </c>
      <c r="G210" s="55">
        <v>3.4983240000000002</v>
      </c>
      <c r="H210" s="55">
        <v>1.092434318</v>
      </c>
      <c r="I210" s="56">
        <f t="shared" si="3"/>
        <v>7.5551043569367659E-4</v>
      </c>
      <c r="J210" s="56">
        <f>H210/'סכום נכסי הקרן'!$C$41</f>
        <v>1.2022622460857188E-5</v>
      </c>
    </row>
    <row r="211" spans="1:10">
      <c r="A211" t="s">
        <v>2693</v>
      </c>
      <c r="B211" t="s">
        <v>2694</v>
      </c>
      <c r="C211" t="s">
        <v>1096</v>
      </c>
      <c r="D211" t="s">
        <v>100</v>
      </c>
      <c r="E211" s="66">
        <v>45196</v>
      </c>
      <c r="F211" s="55">
        <v>31227.366239999999</v>
      </c>
      <c r="G211" s="55">
        <v>3.7793299999999999</v>
      </c>
      <c r="H211" s="55">
        <v>1.1801853520000001</v>
      </c>
      <c r="I211" s="56">
        <f t="shared" si="3"/>
        <v>8.1619767412764038E-4</v>
      </c>
      <c r="J211" s="56">
        <f>H211/'סכום נכסי הקרן'!$C$41</f>
        <v>1.2988353338172819E-5</v>
      </c>
    </row>
    <row r="212" spans="1:10">
      <c r="A212" t="s">
        <v>2695</v>
      </c>
      <c r="B212" t="s">
        <v>2696</v>
      </c>
      <c r="C212" t="s">
        <v>1096</v>
      </c>
      <c r="D212" t="s">
        <v>107</v>
      </c>
      <c r="E212" s="66">
        <v>45176</v>
      </c>
      <c r="F212" s="55">
        <v>47115.053056999997</v>
      </c>
      <c r="G212" s="55">
        <v>-6.705667</v>
      </c>
      <c r="H212" s="55">
        <v>-3.1593787150000003</v>
      </c>
      <c r="I212" s="56">
        <f t="shared" si="3"/>
        <v>-2.1849767534408218E-3</v>
      </c>
      <c r="J212" s="56">
        <f>H212/'סכום נכסי הקרן'!$C$41</f>
        <v>-3.4770069811476872E-5</v>
      </c>
    </row>
    <row r="213" spans="1:10">
      <c r="A213" t="s">
        <v>2697</v>
      </c>
      <c r="B213" t="s">
        <v>2698</v>
      </c>
      <c r="C213" t="s">
        <v>1096</v>
      </c>
      <c r="D213" t="s">
        <v>107</v>
      </c>
      <c r="E213" s="66">
        <v>45161</v>
      </c>
      <c r="F213" s="55">
        <v>268936.32449000003</v>
      </c>
      <c r="G213" s="55">
        <v>-5.8817110000000001</v>
      </c>
      <c r="H213" s="55">
        <v>-15.818057065000001</v>
      </c>
      <c r="I213" s="56">
        <f t="shared" si="3"/>
        <v>-1.0939520104865095E-2</v>
      </c>
      <c r="J213" s="56">
        <f>H213/'סכום נכסי הקרן'!$C$41</f>
        <v>-1.7408326068056547E-4</v>
      </c>
    </row>
    <row r="214" spans="1:10">
      <c r="A214" t="s">
        <v>2699</v>
      </c>
      <c r="B214" t="s">
        <v>2700</v>
      </c>
      <c r="C214" t="s">
        <v>1096</v>
      </c>
      <c r="D214" t="s">
        <v>107</v>
      </c>
      <c r="E214" s="66">
        <v>45180</v>
      </c>
      <c r="F214" s="55">
        <v>24745.610687</v>
      </c>
      <c r="G214" s="55">
        <v>-5.6458250000000003</v>
      </c>
      <c r="H214" s="55">
        <v>-1.3970938369999997</v>
      </c>
      <c r="I214" s="56">
        <f t="shared" si="3"/>
        <v>-9.6620817938897815E-4</v>
      </c>
      <c r="J214" s="56">
        <f>H214/'סכום נכסי הקרן'!$C$41</f>
        <v>-1.5375507220784096E-5</v>
      </c>
    </row>
    <row r="215" spans="1:10">
      <c r="A215" t="s">
        <v>2701</v>
      </c>
      <c r="B215" t="s">
        <v>2702</v>
      </c>
      <c r="C215" t="s">
        <v>1096</v>
      </c>
      <c r="D215" t="s">
        <v>107</v>
      </c>
      <c r="E215" s="66">
        <v>45127</v>
      </c>
      <c r="F215" s="55">
        <v>5351.3790319999998</v>
      </c>
      <c r="G215" s="55">
        <v>0.59496099999999996</v>
      </c>
      <c r="H215" s="55">
        <v>3.1838598999999995E-2</v>
      </c>
      <c r="I215" s="56">
        <f t="shared" si="3"/>
        <v>2.2019075569142134E-5</v>
      </c>
      <c r="J215" s="56">
        <f>H215/'סכום נכסי הקרן'!$C$41</f>
        <v>3.5039493830660228E-7</v>
      </c>
    </row>
    <row r="216" spans="1:10">
      <c r="A216" t="s">
        <v>2703</v>
      </c>
      <c r="B216" t="s">
        <v>2704</v>
      </c>
      <c r="C216" t="s">
        <v>1096</v>
      </c>
      <c r="D216" t="s">
        <v>100</v>
      </c>
      <c r="E216" s="66">
        <v>45127</v>
      </c>
      <c r="F216" s="55">
        <v>216623.05416099998</v>
      </c>
      <c r="G216" s="55">
        <v>1.081108</v>
      </c>
      <c r="H216" s="55">
        <v>2.3419286059999997</v>
      </c>
      <c r="I216" s="56">
        <f t="shared" si="3"/>
        <v>1.6196410826069859E-3</v>
      </c>
      <c r="J216" s="56">
        <f>H216/'סכום נכסי הקרן'!$C$41</f>
        <v>2.5773744925705968E-5</v>
      </c>
    </row>
    <row r="217" spans="1:10">
      <c r="A217" t="s">
        <v>2703</v>
      </c>
      <c r="B217" t="s">
        <v>2705</v>
      </c>
      <c r="C217" t="s">
        <v>1096</v>
      </c>
      <c r="D217" t="s">
        <v>100</v>
      </c>
      <c r="E217" s="66">
        <v>45127</v>
      </c>
      <c r="F217" s="55">
        <v>180052.22</v>
      </c>
      <c r="G217" s="55">
        <v>1.0811090000000001</v>
      </c>
      <c r="H217" s="55">
        <v>1.9465599999999998</v>
      </c>
      <c r="I217" s="56">
        <f t="shared" si="3"/>
        <v>1.3462103574302788E-3</v>
      </c>
      <c r="J217" s="56">
        <f>H217/'סכום נכסי הקרן'!$C$41</f>
        <v>2.1422574878690478E-5</v>
      </c>
    </row>
    <row r="218" spans="1:10">
      <c r="A218" t="s">
        <v>2706</v>
      </c>
      <c r="B218" t="s">
        <v>2707</v>
      </c>
      <c r="C218" t="s">
        <v>1096</v>
      </c>
      <c r="D218" t="s">
        <v>100</v>
      </c>
      <c r="E218" s="66">
        <v>45127</v>
      </c>
      <c r="F218" s="55">
        <v>89943.906107999996</v>
      </c>
      <c r="G218" s="55">
        <v>1.0584519999999999</v>
      </c>
      <c r="H218" s="55">
        <v>0.95201291399999999</v>
      </c>
      <c r="I218" s="56">
        <f t="shared" si="3"/>
        <v>6.5839719568581566E-4</v>
      </c>
      <c r="J218" s="56">
        <f>H218/'סכום נכסי הקרן'!$C$41</f>
        <v>1.0477235705883878E-5</v>
      </c>
    </row>
    <row r="219" spans="1:10">
      <c r="A219" t="s">
        <v>2708</v>
      </c>
      <c r="B219" t="s">
        <v>2709</v>
      </c>
      <c r="C219" t="s">
        <v>1096</v>
      </c>
      <c r="D219" t="s">
        <v>100</v>
      </c>
      <c r="E219" s="66">
        <v>45127</v>
      </c>
      <c r="F219" s="55">
        <v>67434.244420000003</v>
      </c>
      <c r="G219" s="55">
        <v>1.0237130000000001</v>
      </c>
      <c r="H219" s="55">
        <v>0.69033296800000021</v>
      </c>
      <c r="I219" s="56">
        <f t="shared" si="3"/>
        <v>4.7742345039309634E-4</v>
      </c>
      <c r="J219" s="56">
        <f>H219/'סכום נכסי הקרן'!$C$41</f>
        <v>7.5973562069541369E-6</v>
      </c>
    </row>
    <row r="220" spans="1:10">
      <c r="A220" t="s">
        <v>2710</v>
      </c>
      <c r="B220" t="s">
        <v>2711</v>
      </c>
      <c r="C220" t="s">
        <v>1096</v>
      </c>
      <c r="D220" t="s">
        <v>102</v>
      </c>
      <c r="E220" s="66">
        <v>45195</v>
      </c>
      <c r="F220" s="55">
        <v>62829.887145000001</v>
      </c>
      <c r="G220" s="55">
        <v>-3.9586079999999999</v>
      </c>
      <c r="H220" s="55">
        <v>-2.4871887729999997</v>
      </c>
      <c r="I220" s="56">
        <f t="shared" si="3"/>
        <v>-1.7201007351928051E-3</v>
      </c>
      <c r="J220" s="56">
        <f>H220/'סכום נכסי הקרן'!$C$41</f>
        <v>-2.7372383963006943E-5</v>
      </c>
    </row>
    <row r="221" spans="1:10">
      <c r="A221" t="s">
        <v>2712</v>
      </c>
      <c r="B221" t="s">
        <v>2713</v>
      </c>
      <c r="C221" t="s">
        <v>1096</v>
      </c>
      <c r="D221" t="s">
        <v>102</v>
      </c>
      <c r="E221" s="66">
        <v>45195</v>
      </c>
      <c r="F221" s="55">
        <v>62844.611749999996</v>
      </c>
      <c r="G221" s="55">
        <v>-3.93425</v>
      </c>
      <c r="H221" s="55">
        <v>-2.4724641689999998</v>
      </c>
      <c r="I221" s="56">
        <f t="shared" si="3"/>
        <v>-1.7099174300730761E-3</v>
      </c>
      <c r="J221" s="56">
        <f>H221/'סכום נכסי הקרן'!$C$41</f>
        <v>-2.721033453645494E-5</v>
      </c>
    </row>
    <row r="222" spans="1:10">
      <c r="A222" t="s">
        <v>2714</v>
      </c>
      <c r="B222" t="s">
        <v>2715</v>
      </c>
      <c r="C222" t="s">
        <v>1096</v>
      </c>
      <c r="D222" t="s">
        <v>102</v>
      </c>
      <c r="E222" s="66">
        <v>45181</v>
      </c>
      <c r="F222" s="55">
        <v>175146.96112299999</v>
      </c>
      <c r="G222" s="55">
        <v>-2.554996</v>
      </c>
      <c r="H222" s="55">
        <v>-4.4749976500000006</v>
      </c>
      <c r="I222" s="56">
        <f t="shared" si="3"/>
        <v>-3.0948381688240584E-3</v>
      </c>
      <c r="J222" s="56">
        <f>H222/'סכום נכסי הקרן'!$C$41</f>
        <v>-4.9248917186775104E-5</v>
      </c>
    </row>
    <row r="223" spans="1:10">
      <c r="A223" t="s">
        <v>2716</v>
      </c>
      <c r="B223" t="s">
        <v>2717</v>
      </c>
      <c r="C223" t="s">
        <v>1096</v>
      </c>
      <c r="D223" t="s">
        <v>102</v>
      </c>
      <c r="E223" s="66">
        <v>45181</v>
      </c>
      <c r="F223" s="55">
        <v>63701.583727999998</v>
      </c>
      <c r="G223" s="55">
        <v>-2.5360309999999999</v>
      </c>
      <c r="H223" s="55">
        <v>-1.6154921910000002</v>
      </c>
      <c r="I223" s="56">
        <f t="shared" si="3"/>
        <v>-1.1172490546769351E-3</v>
      </c>
      <c r="J223" s="56">
        <f>H223/'סכום נכסי הקרן'!$C$41</f>
        <v>-1.7779057633793588E-5</v>
      </c>
    </row>
    <row r="224" spans="1:10">
      <c r="A224" t="s">
        <v>2718</v>
      </c>
      <c r="B224" t="s">
        <v>2719</v>
      </c>
      <c r="C224" t="s">
        <v>1096</v>
      </c>
      <c r="D224" t="s">
        <v>102</v>
      </c>
      <c r="E224" s="66">
        <v>45176</v>
      </c>
      <c r="F224" s="55">
        <v>286670.378921</v>
      </c>
      <c r="G224" s="55">
        <v>-2.5915659999999998</v>
      </c>
      <c r="H224" s="55">
        <v>-7.4292529059999994</v>
      </c>
      <c r="I224" s="56">
        <f t="shared" si="3"/>
        <v>-5.1379547560959837E-3</v>
      </c>
      <c r="J224" s="56">
        <f>H224/'סכום נכסי הקרן'!$C$41</f>
        <v>-8.1761531456268417E-5</v>
      </c>
    </row>
    <row r="225" spans="1:10">
      <c r="A225" t="s">
        <v>2720</v>
      </c>
      <c r="B225" t="s">
        <v>2721</v>
      </c>
      <c r="C225" t="s">
        <v>1096</v>
      </c>
      <c r="D225" t="s">
        <v>102</v>
      </c>
      <c r="E225" s="66">
        <v>45181</v>
      </c>
      <c r="F225" s="55">
        <v>8.2949789999999997</v>
      </c>
      <c r="G225" s="55">
        <v>-2.5265520000000001</v>
      </c>
      <c r="H225" s="55">
        <v>-2.0957700000000002E-4</v>
      </c>
      <c r="I225" s="56">
        <f t="shared" si="3"/>
        <v>-1.4494016525520178E-7</v>
      </c>
      <c r="J225" s="56">
        <f>H225/'סכום נכסי הקרן'!$C$41</f>
        <v>-2.3064683212186192E-9</v>
      </c>
    </row>
    <row r="226" spans="1:10">
      <c r="A226" t="s">
        <v>2722</v>
      </c>
      <c r="B226" t="s">
        <v>2723</v>
      </c>
      <c r="C226" t="s">
        <v>1096</v>
      </c>
      <c r="D226" t="s">
        <v>102</v>
      </c>
      <c r="E226" s="66">
        <v>45176</v>
      </c>
      <c r="F226" s="55">
        <v>90620.519528999997</v>
      </c>
      <c r="G226" s="55">
        <v>-2.5725989999999999</v>
      </c>
      <c r="H226" s="55">
        <v>-2.3313030029999999</v>
      </c>
      <c r="I226" s="56">
        <f t="shared" si="3"/>
        <v>-1.6122925822717577E-3</v>
      </c>
      <c r="J226" s="56">
        <f>H226/'סכום נכסי הקרן'!$C$41</f>
        <v>-2.5656806441457483E-5</v>
      </c>
    </row>
    <row r="227" spans="1:10">
      <c r="A227" t="s">
        <v>2724</v>
      </c>
      <c r="B227" t="s">
        <v>2725</v>
      </c>
      <c r="C227" t="s">
        <v>1096</v>
      </c>
      <c r="D227" t="s">
        <v>102</v>
      </c>
      <c r="E227" s="66">
        <v>45183</v>
      </c>
      <c r="F227" s="55">
        <v>454990.18884800002</v>
      </c>
      <c r="G227" s="55">
        <v>-2.4464760000000001</v>
      </c>
      <c r="H227" s="55">
        <v>-11.131227359</v>
      </c>
      <c r="I227" s="56">
        <f t="shared" si="3"/>
        <v>-7.6981822094346385E-3</v>
      </c>
      <c r="J227" s="56">
        <f>H227/'סכום נכסי הקרן'!$C$41</f>
        <v>-1.225030574911154E-4</v>
      </c>
    </row>
    <row r="228" spans="1:10">
      <c r="A228" t="s">
        <v>2726</v>
      </c>
      <c r="B228" t="s">
        <v>2727</v>
      </c>
      <c r="C228" t="s">
        <v>1096</v>
      </c>
      <c r="D228" t="s">
        <v>102</v>
      </c>
      <c r="E228" s="66">
        <v>45183</v>
      </c>
      <c r="F228" s="55">
        <v>393126.76118700003</v>
      </c>
      <c r="G228" s="55">
        <v>-2.4417490000000002</v>
      </c>
      <c r="H228" s="55">
        <v>-9.5991678870000001</v>
      </c>
      <c r="I228" s="56">
        <f t="shared" si="3"/>
        <v>-6.6386339142854708E-3</v>
      </c>
      <c r="J228" s="56">
        <f>H228/'סכום נכסי הקרן'!$C$41</f>
        <v>-1.0564220616491584E-4</v>
      </c>
    </row>
    <row r="229" spans="1:10">
      <c r="A229" t="s">
        <v>2728</v>
      </c>
      <c r="B229" t="s">
        <v>2729</v>
      </c>
      <c r="C229" t="s">
        <v>1096</v>
      </c>
      <c r="D229" t="s">
        <v>102</v>
      </c>
      <c r="E229" s="66">
        <v>45161</v>
      </c>
      <c r="F229" s="55">
        <v>80388.977939999997</v>
      </c>
      <c r="G229" s="55">
        <v>-1.5385150000000001</v>
      </c>
      <c r="H229" s="55">
        <v>-1.2367966859999999</v>
      </c>
      <c r="I229" s="56">
        <f t="shared" si="3"/>
        <v>-8.5534918457619822E-4</v>
      </c>
      <c r="J229" s="56">
        <f>H229/'סכום נכסי הקרן'!$C$41</f>
        <v>-1.3611380905572516E-5</v>
      </c>
    </row>
    <row r="230" spans="1:10">
      <c r="A230" t="s">
        <v>2730</v>
      </c>
      <c r="B230" t="s">
        <v>2731</v>
      </c>
      <c r="C230" t="s">
        <v>1096</v>
      </c>
      <c r="D230" t="s">
        <v>102</v>
      </c>
      <c r="E230" s="66">
        <v>45145</v>
      </c>
      <c r="F230" s="55">
        <v>194436.83</v>
      </c>
      <c r="G230" s="55">
        <v>0.16008800000000001</v>
      </c>
      <c r="H230" s="55">
        <v>0.31126999999999999</v>
      </c>
      <c r="I230" s="56">
        <f t="shared" si="3"/>
        <v>2.1526944864649582E-4</v>
      </c>
      <c r="J230" s="56">
        <f>H230/'סכום נכסי הקרן'!$C$41</f>
        <v>3.4256354196582616E-6</v>
      </c>
    </row>
    <row r="231" spans="1:10">
      <c r="A231" t="s">
        <v>2732</v>
      </c>
      <c r="B231" t="s">
        <v>2733</v>
      </c>
      <c r="C231" t="s">
        <v>1096</v>
      </c>
      <c r="D231" t="s">
        <v>102</v>
      </c>
      <c r="E231" s="66">
        <v>45148</v>
      </c>
      <c r="F231" s="55">
        <v>65672.324787000005</v>
      </c>
      <c r="G231" s="55">
        <v>0.56599999999999995</v>
      </c>
      <c r="H231" s="55">
        <v>0.37170508899999999</v>
      </c>
      <c r="I231" s="56">
        <f t="shared" si="3"/>
        <v>2.5706540806414579E-4</v>
      </c>
      <c r="J231" s="56">
        <f>H231/'סכום נכסי הקרן'!$C$41</f>
        <v>4.0907447506846995E-6</v>
      </c>
    </row>
    <row r="232" spans="1:10">
      <c r="A232" t="s">
        <v>2734</v>
      </c>
      <c r="B232" t="s">
        <v>2735</v>
      </c>
      <c r="C232" t="s">
        <v>1096</v>
      </c>
      <c r="D232" t="s">
        <v>102</v>
      </c>
      <c r="E232" s="66">
        <v>45133</v>
      </c>
      <c r="F232" s="55">
        <v>98693.133719999998</v>
      </c>
      <c r="G232" s="55">
        <v>0.80726500000000001</v>
      </c>
      <c r="H232" s="55">
        <v>0.79671465899999994</v>
      </c>
      <c r="I232" s="56">
        <f t="shared" si="3"/>
        <v>5.5099535892155012E-4</v>
      </c>
      <c r="J232" s="56">
        <f>H232/'סכום נכסי הקרן'!$C$41</f>
        <v>8.7681239927758972E-6</v>
      </c>
    </row>
    <row r="233" spans="1:10">
      <c r="A233" t="s">
        <v>2736</v>
      </c>
      <c r="B233" t="s">
        <v>2737</v>
      </c>
      <c r="C233" t="s">
        <v>1096</v>
      </c>
      <c r="D233" t="s">
        <v>102</v>
      </c>
      <c r="E233" s="66">
        <v>45133</v>
      </c>
      <c r="F233" s="55">
        <v>419946.22515200003</v>
      </c>
      <c r="G233" s="55">
        <v>0.85164200000000001</v>
      </c>
      <c r="H233" s="55">
        <v>3.5764388090000008</v>
      </c>
      <c r="I233" s="56">
        <f t="shared" si="3"/>
        <v>2.4734089714118302E-3</v>
      </c>
      <c r="J233" s="56">
        <f>H233/'סכום נכסי הקרן'!$C$41</f>
        <v>3.935996228467508E-5</v>
      </c>
    </row>
    <row r="234" spans="1:10">
      <c r="A234" t="s">
        <v>2738</v>
      </c>
      <c r="B234" t="s">
        <v>2739</v>
      </c>
      <c r="C234" t="s">
        <v>1096</v>
      </c>
      <c r="D234" t="s">
        <v>102</v>
      </c>
      <c r="E234" s="66">
        <v>45127</v>
      </c>
      <c r="F234" s="55">
        <v>134003.88957199999</v>
      </c>
      <c r="G234" s="55">
        <v>2.1140620000000001</v>
      </c>
      <c r="H234" s="55">
        <v>2.832924824</v>
      </c>
      <c r="I234" s="56">
        <f t="shared" si="3"/>
        <v>1.9592063639909123E-3</v>
      </c>
      <c r="J234" s="56">
        <f>H234/'סכום נכסי הקרן'!$C$41</f>
        <v>3.1177330350896483E-5</v>
      </c>
    </row>
    <row r="235" spans="1:10">
      <c r="A235" t="s">
        <v>2740</v>
      </c>
      <c r="B235" t="s">
        <v>2741</v>
      </c>
      <c r="C235" t="s">
        <v>1096</v>
      </c>
      <c r="D235" t="s">
        <v>102</v>
      </c>
      <c r="E235" s="66">
        <v>45127</v>
      </c>
      <c r="F235" s="55">
        <v>30403.964013000001</v>
      </c>
      <c r="G235" s="55">
        <v>2.1140620000000001</v>
      </c>
      <c r="H235" s="55">
        <v>0.64275853900000002</v>
      </c>
      <c r="I235" s="56">
        <f t="shared" si="3"/>
        <v>4.4452172166722519E-4</v>
      </c>
      <c r="J235" s="56">
        <f>H235/'סכום נכסי הקרן'!$C$41</f>
        <v>7.0737829456298268E-6</v>
      </c>
    </row>
    <row r="236" spans="1:10">
      <c r="A236" t="s">
        <v>2742</v>
      </c>
      <c r="B236" t="s">
        <v>2743</v>
      </c>
      <c r="C236" t="s">
        <v>1096</v>
      </c>
      <c r="D236" t="s">
        <v>102</v>
      </c>
      <c r="E236" s="66">
        <v>45127</v>
      </c>
      <c r="F236" s="55">
        <v>233190.61559500001</v>
      </c>
      <c r="G236" s="55">
        <v>2.1486749999999999</v>
      </c>
      <c r="H236" s="55">
        <v>5.0105079259999998</v>
      </c>
      <c r="I236" s="56">
        <f t="shared" si="3"/>
        <v>3.4651886743628274E-3</v>
      </c>
      <c r="J236" s="56">
        <f>H236/'סכום נכסי הקרן'!$C$41</f>
        <v>5.5142395418074519E-5</v>
      </c>
    </row>
    <row r="237" spans="1:10">
      <c r="A237" t="s">
        <v>2744</v>
      </c>
      <c r="B237" t="s">
        <v>2745</v>
      </c>
      <c r="C237" t="s">
        <v>1096</v>
      </c>
      <c r="D237" t="s">
        <v>104</v>
      </c>
      <c r="E237" s="66">
        <v>45195</v>
      </c>
      <c r="F237" s="55">
        <v>53895.144417000003</v>
      </c>
      <c r="G237" s="55">
        <v>-4.4603770000000003</v>
      </c>
      <c r="H237" s="55">
        <v>-2.4039266440000002</v>
      </c>
      <c r="I237" s="56">
        <f t="shared" si="3"/>
        <v>-1.6625179530327405E-3</v>
      </c>
      <c r="J237" s="56">
        <f>H237/'סכום נכסי הקרן'!$C$41</f>
        <v>-2.6456055058138006E-5</v>
      </c>
    </row>
    <row r="238" spans="1:10">
      <c r="A238" t="s">
        <v>2746</v>
      </c>
      <c r="B238" t="s">
        <v>2747</v>
      </c>
      <c r="C238" t="s">
        <v>1096</v>
      </c>
      <c r="D238" t="s">
        <v>104</v>
      </c>
      <c r="E238" s="66">
        <v>45153</v>
      </c>
      <c r="F238" s="55">
        <v>224207.72341099998</v>
      </c>
      <c r="G238" s="55">
        <v>-0.432533</v>
      </c>
      <c r="H238" s="55">
        <v>-0.96977228100000001</v>
      </c>
      <c r="I238" s="56">
        <f t="shared" si="3"/>
        <v>-6.7067929528552258E-4</v>
      </c>
      <c r="J238" s="56">
        <f>H238/'סכום נכסי הקרן'!$C$41</f>
        <v>-1.0672683762638175E-5</v>
      </c>
    </row>
    <row r="239" spans="1:10">
      <c r="A239" t="s">
        <v>2748</v>
      </c>
      <c r="B239" t="s">
        <v>2749</v>
      </c>
      <c r="C239" t="s">
        <v>1096</v>
      </c>
      <c r="D239" t="s">
        <v>104</v>
      </c>
      <c r="E239" s="66">
        <v>45153</v>
      </c>
      <c r="F239" s="55">
        <v>74742.092137</v>
      </c>
      <c r="G239" s="55">
        <v>-0.42422300000000002</v>
      </c>
      <c r="H239" s="55">
        <v>-0.317073096</v>
      </c>
      <c r="I239" s="56">
        <f t="shared" si="3"/>
        <v>-2.1928277879833407E-4</v>
      </c>
      <c r="J239" s="56">
        <f>H239/'סכום נכסי הקרן'!$C$41</f>
        <v>-3.4895005245552233E-6</v>
      </c>
    </row>
    <row r="240" spans="1:10">
      <c r="A240" t="s">
        <v>2750</v>
      </c>
      <c r="B240" t="s">
        <v>2751</v>
      </c>
      <c r="C240" t="s">
        <v>1096</v>
      </c>
      <c r="D240" t="s">
        <v>104</v>
      </c>
      <c r="E240" s="66">
        <v>45153</v>
      </c>
      <c r="F240" s="55">
        <v>160720.82441500001</v>
      </c>
      <c r="G240" s="55">
        <v>-0.40839799999999998</v>
      </c>
      <c r="H240" s="55">
        <v>-0.65638083200000008</v>
      </c>
      <c r="I240" s="56">
        <f t="shared" si="3"/>
        <v>-4.5394268579293935E-4</v>
      </c>
      <c r="J240" s="56">
        <f>H240/'סכום נכסי הקרן'!$C$41</f>
        <v>-7.2237010533747531E-6</v>
      </c>
    </row>
    <row r="241" spans="1:10">
      <c r="A241" t="s">
        <v>2752</v>
      </c>
      <c r="B241" t="s">
        <v>2753</v>
      </c>
      <c r="C241" t="s">
        <v>1096</v>
      </c>
      <c r="D241" t="s">
        <v>104</v>
      </c>
      <c r="E241" s="66">
        <v>45113</v>
      </c>
      <c r="F241" s="55">
        <v>178739.075258</v>
      </c>
      <c r="G241" s="55">
        <v>-0.28002100000000002</v>
      </c>
      <c r="H241" s="55">
        <v>-0.50050725699999998</v>
      </c>
      <c r="I241" s="56">
        <f t="shared" si="3"/>
        <v>-3.4614296674257073E-4</v>
      </c>
      <c r="J241" s="56">
        <f>H241/'סכום נכסי הקרן'!$C$41</f>
        <v>-5.5082577420734425E-6</v>
      </c>
    </row>
    <row r="242" spans="1:10">
      <c r="A242" t="s">
        <v>2754</v>
      </c>
      <c r="B242" t="s">
        <v>2755</v>
      </c>
      <c r="C242" t="s">
        <v>1096</v>
      </c>
      <c r="D242" t="s">
        <v>104</v>
      </c>
      <c r="E242" s="66">
        <v>45113</v>
      </c>
      <c r="F242" s="55">
        <v>187115.85584199999</v>
      </c>
      <c r="G242" s="55">
        <v>-0.26344899999999999</v>
      </c>
      <c r="H242" s="55">
        <v>-0.49295575600000008</v>
      </c>
      <c r="I242" s="56">
        <f t="shared" si="3"/>
        <v>-3.4092046712255129E-4</v>
      </c>
      <c r="J242" s="56">
        <f>H242/'סכום נכסי הקרן'!$C$41</f>
        <v>-5.4251508275067178E-6</v>
      </c>
    </row>
    <row r="243" spans="1:10">
      <c r="A243" t="s">
        <v>2756</v>
      </c>
      <c r="B243" t="s">
        <v>2757</v>
      </c>
      <c r="C243" t="s">
        <v>1096</v>
      </c>
      <c r="D243" t="s">
        <v>104</v>
      </c>
      <c r="E243" s="66">
        <v>45113</v>
      </c>
      <c r="F243" s="55">
        <v>262030.225852</v>
      </c>
      <c r="G243" s="55">
        <v>-0.23741899999999999</v>
      </c>
      <c r="H243" s="55">
        <v>-0.62211038900000004</v>
      </c>
      <c r="I243" s="56">
        <f t="shared" si="3"/>
        <v>-4.3024178506533575E-4</v>
      </c>
      <c r="J243" s="56">
        <f>H243/'סכום נכסי הקרן'!$C$41</f>
        <v>-6.8465428197249323E-6</v>
      </c>
    </row>
    <row r="244" spans="1:10">
      <c r="A244" t="s">
        <v>2758</v>
      </c>
      <c r="B244" t="s">
        <v>2759</v>
      </c>
      <c r="C244" t="s">
        <v>1096</v>
      </c>
      <c r="D244" t="s">
        <v>100</v>
      </c>
      <c r="E244" s="66">
        <v>45127</v>
      </c>
      <c r="F244" s="55">
        <v>791600.26</v>
      </c>
      <c r="G244" s="55">
        <v>3.8558680000000001</v>
      </c>
      <c r="H244" s="55">
        <v>30.523060000000001</v>
      </c>
      <c r="I244" s="56">
        <f t="shared" si="3"/>
        <v>2.1109269435550845E-2</v>
      </c>
      <c r="J244" s="56">
        <f>H244/'סכום נכסי הקרן'!$C$41</f>
        <v>3.3591697064398854E-4</v>
      </c>
    </row>
    <row r="245" spans="1:10">
      <c r="A245" t="s">
        <v>2760</v>
      </c>
      <c r="B245" t="s">
        <v>2761</v>
      </c>
      <c r="C245" t="s">
        <v>1096</v>
      </c>
      <c r="D245" t="s">
        <v>100</v>
      </c>
      <c r="E245" s="66">
        <v>45141</v>
      </c>
      <c r="F245" s="55">
        <v>119682.64120300001</v>
      </c>
      <c r="G245" s="55">
        <v>1.3473010000000001</v>
      </c>
      <c r="H245" s="55">
        <v>1.6124857490000002</v>
      </c>
      <c r="I245" s="56">
        <f t="shared" si="3"/>
        <v>1.1151698465562436E-3</v>
      </c>
      <c r="J245" s="56">
        <f>H245/'סכום נכסי הקרן'!$C$41</f>
        <v>1.7745970686120032E-5</v>
      </c>
    </row>
    <row r="246" spans="1:10">
      <c r="A246" t="s">
        <v>2762</v>
      </c>
      <c r="B246" t="s">
        <v>2763</v>
      </c>
      <c r="C246" t="s">
        <v>1096</v>
      </c>
      <c r="D246" t="s">
        <v>102</v>
      </c>
      <c r="E246" s="66">
        <v>45236</v>
      </c>
      <c r="F246" s="55">
        <v>110744.614714</v>
      </c>
      <c r="G246" s="55">
        <v>2.554541</v>
      </c>
      <c r="H246" s="55">
        <v>2.8290161499999997</v>
      </c>
      <c r="I246" s="56">
        <f t="shared" si="3"/>
        <v>1.95650318637367E-3</v>
      </c>
      <c r="J246" s="56">
        <f>H246/'סכום נכסי הקרן'!$C$41</f>
        <v>3.1134314023918939E-5</v>
      </c>
    </row>
    <row r="247" spans="1:10">
      <c r="A247" t="s">
        <v>2764</v>
      </c>
      <c r="B247" t="s">
        <v>2765</v>
      </c>
      <c r="C247" t="s">
        <v>1096</v>
      </c>
      <c r="D247" t="s">
        <v>102</v>
      </c>
      <c r="E247" s="66">
        <v>45259</v>
      </c>
      <c r="F247" s="55">
        <v>85.699989000000002</v>
      </c>
      <c r="G247" s="55">
        <v>0.51429800000000003</v>
      </c>
      <c r="H247" s="55">
        <v>4.4075399999999991E-4</v>
      </c>
      <c r="I247" s="56">
        <f t="shared" si="3"/>
        <v>3.0481855163921229E-7</v>
      </c>
      <c r="J247" s="56">
        <f>H247/'סכום נכסי הקרן'!$C$41</f>
        <v>4.8506522111223605E-9</v>
      </c>
    </row>
    <row r="248" spans="1:10">
      <c r="A248" t="s">
        <v>2766</v>
      </c>
      <c r="B248" t="s">
        <v>2767</v>
      </c>
      <c r="C248" t="s">
        <v>1096</v>
      </c>
      <c r="D248" t="s">
        <v>102</v>
      </c>
      <c r="E248" s="66">
        <v>45259</v>
      </c>
      <c r="F248" s="55">
        <v>8.4820069999999994</v>
      </c>
      <c r="G248" s="55">
        <v>0.51928099999999999</v>
      </c>
      <c r="H248" s="55">
        <v>4.4045000000000009E-5</v>
      </c>
      <c r="I248" s="56">
        <f t="shared" si="3"/>
        <v>3.0460831000851063E-8</v>
      </c>
      <c r="J248" s="56">
        <f>H248/'סכום נכסי הקרן'!$C$41</f>
        <v>4.8473065846001271E-10</v>
      </c>
    </row>
    <row r="249" spans="1:10">
      <c r="A249" t="s">
        <v>2768</v>
      </c>
      <c r="B249" t="s">
        <v>2769</v>
      </c>
      <c r="C249" t="s">
        <v>1096</v>
      </c>
      <c r="D249" t="s">
        <v>100</v>
      </c>
      <c r="E249" s="66">
        <v>45211</v>
      </c>
      <c r="F249" s="55">
        <v>46841.049359999997</v>
      </c>
      <c r="G249" s="55">
        <v>3.9561730000000002</v>
      </c>
      <c r="H249" s="55">
        <v>1.8531129929999997</v>
      </c>
      <c r="I249" s="56">
        <f t="shared" si="3"/>
        <v>1.2815838734306795E-3</v>
      </c>
      <c r="J249" s="56">
        <f>H249/'סכום נכסי הקרן'!$C$41</f>
        <v>2.0394157822629008E-5</v>
      </c>
    </row>
    <row r="250" spans="1:10">
      <c r="A250" t="s">
        <v>2770</v>
      </c>
      <c r="B250" t="s">
        <v>2771</v>
      </c>
      <c r="C250" t="s">
        <v>1096</v>
      </c>
      <c r="D250" t="s">
        <v>100</v>
      </c>
      <c r="E250" s="66">
        <v>45201</v>
      </c>
      <c r="F250" s="55">
        <v>31227.366239999999</v>
      </c>
      <c r="G250" s="55">
        <v>4.054138</v>
      </c>
      <c r="H250" s="55">
        <v>1.266000647</v>
      </c>
      <c r="I250" s="56">
        <f t="shared" si="3"/>
        <v>8.7554618583800877E-4</v>
      </c>
      <c r="J250" s="56">
        <f>H250/'סכום נכסי הקרן'!$C$41</f>
        <v>1.393278072950646E-5</v>
      </c>
    </row>
    <row r="251" spans="1:10">
      <c r="A251" t="s">
        <v>2772</v>
      </c>
      <c r="B251" t="s">
        <v>2773</v>
      </c>
      <c r="C251" t="s">
        <v>1096</v>
      </c>
      <c r="D251" t="s">
        <v>100</v>
      </c>
      <c r="E251" s="66">
        <v>45201</v>
      </c>
      <c r="F251" s="55">
        <v>31227.366239999999</v>
      </c>
      <c r="G251" s="55">
        <v>4.1063049999999999</v>
      </c>
      <c r="H251" s="55">
        <v>1.2822908660000001</v>
      </c>
      <c r="I251" s="56">
        <f t="shared" si="3"/>
        <v>8.868122457296164E-4</v>
      </c>
      <c r="J251" s="56">
        <f>H251/'סכום נכסי הקרן'!$C$41</f>
        <v>1.4112060297728229E-5</v>
      </c>
    </row>
    <row r="252" spans="1:10">
      <c r="A252" t="s">
        <v>2774</v>
      </c>
      <c r="B252" t="s">
        <v>2775</v>
      </c>
      <c r="C252" t="s">
        <v>1096</v>
      </c>
      <c r="D252" t="s">
        <v>100</v>
      </c>
      <c r="E252" s="66">
        <v>45229</v>
      </c>
      <c r="F252" s="55">
        <v>49963.785984000002</v>
      </c>
      <c r="G252" s="55">
        <v>4.6035870000000001</v>
      </c>
      <c r="H252" s="55">
        <v>2.3001261159999999</v>
      </c>
      <c r="I252" s="56">
        <f t="shared" si="3"/>
        <v>1.5907311363405592E-3</v>
      </c>
      <c r="J252" s="56">
        <f>H252/'סכום נכסי הקרן'!$C$41</f>
        <v>2.5313693875576147E-5</v>
      </c>
    </row>
    <row r="253" spans="1:10">
      <c r="A253" t="s">
        <v>2776</v>
      </c>
      <c r="B253" t="s">
        <v>2777</v>
      </c>
      <c r="C253" t="s">
        <v>1096</v>
      </c>
      <c r="D253" t="s">
        <v>107</v>
      </c>
      <c r="E253" s="66">
        <v>45267</v>
      </c>
      <c r="F253" s="55">
        <v>29065.043949999999</v>
      </c>
      <c r="G253" s="55">
        <v>-3.7832910000000002</v>
      </c>
      <c r="H253" s="55">
        <v>-1.09961511</v>
      </c>
      <c r="I253" s="56">
        <f t="shared" si="3"/>
        <v>-7.6047655878515709E-4</v>
      </c>
      <c r="J253" s="56">
        <f>H253/'סכום נכסי הקרן'!$C$41</f>
        <v>-1.2101649592981707E-5</v>
      </c>
    </row>
    <row r="254" spans="1:10">
      <c r="A254" t="s">
        <v>2778</v>
      </c>
      <c r="B254" t="s">
        <v>2779</v>
      </c>
      <c r="C254" t="s">
        <v>1096</v>
      </c>
      <c r="D254" t="s">
        <v>100</v>
      </c>
      <c r="E254" s="66">
        <v>45267</v>
      </c>
      <c r="F254" s="55">
        <v>32474.775455999999</v>
      </c>
      <c r="G254" s="55">
        <v>-2.7613349999999999</v>
      </c>
      <c r="H254" s="55">
        <v>-0.89673743100000003</v>
      </c>
      <c r="I254" s="56">
        <f t="shared" si="3"/>
        <v>-6.2016953883138463E-4</v>
      </c>
      <c r="J254" s="56">
        <f>H254/'סכום נכסי הקרן'!$C$41</f>
        <v>-9.8689096468241615E-6</v>
      </c>
    </row>
    <row r="255" spans="1:10">
      <c r="A255" t="s">
        <v>2780</v>
      </c>
      <c r="B255" t="s">
        <v>2781</v>
      </c>
      <c r="C255" t="s">
        <v>1096</v>
      </c>
      <c r="D255" t="s">
        <v>102</v>
      </c>
      <c r="E255" s="66">
        <v>45232</v>
      </c>
      <c r="F255" s="55">
        <v>78651.474616000007</v>
      </c>
      <c r="G255" s="55">
        <v>-3.938898</v>
      </c>
      <c r="H255" s="55">
        <v>-3.098001408</v>
      </c>
      <c r="I255" s="56">
        <f t="shared" si="3"/>
        <v>-2.1425291708363405E-3</v>
      </c>
      <c r="J255" s="56">
        <f>H255/'סכום נכסי הקרן'!$C$41</f>
        <v>-3.4094591041205272E-5</v>
      </c>
    </row>
    <row r="256" spans="1:10">
      <c r="A256" t="s">
        <v>2782</v>
      </c>
      <c r="B256" t="s">
        <v>2783</v>
      </c>
      <c r="C256" t="s">
        <v>1096</v>
      </c>
      <c r="D256" t="s">
        <v>102</v>
      </c>
      <c r="E256" s="66">
        <v>45232</v>
      </c>
      <c r="F256" s="55">
        <v>42214.691741000002</v>
      </c>
      <c r="G256" s="55">
        <v>-3.8902739999999998</v>
      </c>
      <c r="H256" s="55">
        <v>-1.6422671560000004</v>
      </c>
      <c r="I256" s="56">
        <f t="shared" si="3"/>
        <v>-1.1357662004124035E-3</v>
      </c>
      <c r="J256" s="56">
        <f>H256/'סכום נכסי הקרן'!$C$41</f>
        <v>-1.8073725505622262E-5</v>
      </c>
    </row>
    <row r="257" spans="1:10">
      <c r="A257" t="s">
        <v>2784</v>
      </c>
      <c r="B257" t="s">
        <v>2785</v>
      </c>
      <c r="C257" t="s">
        <v>1096</v>
      </c>
      <c r="D257" t="s">
        <v>102</v>
      </c>
      <c r="E257" s="66">
        <v>45274</v>
      </c>
      <c r="F257" s="55">
        <v>128439.77960900002</v>
      </c>
      <c r="G257" s="55">
        <v>-1.485609</v>
      </c>
      <c r="H257" s="55">
        <v>-1.9081124890000001</v>
      </c>
      <c r="I257" s="56">
        <f t="shared" si="3"/>
        <v>-1.3196206620057277E-3</v>
      </c>
      <c r="J257" s="56">
        <f>H257/'סכום נכסי הקרן'!$C$41</f>
        <v>-2.0999446548047308E-5</v>
      </c>
    </row>
    <row r="258" spans="1:10">
      <c r="A258" t="s">
        <v>2786</v>
      </c>
      <c r="B258" t="s">
        <v>2787</v>
      </c>
      <c r="C258" t="s">
        <v>1096</v>
      </c>
      <c r="D258" t="s">
        <v>102</v>
      </c>
      <c r="E258" s="66">
        <v>45279</v>
      </c>
      <c r="F258" s="55">
        <v>48429.960232999998</v>
      </c>
      <c r="G258" s="55">
        <v>-0.93020800000000003</v>
      </c>
      <c r="H258" s="55">
        <v>-0.45049930100000002</v>
      </c>
      <c r="I258" s="56">
        <f t="shared" si="3"/>
        <v>-3.1155824892184204E-4</v>
      </c>
      <c r="J258" s="56">
        <f>H258/'סכום נכסי הקרן'!$C$41</f>
        <v>-4.9579026634011908E-6</v>
      </c>
    </row>
    <row r="259" spans="1:10">
      <c r="A259" t="s">
        <v>2788</v>
      </c>
      <c r="B259" t="s">
        <v>2789</v>
      </c>
      <c r="C259" t="s">
        <v>1096</v>
      </c>
      <c r="D259" t="s">
        <v>102</v>
      </c>
      <c r="E259" s="66">
        <v>45279</v>
      </c>
      <c r="F259" s="55">
        <v>48469.716665</v>
      </c>
      <c r="G259" s="55">
        <v>-0.84742200000000001</v>
      </c>
      <c r="H259" s="55">
        <v>-0.41074286900000001</v>
      </c>
      <c r="I259" s="56">
        <f t="shared" si="3"/>
        <v>-2.8406332426867309E-4</v>
      </c>
      <c r="J259" s="56">
        <f>H259/'סכום נכסי הקרן'!$C$41</f>
        <v>-4.5203691985043643E-6</v>
      </c>
    </row>
    <row r="260" spans="1:10">
      <c r="A260" t="s">
        <v>2790</v>
      </c>
      <c r="B260" t="s">
        <v>2791</v>
      </c>
      <c r="C260" t="s">
        <v>1096</v>
      </c>
      <c r="D260" t="s">
        <v>102</v>
      </c>
      <c r="E260" s="66">
        <v>45288</v>
      </c>
      <c r="F260" s="55">
        <v>32703.346461000001</v>
      </c>
      <c r="G260" s="55">
        <v>0.37514199999999998</v>
      </c>
      <c r="H260" s="55">
        <v>0.12268399100000001</v>
      </c>
      <c r="I260" s="56">
        <f t="shared" si="3"/>
        <v>8.4846323450129006E-5</v>
      </c>
      <c r="J260" s="56">
        <f>H260/'סכום נכסי הקרן'!$C$41</f>
        <v>1.3501803096817407E-6</v>
      </c>
    </row>
    <row r="261" spans="1:10">
      <c r="A261" t="s">
        <v>2792</v>
      </c>
      <c r="B261" t="s">
        <v>2793</v>
      </c>
      <c r="C261" t="s">
        <v>1096</v>
      </c>
      <c r="D261" t="s">
        <v>102</v>
      </c>
      <c r="E261" s="66">
        <v>45288</v>
      </c>
      <c r="F261" s="55">
        <v>32732.79567</v>
      </c>
      <c r="G261" s="55">
        <v>0.46477299999999999</v>
      </c>
      <c r="H261" s="55">
        <v>0.1521332</v>
      </c>
      <c r="I261" s="56">
        <f t="shared" si="3"/>
        <v>1.0521293438117094E-4</v>
      </c>
      <c r="J261" s="56">
        <f>H261/'סכום נכסי הקרן'!$C$41</f>
        <v>1.6742791737910953E-6</v>
      </c>
    </row>
    <row r="262" spans="1:10">
      <c r="A262" t="s">
        <v>2794</v>
      </c>
      <c r="B262" t="s">
        <v>2795</v>
      </c>
      <c r="C262" t="s">
        <v>1096</v>
      </c>
      <c r="D262" t="s">
        <v>104</v>
      </c>
      <c r="E262" s="66">
        <v>45280</v>
      </c>
      <c r="F262" s="55">
        <v>54149.500182000011</v>
      </c>
      <c r="G262" s="55">
        <v>-0.50404000000000004</v>
      </c>
      <c r="H262" s="55">
        <v>-0.27293517900000003</v>
      </c>
      <c r="I262" s="56">
        <f t="shared" si="3"/>
        <v>-1.887576878580096E-4</v>
      </c>
      <c r="J262" s="56">
        <f>H262/'סכום נכסי הקרן'!$C$41</f>
        <v>-3.0037472819518999E-6</v>
      </c>
    </row>
    <row r="263" spans="1:10">
      <c r="A263" t="s">
        <v>2796</v>
      </c>
      <c r="B263" t="s">
        <v>2797</v>
      </c>
      <c r="C263" t="s">
        <v>1096</v>
      </c>
      <c r="D263" t="s">
        <v>104</v>
      </c>
      <c r="E263" s="66">
        <v>45281</v>
      </c>
      <c r="F263" s="55">
        <v>56067.612556</v>
      </c>
      <c r="G263" s="55">
        <v>-0.41282000000000002</v>
      </c>
      <c r="H263" s="55">
        <v>-0.23145850500000001</v>
      </c>
      <c r="I263" s="56">
        <f t="shared" si="3"/>
        <v>-1.6007307082562469E-4</v>
      </c>
      <c r="J263" s="56">
        <f>H263/'סכום נכסי הקרן'!$C$41</f>
        <v>-2.547281951068683E-6</v>
      </c>
    </row>
    <row r="264" spans="1:10">
      <c r="A264" t="s">
        <v>2798</v>
      </c>
      <c r="B264" t="s">
        <v>2799</v>
      </c>
      <c r="C264" t="s">
        <v>1096</v>
      </c>
      <c r="D264" t="s">
        <v>100</v>
      </c>
      <c r="E264" s="66">
        <v>45251</v>
      </c>
      <c r="F264" s="55">
        <v>44296.635813000001</v>
      </c>
      <c r="G264" s="55">
        <v>-3.6627640000000001</v>
      </c>
      <c r="H264" s="55">
        <v>-1.6224810879999998</v>
      </c>
      <c r="I264" s="56">
        <f t="shared" si="3"/>
        <v>-1.1220824661969564E-3</v>
      </c>
      <c r="J264" s="56">
        <f>H264/'סכום נכסי הקרן'!$C$41</f>
        <v>-1.7855972894202694E-5</v>
      </c>
    </row>
    <row r="265" spans="1:10">
      <c r="A265" t="s">
        <v>2800</v>
      </c>
      <c r="B265" t="s">
        <v>2801</v>
      </c>
      <c r="C265" t="s">
        <v>1096</v>
      </c>
      <c r="D265" t="s">
        <v>100</v>
      </c>
      <c r="E265" s="66">
        <v>45251</v>
      </c>
      <c r="F265" s="55">
        <v>44242.187611000001</v>
      </c>
      <c r="G265" s="55">
        <v>-3.7899940000000001</v>
      </c>
      <c r="H265" s="55">
        <v>-1.6767764569999999</v>
      </c>
      <c r="I265" s="56">
        <f t="shared" si="3"/>
        <v>-1.1596322915854876E-3</v>
      </c>
      <c r="J265" s="56">
        <f>H265/'סכום נכסי הקרן'!$C$41</f>
        <v>-1.8453512455258418E-5</v>
      </c>
    </row>
    <row r="266" spans="1:10">
      <c r="A266" t="s">
        <v>2802</v>
      </c>
      <c r="B266" t="s">
        <v>2803</v>
      </c>
      <c r="C266" t="s">
        <v>1096</v>
      </c>
      <c r="D266" t="s">
        <v>100</v>
      </c>
      <c r="E266" s="66">
        <v>45251</v>
      </c>
      <c r="F266" s="55">
        <v>90445.973214999991</v>
      </c>
      <c r="G266" s="55">
        <v>-3.8465410000000002</v>
      </c>
      <c r="H266" s="55">
        <v>-3.479041863</v>
      </c>
      <c r="I266" s="56">
        <f t="shared" ref="I266:I285" si="4">H266/$H$9</f>
        <v>-2.4060507715683737E-3</v>
      </c>
      <c r="J266" s="56">
        <f>H266/'סכום נכסי הקרן'!$C$41</f>
        <v>-3.8288074765851723E-5</v>
      </c>
    </row>
    <row r="267" spans="1:10">
      <c r="A267" t="s">
        <v>2804</v>
      </c>
      <c r="B267" t="s">
        <v>2805</v>
      </c>
      <c r="C267" t="s">
        <v>1096</v>
      </c>
      <c r="D267" t="s">
        <v>100</v>
      </c>
      <c r="E267" s="66">
        <v>45250</v>
      </c>
      <c r="F267" s="55">
        <v>30025.702355000001</v>
      </c>
      <c r="G267" s="55">
        <v>-4.2706439999999999</v>
      </c>
      <c r="H267" s="55">
        <v>-1.2822908660000001</v>
      </c>
      <c r="I267" s="56">
        <f t="shared" si="4"/>
        <v>-8.868122457296164E-4</v>
      </c>
      <c r="J267" s="56">
        <f>H267/'סכום נכסי הקרן'!$C$41</f>
        <v>-1.4112060297728229E-5</v>
      </c>
    </row>
    <row r="268" spans="1:10">
      <c r="A268" t="s">
        <v>2806</v>
      </c>
      <c r="B268" t="s">
        <v>2807</v>
      </c>
      <c r="C268" t="s">
        <v>1096</v>
      </c>
      <c r="D268" t="s">
        <v>100</v>
      </c>
      <c r="E268" s="66">
        <v>45250</v>
      </c>
      <c r="F268" s="55">
        <v>90058.742765999996</v>
      </c>
      <c r="G268" s="55">
        <v>-4.291849</v>
      </c>
      <c r="H268" s="55">
        <v>-3.8651853950000001</v>
      </c>
      <c r="I268" s="56">
        <f t="shared" si="4"/>
        <v>-2.6731015802940799E-3</v>
      </c>
      <c r="J268" s="56">
        <f>H268/'סכום נכסי הקרן'!$C$41</f>
        <v>-4.2537719641012013E-5</v>
      </c>
    </row>
    <row r="269" spans="1:10">
      <c r="A269" t="s">
        <v>2808</v>
      </c>
      <c r="B269" t="s">
        <v>2809</v>
      </c>
      <c r="C269" t="s">
        <v>1096</v>
      </c>
      <c r="D269" t="s">
        <v>100</v>
      </c>
      <c r="E269" s="66">
        <v>45253</v>
      </c>
      <c r="F269" s="55">
        <v>59690.309195000002</v>
      </c>
      <c r="G269" s="55">
        <v>-4.8997299999999999</v>
      </c>
      <c r="H269" s="55">
        <v>-2.924663689</v>
      </c>
      <c r="I269" s="56">
        <f t="shared" si="4"/>
        <v>-2.0226515237814647E-3</v>
      </c>
      <c r="J269" s="56">
        <f>H269/'סכום נכסי הקרן'!$C$41</f>
        <v>-3.2186948705711422E-5</v>
      </c>
    </row>
    <row r="270" spans="1:10">
      <c r="A270" t="s">
        <v>2810</v>
      </c>
      <c r="B270" t="s">
        <v>2811</v>
      </c>
      <c r="C270" t="s">
        <v>1096</v>
      </c>
      <c r="D270" t="s">
        <v>100</v>
      </c>
      <c r="E270" s="66">
        <v>45252</v>
      </c>
      <c r="F270" s="55">
        <v>59607.749989999997</v>
      </c>
      <c r="G270" s="55">
        <v>-5.0446309999999999</v>
      </c>
      <c r="H270" s="55">
        <v>-3.0069911569999994</v>
      </c>
      <c r="I270" s="56">
        <f t="shared" si="4"/>
        <v>-2.0795879090573406E-3</v>
      </c>
      <c r="J270" s="56">
        <f>H270/'סכום נכסי הקרן'!$C$41</f>
        <v>-3.309299133876819E-5</v>
      </c>
    </row>
    <row r="271" spans="1:10">
      <c r="A271" s="57" t="s">
        <v>2812</v>
      </c>
      <c r="B271" s="108" t="s">
        <v>2914</v>
      </c>
      <c r="C271" s="108" t="s">
        <v>2914</v>
      </c>
      <c r="D271" s="108" t="s">
        <v>2914</v>
      </c>
      <c r="E271" s="108" t="s">
        <v>2914</v>
      </c>
      <c r="F271" s="122" t="s">
        <v>2914</v>
      </c>
      <c r="G271" s="108" t="s">
        <v>2914</v>
      </c>
      <c r="H271" s="59">
        <f>H272+H280</f>
        <v>533.23527096299995</v>
      </c>
      <c r="I271" s="58">
        <f t="shared" si="4"/>
        <v>0.36877714774655379</v>
      </c>
      <c r="J271" s="58">
        <f>H271/'סכום נכסי הקרן'!$C$41</f>
        <v>5.8684410037007206E-3</v>
      </c>
    </row>
    <row r="272" spans="1:10" s="67" customFormat="1">
      <c r="A272" s="57" t="s">
        <v>1093</v>
      </c>
      <c r="B272" s="122" t="s">
        <v>2914</v>
      </c>
      <c r="C272" s="122" t="s">
        <v>2914</v>
      </c>
      <c r="D272" s="122" t="s">
        <v>2914</v>
      </c>
      <c r="E272" s="123" t="s">
        <v>2914</v>
      </c>
      <c r="F272" s="122" t="s">
        <v>2914</v>
      </c>
      <c r="G272" s="122" t="s">
        <v>2914</v>
      </c>
      <c r="H272" s="59">
        <f>SUM(H273:H279)</f>
        <v>533.23527096299995</v>
      </c>
      <c r="I272" s="58">
        <f t="shared" si="4"/>
        <v>0.36877714774655379</v>
      </c>
      <c r="J272" s="58">
        <f>H272/'סכום נכסי הקרן'!$C$41</f>
        <v>5.8684410037007206E-3</v>
      </c>
    </row>
    <row r="273" spans="1:10">
      <c r="A273" t="s">
        <v>2813</v>
      </c>
      <c r="B273" t="s">
        <v>2814</v>
      </c>
      <c r="C273" t="s">
        <v>1096</v>
      </c>
      <c r="D273" t="s">
        <v>100</v>
      </c>
      <c r="E273" s="66">
        <v>44972</v>
      </c>
      <c r="F273" s="55">
        <v>1467822.435171</v>
      </c>
      <c r="G273" s="55">
        <v>6.601216</v>
      </c>
      <c r="H273" s="55">
        <v>96.894126108999998</v>
      </c>
      <c r="I273" s="56">
        <f t="shared" si="4"/>
        <v>6.7010457495320669E-2</v>
      </c>
      <c r="J273" s="56">
        <f>H273/'סכום נכסי הקרן'!$C$41</f>
        <v>1.0663538097337513E-3</v>
      </c>
    </row>
    <row r="274" spans="1:10">
      <c r="A274" t="s">
        <v>2815</v>
      </c>
      <c r="B274" t="s">
        <v>2816</v>
      </c>
      <c r="C274" t="s">
        <v>1096</v>
      </c>
      <c r="D274" t="s">
        <v>168</v>
      </c>
      <c r="E274" s="66">
        <v>44972</v>
      </c>
      <c r="F274" s="55">
        <v>731179.522489</v>
      </c>
      <c r="G274" s="55">
        <v>21.096354000000002</v>
      </c>
      <c r="H274" s="55">
        <f>154.252220642+3.57</f>
        <v>157.82222064199999</v>
      </c>
      <c r="I274" s="56">
        <f t="shared" si="4"/>
        <v>0.10914737180508546</v>
      </c>
      <c r="J274" s="56">
        <f>H274/'סכום נכסי הקרן'!$C$41</f>
        <v>1.7368888394010229E-3</v>
      </c>
    </row>
    <row r="275" spans="1:10">
      <c r="A275" t="s">
        <v>2817</v>
      </c>
      <c r="B275" t="s">
        <v>2818</v>
      </c>
      <c r="C275" t="s">
        <v>1096</v>
      </c>
      <c r="D275" t="s">
        <v>100</v>
      </c>
      <c r="E275" s="66">
        <v>45068</v>
      </c>
      <c r="F275" s="55">
        <v>147727.78124099999</v>
      </c>
      <c r="G275" s="55">
        <v>14.887363000000001</v>
      </c>
      <c r="H275" s="55">
        <v>21.992770814</v>
      </c>
      <c r="I275" s="56">
        <f t="shared" si="4"/>
        <v>1.5209855261793701E-2</v>
      </c>
      <c r="J275" s="56">
        <f>H275/'סכום נכסי הקרן'!$C$41</f>
        <v>2.4203814912090744E-4</v>
      </c>
    </row>
    <row r="276" spans="1:10">
      <c r="A276" t="s">
        <v>2813</v>
      </c>
      <c r="B276" t="s">
        <v>2819</v>
      </c>
      <c r="C276" t="s">
        <v>1096</v>
      </c>
      <c r="D276" t="s">
        <v>100</v>
      </c>
      <c r="E276" s="66">
        <v>45069</v>
      </c>
      <c r="F276" s="55">
        <v>1165046.395734</v>
      </c>
      <c r="G276" s="55">
        <v>12.757655</v>
      </c>
      <c r="H276" s="55">
        <v>148.63259629700002</v>
      </c>
      <c r="I276" s="56">
        <f t="shared" si="4"/>
        <v>0.1027919717793311</v>
      </c>
      <c r="J276" s="56">
        <f>H276/'סכום נכסי הקרן'!$C$41</f>
        <v>1.6357538034207301E-3</v>
      </c>
    </row>
    <row r="277" spans="1:10">
      <c r="A277" t="s">
        <v>2815</v>
      </c>
      <c r="B277" t="s">
        <v>2820</v>
      </c>
      <c r="C277" t="s">
        <v>1096</v>
      </c>
      <c r="D277" t="s">
        <v>168</v>
      </c>
      <c r="E277" s="66">
        <v>45082</v>
      </c>
      <c r="F277" s="55">
        <v>381566.77713699994</v>
      </c>
      <c r="G277" s="55">
        <v>7.888477</v>
      </c>
      <c r="H277" s="55">
        <v>30.099808507999999</v>
      </c>
      <c r="I277" s="56">
        <f t="shared" si="4"/>
        <v>2.0816555343856666E-2</v>
      </c>
      <c r="J277" s="56">
        <f>H277/'סכום נכסי הקרן'!$C$41</f>
        <v>3.312589396663215E-4</v>
      </c>
    </row>
    <row r="278" spans="1:10">
      <c r="A278" t="s">
        <v>2813</v>
      </c>
      <c r="B278" t="s">
        <v>2821</v>
      </c>
      <c r="C278" t="s">
        <v>1096</v>
      </c>
      <c r="D278" t="s">
        <v>100</v>
      </c>
      <c r="E278" s="66">
        <v>45153</v>
      </c>
      <c r="F278" s="55">
        <v>1562292.2303440003</v>
      </c>
      <c r="G278" s="55">
        <v>5.9078999999999997</v>
      </c>
      <c r="H278" s="55">
        <v>92.298656073000004</v>
      </c>
      <c r="I278" s="56">
        <f t="shared" si="4"/>
        <v>6.3832302514367764E-2</v>
      </c>
      <c r="J278" s="56">
        <f>H278/'סכום נכסי הקרן'!$C$41</f>
        <v>1.0157790517252704E-3</v>
      </c>
    </row>
    <row r="279" spans="1:10">
      <c r="A279" t="s">
        <v>2822</v>
      </c>
      <c r="B279" t="s">
        <v>2823</v>
      </c>
      <c r="C279" t="s">
        <v>1096</v>
      </c>
      <c r="D279" t="s">
        <v>100</v>
      </c>
      <c r="E279" s="66">
        <v>45126</v>
      </c>
      <c r="F279" s="55">
        <v>199077.10737500002</v>
      </c>
      <c r="G279" s="55">
        <v>-7.2860750000000003</v>
      </c>
      <c r="H279" s="55">
        <v>-14.50490748</v>
      </c>
      <c r="I279" s="56">
        <f t="shared" si="4"/>
        <v>-1.0031366453201507E-2</v>
      </c>
      <c r="J279" s="56">
        <f>H279/'סכום נכסי הקרן'!$C$41</f>
        <v>-1.5963158936728263E-4</v>
      </c>
    </row>
    <row r="280" spans="1:10">
      <c r="A280" s="57" t="s">
        <v>1105</v>
      </c>
      <c r="B280" s="108" t="s">
        <v>2914</v>
      </c>
      <c r="C280" s="108" t="s">
        <v>2914</v>
      </c>
      <c r="D280" s="108" t="s">
        <v>2914</v>
      </c>
      <c r="E280" s="108" t="s">
        <v>2914</v>
      </c>
      <c r="F280" s="59">
        <v>0</v>
      </c>
      <c r="G280" s="108" t="s">
        <v>2914</v>
      </c>
      <c r="H280" s="59">
        <v>0</v>
      </c>
      <c r="I280" s="58">
        <f t="shared" si="4"/>
        <v>0</v>
      </c>
      <c r="J280" s="58">
        <f>H280/'סכום נכסי הקרן'!$C$41</f>
        <v>0</v>
      </c>
    </row>
    <row r="281" spans="1:10">
      <c r="A281" t="s">
        <v>178</v>
      </c>
      <c r="B281" t="s">
        <v>178</v>
      </c>
      <c r="C281" t="s">
        <v>178</v>
      </c>
      <c r="D281" t="s">
        <v>178</v>
      </c>
      <c r="E281" s="108" t="s">
        <v>2914</v>
      </c>
      <c r="F281" s="55">
        <v>0</v>
      </c>
      <c r="G281" s="55">
        <v>0</v>
      </c>
      <c r="H281" s="55">
        <v>0</v>
      </c>
      <c r="I281" s="56">
        <f t="shared" si="4"/>
        <v>0</v>
      </c>
      <c r="J281" s="56">
        <f>H281/'סכום נכסי הקרן'!$C$41</f>
        <v>0</v>
      </c>
    </row>
    <row r="282" spans="1:10">
      <c r="A282" s="57" t="s">
        <v>1100</v>
      </c>
      <c r="B282" s="108" t="s">
        <v>2914</v>
      </c>
      <c r="C282" s="108" t="s">
        <v>2914</v>
      </c>
      <c r="D282" s="108" t="s">
        <v>2914</v>
      </c>
      <c r="E282" s="108" t="s">
        <v>2914</v>
      </c>
      <c r="F282" s="59">
        <v>0</v>
      </c>
      <c r="G282" s="108" t="s">
        <v>2914</v>
      </c>
      <c r="H282" s="59">
        <v>0</v>
      </c>
      <c r="I282" s="58">
        <f t="shared" si="4"/>
        <v>0</v>
      </c>
      <c r="J282" s="58">
        <f>H282/'סכום נכסי הקרן'!$C$41</f>
        <v>0</v>
      </c>
    </row>
    <row r="283" spans="1:10">
      <c r="A283" t="s">
        <v>178</v>
      </c>
      <c r="B283" t="s">
        <v>178</v>
      </c>
      <c r="C283" t="s">
        <v>178</v>
      </c>
      <c r="D283" t="s">
        <v>178</v>
      </c>
      <c r="E283" s="108" t="s">
        <v>2914</v>
      </c>
      <c r="F283" s="55">
        <v>0</v>
      </c>
      <c r="G283" s="55">
        <v>0</v>
      </c>
      <c r="H283" s="55">
        <v>0</v>
      </c>
      <c r="I283" s="56">
        <f t="shared" si="4"/>
        <v>0</v>
      </c>
      <c r="J283" s="56">
        <f>H283/'סכום נכסי הקרן'!$C$41</f>
        <v>0</v>
      </c>
    </row>
    <row r="284" spans="1:10">
      <c r="A284" s="57" t="s">
        <v>235</v>
      </c>
      <c r="B284" s="108" t="s">
        <v>2914</v>
      </c>
      <c r="C284" s="108" t="s">
        <v>2914</v>
      </c>
      <c r="D284" s="108" t="s">
        <v>2914</v>
      </c>
      <c r="E284" s="108" t="s">
        <v>2914</v>
      </c>
      <c r="F284" s="59">
        <v>0</v>
      </c>
      <c r="G284" s="108" t="s">
        <v>2914</v>
      </c>
      <c r="H284" s="59">
        <v>0</v>
      </c>
      <c r="I284" s="58">
        <f t="shared" si="4"/>
        <v>0</v>
      </c>
      <c r="J284" s="58">
        <f>H284/'סכום נכסי הקרן'!$C$41</f>
        <v>0</v>
      </c>
    </row>
    <row r="285" spans="1:10">
      <c r="A285" t="s">
        <v>178</v>
      </c>
      <c r="B285" t="s">
        <v>178</v>
      </c>
      <c r="C285" t="s">
        <v>178</v>
      </c>
      <c r="D285" t="s">
        <v>178</v>
      </c>
      <c r="E285" s="108" t="s">
        <v>2914</v>
      </c>
      <c r="F285" s="55">
        <v>0</v>
      </c>
      <c r="G285" s="55">
        <v>0</v>
      </c>
      <c r="H285" s="55">
        <v>0</v>
      </c>
      <c r="I285" s="56">
        <f t="shared" si="4"/>
        <v>0</v>
      </c>
      <c r="J285" s="56">
        <f>H285/'סכום נכסי הקרן'!$C$41</f>
        <v>0</v>
      </c>
    </row>
    <row r="286" spans="1:10">
      <c r="A286" t="s">
        <v>190</v>
      </c>
      <c r="B286" s="108" t="s">
        <v>2914</v>
      </c>
      <c r="C286" s="108" t="s">
        <v>2914</v>
      </c>
      <c r="D286" s="108" t="s">
        <v>2914</v>
      </c>
      <c r="E286" s="108" t="s">
        <v>2914</v>
      </c>
      <c r="F286" s="108" t="s">
        <v>2914</v>
      </c>
      <c r="G286" s="108" t="s">
        <v>2914</v>
      </c>
      <c r="H286" s="108" t="s">
        <v>2914</v>
      </c>
      <c r="I286" s="108" t="s">
        <v>2914</v>
      </c>
      <c r="J286" s="108" t="s">
        <v>2914</v>
      </c>
    </row>
    <row r="287" spans="1:10">
      <c r="A287" t="s">
        <v>227</v>
      </c>
      <c r="B287" s="108" t="s">
        <v>2914</v>
      </c>
      <c r="C287" s="108" t="s">
        <v>2914</v>
      </c>
      <c r="D287" s="108" t="s">
        <v>2914</v>
      </c>
      <c r="E287" s="108" t="s">
        <v>2914</v>
      </c>
      <c r="F287" s="108" t="s">
        <v>2914</v>
      </c>
      <c r="G287" s="108" t="s">
        <v>2914</v>
      </c>
      <c r="H287" s="108" t="s">
        <v>2914</v>
      </c>
      <c r="I287" s="108" t="s">
        <v>2914</v>
      </c>
      <c r="J287" s="108" t="s">
        <v>2914</v>
      </c>
    </row>
    <row r="288" spans="1:10">
      <c r="A288" t="s">
        <v>228</v>
      </c>
      <c r="B288" s="108" t="s">
        <v>2914</v>
      </c>
      <c r="C288" s="108" t="s">
        <v>2914</v>
      </c>
      <c r="D288" s="108" t="s">
        <v>2914</v>
      </c>
      <c r="E288" s="108" t="s">
        <v>2914</v>
      </c>
      <c r="F288" s="108" t="s">
        <v>2914</v>
      </c>
      <c r="G288" s="108" t="s">
        <v>2914</v>
      </c>
      <c r="H288" s="108" t="s">
        <v>2914</v>
      </c>
      <c r="I288" s="108" t="s">
        <v>2914</v>
      </c>
      <c r="J288" s="108" t="s">
        <v>2914</v>
      </c>
    </row>
    <row r="289" spans="1:10">
      <c r="A289" t="s">
        <v>229</v>
      </c>
      <c r="B289" s="108" t="s">
        <v>2914</v>
      </c>
      <c r="C289" s="108" t="s">
        <v>2914</v>
      </c>
      <c r="D289" s="108" t="s">
        <v>2914</v>
      </c>
      <c r="E289" s="108" t="s">
        <v>2914</v>
      </c>
      <c r="F289" s="108" t="s">
        <v>2914</v>
      </c>
      <c r="G289" s="108" t="s">
        <v>2914</v>
      </c>
      <c r="H289" s="108" t="s">
        <v>2914</v>
      </c>
      <c r="I289" s="108" t="s">
        <v>2914</v>
      </c>
      <c r="J289" s="108" t="s">
        <v>2914</v>
      </c>
    </row>
    <row r="290" spans="1:10" hidden="1">
      <c r="B290" s="13"/>
      <c r="C290" s="13"/>
    </row>
    <row r="291" spans="1:10" hidden="1">
      <c r="B291" s="13"/>
      <c r="C291" s="13"/>
    </row>
    <row r="292" spans="1:10" hidden="1">
      <c r="B292" s="13"/>
      <c r="C292" s="13"/>
    </row>
    <row r="293" spans="1:10" hidden="1">
      <c r="B293" s="13"/>
      <c r="C293" s="13"/>
    </row>
    <row r="294" spans="1:10" hidden="1">
      <c r="B294" s="13"/>
      <c r="C294" s="13"/>
    </row>
    <row r="295" spans="1:10" hidden="1">
      <c r="B295" s="13"/>
      <c r="C295" s="13"/>
    </row>
    <row r="296" spans="1:10" hidden="1">
      <c r="B296" s="13"/>
      <c r="C296" s="13"/>
    </row>
    <row r="297" spans="1:10" hidden="1">
      <c r="B297" s="13"/>
      <c r="C297" s="13"/>
    </row>
    <row r="298" spans="1:10" hidden="1">
      <c r="B298" s="13"/>
      <c r="C298" s="13"/>
    </row>
    <row r="299" spans="1:10" hidden="1">
      <c r="B299" s="13"/>
      <c r="C299" s="13"/>
    </row>
    <row r="300" spans="1:10" hidden="1">
      <c r="B300" s="13"/>
      <c r="C300" s="13"/>
    </row>
    <row r="301" spans="1:10" hidden="1">
      <c r="B301" s="13"/>
      <c r="C301" s="13"/>
    </row>
    <row r="302" spans="1:10" hidden="1">
      <c r="B302" s="13"/>
      <c r="C302" s="13"/>
    </row>
    <row r="303" spans="1:10" hidden="1">
      <c r="B303" s="13"/>
      <c r="C303" s="13"/>
    </row>
    <row r="304" spans="1:10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2913</v>
      </c>
    </row>
    <row r="2" spans="1:21" s="1" customFormat="1">
      <c r="A2" s="2" t="s">
        <v>1</v>
      </c>
      <c r="B2" s="9" t="s">
        <v>2183</v>
      </c>
    </row>
    <row r="3" spans="1:21" s="1" customFormat="1">
      <c r="A3" s="2" t="s">
        <v>2</v>
      </c>
      <c r="B3" s="20" t="s">
        <v>2184</v>
      </c>
    </row>
    <row r="4" spans="1:21" s="1" customFormat="1">
      <c r="A4" s="2" t="s">
        <v>3</v>
      </c>
      <c r="B4" s="62" t="s">
        <v>165</v>
      </c>
    </row>
    <row r="5" spans="1:21" ht="18.75">
      <c r="A5" s="83" t="s">
        <v>124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100" t="s">
        <v>2914</v>
      </c>
      <c r="B7" s="101" t="s">
        <v>2914</v>
      </c>
      <c r="C7" s="101" t="s">
        <v>2914</v>
      </c>
      <c r="D7" s="101" t="s">
        <v>2914</v>
      </c>
      <c r="E7" s="101" t="s">
        <v>2914</v>
      </c>
      <c r="F7" s="16" t="s">
        <v>70</v>
      </c>
      <c r="G7" s="16" t="s">
        <v>71</v>
      </c>
      <c r="H7" s="101" t="s">
        <v>2914</v>
      </c>
      <c r="I7" s="16" t="s">
        <v>7</v>
      </c>
      <c r="J7" s="16" t="s">
        <v>7</v>
      </c>
      <c r="K7" s="16" t="s">
        <v>152</v>
      </c>
      <c r="L7" s="101" t="s">
        <v>2914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2" t="s">
        <v>2914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3" t="s">
        <v>2914</v>
      </c>
      <c r="C9" s="103" t="s">
        <v>2914</v>
      </c>
      <c r="D9" s="103" t="s">
        <v>2914</v>
      </c>
      <c r="E9" s="103" t="s">
        <v>2914</v>
      </c>
      <c r="F9" s="103" t="s">
        <v>2914</v>
      </c>
      <c r="G9" s="103" t="s">
        <v>2914</v>
      </c>
      <c r="H9" s="103" t="s">
        <v>2914</v>
      </c>
      <c r="I9" s="103" t="s">
        <v>2914</v>
      </c>
      <c r="J9" s="103" t="s">
        <v>2914</v>
      </c>
      <c r="K9" s="53">
        <v>0</v>
      </c>
      <c r="L9" s="103" t="s">
        <v>2914</v>
      </c>
      <c r="M9" s="53">
        <v>0</v>
      </c>
      <c r="N9" s="103" t="s">
        <v>2914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0</v>
      </c>
      <c r="H10" s="108" t="s">
        <v>2914</v>
      </c>
      <c r="I10" s="108" t="s">
        <v>2914</v>
      </c>
      <c r="J10" s="58">
        <v>0</v>
      </c>
      <c r="K10" s="59">
        <v>0</v>
      </c>
      <c r="L10" s="108" t="s">
        <v>2914</v>
      </c>
      <c r="M10" s="59">
        <v>0</v>
      </c>
      <c r="N10" s="108" t="s">
        <v>2914</v>
      </c>
      <c r="O10" s="58">
        <v>0</v>
      </c>
      <c r="P10" s="58">
        <v>0</v>
      </c>
    </row>
    <row r="11" spans="1:21">
      <c r="A11" s="57" t="s">
        <v>1118</v>
      </c>
      <c r="B11" s="107" t="s">
        <v>2914</v>
      </c>
      <c r="C11" s="108" t="s">
        <v>2914</v>
      </c>
      <c r="D11" s="108" t="s">
        <v>2914</v>
      </c>
      <c r="E11" s="108" t="s">
        <v>2914</v>
      </c>
      <c r="F11" s="108" t="s">
        <v>2914</v>
      </c>
      <c r="G11" s="59">
        <v>0</v>
      </c>
      <c r="H11" s="108" t="s">
        <v>2914</v>
      </c>
      <c r="I11" s="108" t="s">
        <v>2914</v>
      </c>
      <c r="J11" s="58">
        <v>0</v>
      </c>
      <c r="K11" s="59">
        <v>0</v>
      </c>
      <c r="L11" s="108" t="s">
        <v>2914</v>
      </c>
      <c r="M11" s="59">
        <v>0</v>
      </c>
      <c r="N11" s="108" t="s">
        <v>2914</v>
      </c>
      <c r="O11" s="58">
        <v>0</v>
      </c>
      <c r="P11" s="58">
        <v>0</v>
      </c>
    </row>
    <row r="12" spans="1:21">
      <c r="A12" t="s">
        <v>178</v>
      </c>
      <c r="B12" t="s">
        <v>178</v>
      </c>
      <c r="C12" s="108" t="s">
        <v>2914</v>
      </c>
      <c r="D12" t="s">
        <v>178</v>
      </c>
      <c r="E12" s="108" t="s">
        <v>2914</v>
      </c>
      <c r="F12" s="108" t="s">
        <v>2914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1119</v>
      </c>
      <c r="B13" s="107" t="s">
        <v>2914</v>
      </c>
      <c r="C13" s="108" t="s">
        <v>2914</v>
      </c>
      <c r="D13" s="108" t="s">
        <v>2914</v>
      </c>
      <c r="E13" s="108" t="s">
        <v>2914</v>
      </c>
      <c r="F13" s="108" t="s">
        <v>2914</v>
      </c>
      <c r="G13" s="59">
        <v>0</v>
      </c>
      <c r="H13" s="108" t="s">
        <v>2914</v>
      </c>
      <c r="I13" s="108" t="s">
        <v>2914</v>
      </c>
      <c r="J13" s="58">
        <v>0</v>
      </c>
      <c r="K13" s="59">
        <v>0</v>
      </c>
      <c r="L13" s="108" t="s">
        <v>2914</v>
      </c>
      <c r="M13" s="59">
        <v>0</v>
      </c>
      <c r="N13" s="108" t="s">
        <v>2914</v>
      </c>
      <c r="O13" s="58">
        <v>0</v>
      </c>
      <c r="P13" s="58">
        <v>0</v>
      </c>
    </row>
    <row r="14" spans="1:21">
      <c r="A14" t="s">
        <v>178</v>
      </c>
      <c r="B14" t="s">
        <v>178</v>
      </c>
      <c r="C14" s="108" t="s">
        <v>2914</v>
      </c>
      <c r="D14" t="s">
        <v>178</v>
      </c>
      <c r="E14" s="108" t="s">
        <v>2914</v>
      </c>
      <c r="F14" s="108" t="s">
        <v>2914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1120</v>
      </c>
      <c r="B15" s="107" t="s">
        <v>2914</v>
      </c>
      <c r="C15" s="108" t="s">
        <v>2914</v>
      </c>
      <c r="D15" s="108" t="s">
        <v>2914</v>
      </c>
      <c r="E15" s="108" t="s">
        <v>2914</v>
      </c>
      <c r="F15" s="108" t="s">
        <v>2914</v>
      </c>
      <c r="G15" s="59">
        <v>0</v>
      </c>
      <c r="H15" s="108" t="s">
        <v>2914</v>
      </c>
      <c r="I15" s="108" t="s">
        <v>2914</v>
      </c>
      <c r="J15" s="58">
        <v>0</v>
      </c>
      <c r="K15" s="59">
        <v>0</v>
      </c>
      <c r="L15" s="108" t="s">
        <v>2914</v>
      </c>
      <c r="M15" s="59">
        <v>0</v>
      </c>
      <c r="N15" s="108" t="s">
        <v>2914</v>
      </c>
      <c r="O15" s="58">
        <v>0</v>
      </c>
      <c r="P15" s="58">
        <v>0</v>
      </c>
    </row>
    <row r="16" spans="1:21">
      <c r="A16" s="57" t="s">
        <v>1121</v>
      </c>
      <c r="B16" s="107" t="s">
        <v>2914</v>
      </c>
      <c r="C16" s="108" t="s">
        <v>2914</v>
      </c>
      <c r="D16" s="108" t="s">
        <v>2914</v>
      </c>
      <c r="E16" s="108" t="s">
        <v>2914</v>
      </c>
      <c r="F16" s="108" t="s">
        <v>2914</v>
      </c>
      <c r="G16" s="59">
        <v>0</v>
      </c>
      <c r="H16" s="108" t="s">
        <v>2914</v>
      </c>
      <c r="I16" s="108" t="s">
        <v>2914</v>
      </c>
      <c r="J16" s="58">
        <v>0</v>
      </c>
      <c r="K16" s="59">
        <v>0</v>
      </c>
      <c r="L16" s="108" t="s">
        <v>2914</v>
      </c>
      <c r="M16" s="59">
        <v>0</v>
      </c>
      <c r="N16" s="108" t="s">
        <v>2914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8" t="s">
        <v>2914</v>
      </c>
      <c r="D17" t="s">
        <v>178</v>
      </c>
      <c r="E17" s="108" t="s">
        <v>2914</v>
      </c>
      <c r="F17" s="108" t="s">
        <v>2914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1122</v>
      </c>
      <c r="B18" s="107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59">
        <v>0</v>
      </c>
      <c r="H18" s="108" t="s">
        <v>2914</v>
      </c>
      <c r="I18" s="108" t="s">
        <v>2914</v>
      </c>
      <c r="J18" s="58">
        <v>0</v>
      </c>
      <c r="K18" s="59">
        <v>0</v>
      </c>
      <c r="L18" s="108" t="s">
        <v>2914</v>
      </c>
      <c r="M18" s="59">
        <v>0</v>
      </c>
      <c r="N18" s="108" t="s">
        <v>2914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8" t="s">
        <v>2914</v>
      </c>
      <c r="D19" t="s">
        <v>178</v>
      </c>
      <c r="E19" s="108" t="s">
        <v>2914</v>
      </c>
      <c r="F19" s="108" t="s">
        <v>2914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1123</v>
      </c>
      <c r="B20" s="107" t="s">
        <v>2914</v>
      </c>
      <c r="C20" s="108" t="s">
        <v>2914</v>
      </c>
      <c r="D20" s="108" t="s">
        <v>2914</v>
      </c>
      <c r="E20" s="108" t="s">
        <v>2914</v>
      </c>
      <c r="F20" s="108" t="s">
        <v>2914</v>
      </c>
      <c r="G20" s="59">
        <v>0</v>
      </c>
      <c r="H20" s="108" t="s">
        <v>2914</v>
      </c>
      <c r="I20" s="108" t="s">
        <v>2914</v>
      </c>
      <c r="J20" s="58">
        <v>0</v>
      </c>
      <c r="K20" s="59">
        <v>0</v>
      </c>
      <c r="L20" s="108" t="s">
        <v>2914</v>
      </c>
      <c r="M20" s="59">
        <v>0</v>
      </c>
      <c r="N20" s="108" t="s">
        <v>2914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8" t="s">
        <v>2914</v>
      </c>
      <c r="D21" t="s">
        <v>178</v>
      </c>
      <c r="E21" s="108" t="s">
        <v>2914</v>
      </c>
      <c r="F21" s="108" t="s">
        <v>2914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1124</v>
      </c>
      <c r="B22" s="107" t="s">
        <v>2914</v>
      </c>
      <c r="C22" s="108" t="s">
        <v>2914</v>
      </c>
      <c r="D22" s="108" t="s">
        <v>2914</v>
      </c>
      <c r="E22" s="108" t="s">
        <v>2914</v>
      </c>
      <c r="F22" s="108" t="s">
        <v>2914</v>
      </c>
      <c r="G22" s="59">
        <v>0</v>
      </c>
      <c r="H22" s="108" t="s">
        <v>2914</v>
      </c>
      <c r="I22" s="108" t="s">
        <v>2914</v>
      </c>
      <c r="J22" s="58">
        <v>0</v>
      </c>
      <c r="K22" s="59">
        <v>0</v>
      </c>
      <c r="L22" s="108" t="s">
        <v>2914</v>
      </c>
      <c r="M22" s="59">
        <v>0</v>
      </c>
      <c r="N22" s="108" t="s">
        <v>2914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8" t="s">
        <v>2914</v>
      </c>
      <c r="D23" t="s">
        <v>178</v>
      </c>
      <c r="E23" s="108" t="s">
        <v>2914</v>
      </c>
      <c r="F23" s="108" t="s">
        <v>2914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188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59">
        <v>0</v>
      </c>
      <c r="H24" s="108" t="s">
        <v>2914</v>
      </c>
      <c r="I24" s="108" t="s">
        <v>2914</v>
      </c>
      <c r="J24" s="58">
        <v>0</v>
      </c>
      <c r="K24" s="59">
        <v>0</v>
      </c>
      <c r="L24" s="108" t="s">
        <v>2914</v>
      </c>
      <c r="M24" s="59">
        <v>0</v>
      </c>
      <c r="N24" s="108" t="s">
        <v>2914</v>
      </c>
      <c r="O24" s="58">
        <v>0</v>
      </c>
      <c r="P24" s="58">
        <v>0</v>
      </c>
    </row>
    <row r="25" spans="1:16">
      <c r="A25" s="57" t="s">
        <v>1118</v>
      </c>
      <c r="B25" s="107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59">
        <v>0</v>
      </c>
      <c r="H25" s="108" t="s">
        <v>2914</v>
      </c>
      <c r="I25" s="108" t="s">
        <v>2914</v>
      </c>
      <c r="J25" s="58">
        <v>0</v>
      </c>
      <c r="K25" s="59">
        <v>0</v>
      </c>
      <c r="L25" s="108" t="s">
        <v>2914</v>
      </c>
      <c r="M25" s="59">
        <v>0</v>
      </c>
      <c r="N25" s="108" t="s">
        <v>2914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8" t="s">
        <v>2914</v>
      </c>
      <c r="D26" t="s">
        <v>178</v>
      </c>
      <c r="E26" s="108" t="s">
        <v>2914</v>
      </c>
      <c r="F26" s="108" t="s">
        <v>2914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1119</v>
      </c>
      <c r="B27" s="107" t="s">
        <v>2914</v>
      </c>
      <c r="C27" s="108" t="s">
        <v>2914</v>
      </c>
      <c r="D27" s="108" t="s">
        <v>2914</v>
      </c>
      <c r="E27" s="108" t="s">
        <v>2914</v>
      </c>
      <c r="F27" s="108" t="s">
        <v>2914</v>
      </c>
      <c r="G27" s="59">
        <v>0</v>
      </c>
      <c r="H27" s="108" t="s">
        <v>2914</v>
      </c>
      <c r="I27" s="108" t="s">
        <v>2914</v>
      </c>
      <c r="J27" s="58">
        <v>0</v>
      </c>
      <c r="K27" s="59">
        <v>0</v>
      </c>
      <c r="L27" s="108" t="s">
        <v>2914</v>
      </c>
      <c r="M27" s="59">
        <v>0</v>
      </c>
      <c r="N27" s="108" t="s">
        <v>2914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8" t="s">
        <v>2914</v>
      </c>
      <c r="D28" t="s">
        <v>178</v>
      </c>
      <c r="E28" s="108" t="s">
        <v>2914</v>
      </c>
      <c r="F28" s="108" t="s">
        <v>2914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1120</v>
      </c>
      <c r="B29" s="107" t="s">
        <v>2914</v>
      </c>
      <c r="C29" s="108" t="s">
        <v>2914</v>
      </c>
      <c r="D29" s="108" t="s">
        <v>2914</v>
      </c>
      <c r="E29" s="108" t="s">
        <v>2914</v>
      </c>
      <c r="F29" s="108" t="s">
        <v>2914</v>
      </c>
      <c r="G29" s="59">
        <v>0</v>
      </c>
      <c r="H29" s="108" t="s">
        <v>2914</v>
      </c>
      <c r="I29" s="108" t="s">
        <v>2914</v>
      </c>
      <c r="J29" s="58">
        <v>0</v>
      </c>
      <c r="K29" s="59">
        <v>0</v>
      </c>
      <c r="L29" s="108" t="s">
        <v>2914</v>
      </c>
      <c r="M29" s="59">
        <v>0</v>
      </c>
      <c r="N29" s="108" t="s">
        <v>2914</v>
      </c>
      <c r="O29" s="58">
        <v>0</v>
      </c>
      <c r="P29" s="58">
        <v>0</v>
      </c>
    </row>
    <row r="30" spans="1:16">
      <c r="A30" s="57" t="s">
        <v>1121</v>
      </c>
      <c r="B30" s="107" t="s">
        <v>2914</v>
      </c>
      <c r="C30" s="108" t="s">
        <v>2914</v>
      </c>
      <c r="D30" s="108" t="s">
        <v>2914</v>
      </c>
      <c r="E30" s="108" t="s">
        <v>2914</v>
      </c>
      <c r="F30" s="108" t="s">
        <v>2914</v>
      </c>
      <c r="G30" s="59">
        <v>0</v>
      </c>
      <c r="H30" s="108" t="s">
        <v>2914</v>
      </c>
      <c r="I30" s="108" t="s">
        <v>2914</v>
      </c>
      <c r="J30" s="58">
        <v>0</v>
      </c>
      <c r="K30" s="59">
        <v>0</v>
      </c>
      <c r="L30" s="108" t="s">
        <v>2914</v>
      </c>
      <c r="M30" s="59">
        <v>0</v>
      </c>
      <c r="N30" s="108" t="s">
        <v>2914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8" t="s">
        <v>2914</v>
      </c>
      <c r="D31" t="s">
        <v>178</v>
      </c>
      <c r="E31" s="108" t="s">
        <v>2914</v>
      </c>
      <c r="F31" s="108" t="s">
        <v>2914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1122</v>
      </c>
      <c r="B32" s="107" t="s">
        <v>2914</v>
      </c>
      <c r="C32" s="108" t="s">
        <v>2914</v>
      </c>
      <c r="D32" s="108" t="s">
        <v>2914</v>
      </c>
      <c r="E32" s="108" t="s">
        <v>2914</v>
      </c>
      <c r="F32" s="108" t="s">
        <v>2914</v>
      </c>
      <c r="G32" s="59">
        <v>0</v>
      </c>
      <c r="H32" s="108" t="s">
        <v>2914</v>
      </c>
      <c r="I32" s="108" t="s">
        <v>2914</v>
      </c>
      <c r="J32" s="58">
        <v>0</v>
      </c>
      <c r="K32" s="59">
        <v>0</v>
      </c>
      <c r="L32" s="108" t="s">
        <v>2914</v>
      </c>
      <c r="M32" s="59">
        <v>0</v>
      </c>
      <c r="N32" s="108" t="s">
        <v>2914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8" t="s">
        <v>2914</v>
      </c>
      <c r="D33" t="s">
        <v>178</v>
      </c>
      <c r="E33" s="108" t="s">
        <v>2914</v>
      </c>
      <c r="F33" s="108" t="s">
        <v>2914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1123</v>
      </c>
      <c r="B34" s="107" t="s">
        <v>2914</v>
      </c>
      <c r="C34" s="108" t="s">
        <v>2914</v>
      </c>
      <c r="D34" s="108" t="s">
        <v>2914</v>
      </c>
      <c r="E34" s="108" t="s">
        <v>2914</v>
      </c>
      <c r="F34" s="108" t="s">
        <v>2914</v>
      </c>
      <c r="G34" s="59">
        <v>0</v>
      </c>
      <c r="H34" s="108" t="s">
        <v>2914</v>
      </c>
      <c r="I34" s="108" t="s">
        <v>2914</v>
      </c>
      <c r="J34" s="58">
        <v>0</v>
      </c>
      <c r="K34" s="59">
        <v>0</v>
      </c>
      <c r="L34" s="108" t="s">
        <v>2914</v>
      </c>
      <c r="M34" s="59">
        <v>0</v>
      </c>
      <c r="N34" s="108" t="s">
        <v>2914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8" t="s">
        <v>2914</v>
      </c>
      <c r="D35" t="s">
        <v>178</v>
      </c>
      <c r="E35" s="108" t="s">
        <v>2914</v>
      </c>
      <c r="F35" s="108" t="s">
        <v>2914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1124</v>
      </c>
      <c r="B36" s="107" t="s">
        <v>2914</v>
      </c>
      <c r="C36" s="108" t="s">
        <v>2914</v>
      </c>
      <c r="D36" s="108" t="s">
        <v>2914</v>
      </c>
      <c r="E36" s="108" t="s">
        <v>2914</v>
      </c>
      <c r="F36" s="108" t="s">
        <v>2914</v>
      </c>
      <c r="G36" s="59">
        <v>0</v>
      </c>
      <c r="H36" s="108" t="s">
        <v>2914</v>
      </c>
      <c r="I36" s="108" t="s">
        <v>2914</v>
      </c>
      <c r="J36" s="58">
        <v>0</v>
      </c>
      <c r="K36" s="59">
        <v>0</v>
      </c>
      <c r="L36" s="108" t="s">
        <v>2914</v>
      </c>
      <c r="M36" s="59">
        <v>0</v>
      </c>
      <c r="N36" s="108" t="s">
        <v>2914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8" t="s">
        <v>2914</v>
      </c>
      <c r="D37" t="s">
        <v>178</v>
      </c>
      <c r="E37" s="108" t="s">
        <v>2914</v>
      </c>
      <c r="F37" s="108" t="s">
        <v>2914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190</v>
      </c>
      <c r="B38" s="107" t="s">
        <v>2914</v>
      </c>
      <c r="C38" s="108" t="s">
        <v>2914</v>
      </c>
      <c r="D38" s="108" t="s">
        <v>2914</v>
      </c>
      <c r="E38" s="108" t="s">
        <v>2914</v>
      </c>
      <c r="F38" s="108" t="s">
        <v>2914</v>
      </c>
      <c r="G38" s="108" t="s">
        <v>2914</v>
      </c>
      <c r="H38" s="108" t="s">
        <v>2914</v>
      </c>
      <c r="I38" s="108" t="s">
        <v>2914</v>
      </c>
      <c r="J38" s="108" t="s">
        <v>2914</v>
      </c>
      <c r="K38" s="108" t="s">
        <v>2914</v>
      </c>
      <c r="L38" s="108" t="s">
        <v>2914</v>
      </c>
      <c r="M38" s="108" t="s">
        <v>2914</v>
      </c>
      <c r="N38" s="108" t="s">
        <v>2914</v>
      </c>
      <c r="O38" s="108" t="s">
        <v>2914</v>
      </c>
      <c r="P38" s="108" t="s">
        <v>2914</v>
      </c>
    </row>
    <row r="39" spans="1:16">
      <c r="A39" t="s">
        <v>227</v>
      </c>
      <c r="B39" s="107" t="s">
        <v>2914</v>
      </c>
      <c r="C39" s="108" t="s">
        <v>2914</v>
      </c>
      <c r="D39" s="108" t="s">
        <v>2914</v>
      </c>
      <c r="E39" s="108" t="s">
        <v>2914</v>
      </c>
      <c r="F39" s="108" t="s">
        <v>2914</v>
      </c>
      <c r="G39" s="108" t="s">
        <v>2914</v>
      </c>
      <c r="H39" s="108" t="s">
        <v>2914</v>
      </c>
      <c r="I39" s="108" t="s">
        <v>2914</v>
      </c>
      <c r="J39" s="108" t="s">
        <v>2914</v>
      </c>
      <c r="K39" s="108" t="s">
        <v>2914</v>
      </c>
      <c r="L39" s="108" t="s">
        <v>2914</v>
      </c>
      <c r="M39" s="108" t="s">
        <v>2914</v>
      </c>
      <c r="N39" s="108" t="s">
        <v>2914</v>
      </c>
      <c r="O39" s="108" t="s">
        <v>2914</v>
      </c>
      <c r="P39" s="108" t="s">
        <v>2914</v>
      </c>
    </row>
    <row r="40" spans="1:16">
      <c r="A40" t="s">
        <v>228</v>
      </c>
      <c r="B40" s="107" t="s">
        <v>2914</v>
      </c>
      <c r="C40" s="108" t="s">
        <v>2914</v>
      </c>
      <c r="D40" s="108" t="s">
        <v>2914</v>
      </c>
      <c r="E40" s="108" t="s">
        <v>2914</v>
      </c>
      <c r="F40" s="108" t="s">
        <v>2914</v>
      </c>
      <c r="G40" s="108" t="s">
        <v>2914</v>
      </c>
      <c r="H40" s="108" t="s">
        <v>2914</v>
      </c>
      <c r="I40" s="108" t="s">
        <v>2914</v>
      </c>
      <c r="J40" s="108" t="s">
        <v>2914</v>
      </c>
      <c r="K40" s="108" t="s">
        <v>2914</v>
      </c>
      <c r="L40" s="108" t="s">
        <v>2914</v>
      </c>
      <c r="M40" s="108" t="s">
        <v>2914</v>
      </c>
      <c r="N40" s="108" t="s">
        <v>2914</v>
      </c>
      <c r="O40" s="108" t="s">
        <v>2914</v>
      </c>
      <c r="P40" s="108" t="s">
        <v>2914</v>
      </c>
    </row>
    <row r="41" spans="1:16">
      <c r="A41" t="s">
        <v>229</v>
      </c>
      <c r="B41" s="107" t="s">
        <v>2914</v>
      </c>
      <c r="C41" s="108" t="s">
        <v>2914</v>
      </c>
      <c r="D41" s="108" t="s">
        <v>2914</v>
      </c>
      <c r="E41" s="108" t="s">
        <v>2914</v>
      </c>
      <c r="F41" s="108" t="s">
        <v>2914</v>
      </c>
      <c r="G41" s="108" t="s">
        <v>2914</v>
      </c>
      <c r="H41" s="108" t="s">
        <v>2914</v>
      </c>
      <c r="I41" s="108" t="s">
        <v>2914</v>
      </c>
      <c r="J41" s="108" t="s">
        <v>2914</v>
      </c>
      <c r="K41" s="108" t="s">
        <v>2914</v>
      </c>
      <c r="L41" s="108" t="s">
        <v>2914</v>
      </c>
      <c r="M41" s="108" t="s">
        <v>2914</v>
      </c>
      <c r="N41" s="108" t="s">
        <v>2914</v>
      </c>
      <c r="O41" s="108" t="s">
        <v>2914</v>
      </c>
      <c r="P41" s="108" t="s">
        <v>2914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2913</v>
      </c>
    </row>
    <row r="2" spans="1:21" s="1" customFormat="1">
      <c r="A2" s="2" t="s">
        <v>1</v>
      </c>
      <c r="B2" s="9" t="s">
        <v>2183</v>
      </c>
    </row>
    <row r="3" spans="1:21" s="1" customFormat="1">
      <c r="A3" s="2" t="s">
        <v>2</v>
      </c>
      <c r="B3" s="20" t="s">
        <v>2184</v>
      </c>
    </row>
    <row r="4" spans="1:21" s="1" customFormat="1">
      <c r="A4" s="2" t="s">
        <v>3</v>
      </c>
      <c r="B4" s="62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5" t="s">
        <v>47</v>
      </c>
      <c r="E5" s="115" t="s">
        <v>48</v>
      </c>
      <c r="F5" s="115" t="s">
        <v>67</v>
      </c>
      <c r="G5" s="115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5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100" t="s">
        <v>2914</v>
      </c>
      <c r="B6" s="124" t="s">
        <v>2914</v>
      </c>
      <c r="C6" s="101" t="s">
        <v>2914</v>
      </c>
      <c r="D6" s="101" t="s">
        <v>2914</v>
      </c>
      <c r="E6" s="101" t="s">
        <v>2914</v>
      </c>
      <c r="F6" s="16" t="s">
        <v>70</v>
      </c>
      <c r="G6" s="101" t="s">
        <v>2914</v>
      </c>
      <c r="H6" s="16" t="s">
        <v>71</v>
      </c>
      <c r="I6" s="101" t="s">
        <v>2914</v>
      </c>
      <c r="J6" s="101" t="s">
        <v>2914</v>
      </c>
      <c r="K6" s="16" t="s">
        <v>7</v>
      </c>
      <c r="L6" s="16" t="s">
        <v>7</v>
      </c>
      <c r="M6" s="16" t="s">
        <v>152</v>
      </c>
      <c r="N6" s="101" t="s">
        <v>2914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2" t="s">
        <v>2914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3" t="s">
        <v>2914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8" t="s">
        <v>2914</v>
      </c>
      <c r="C8" s="118" t="s">
        <v>2914</v>
      </c>
      <c r="D8" s="118" t="s">
        <v>2914</v>
      </c>
      <c r="E8" s="118" t="s">
        <v>2914</v>
      </c>
      <c r="F8" s="118" t="s">
        <v>2914</v>
      </c>
      <c r="G8" s="118" t="s">
        <v>2914</v>
      </c>
      <c r="H8" s="73">
        <v>4</v>
      </c>
      <c r="I8" s="118" t="s">
        <v>2914</v>
      </c>
      <c r="J8" s="118" t="s">
        <v>2914</v>
      </c>
      <c r="K8" s="118" t="s">
        <v>2914</v>
      </c>
      <c r="L8" s="74">
        <v>6.5299999999999997E-2</v>
      </c>
      <c r="M8" s="73">
        <v>74787.149999999994</v>
      </c>
      <c r="N8" s="103" t="s">
        <v>2914</v>
      </c>
      <c r="O8" s="73">
        <v>234.88956953481735</v>
      </c>
      <c r="P8" s="74">
        <v>1</v>
      </c>
      <c r="Q8" s="74">
        <v>2.5999999999999999E-3</v>
      </c>
      <c r="R8" s="13"/>
      <c r="S8" s="13"/>
      <c r="T8" s="13"/>
      <c r="U8" s="13"/>
    </row>
    <row r="9" spans="1:21">
      <c r="A9" s="75" t="s">
        <v>172</v>
      </c>
      <c r="B9" s="107" t="s">
        <v>2914</v>
      </c>
      <c r="C9" s="107" t="s">
        <v>2914</v>
      </c>
      <c r="D9" s="108" t="s">
        <v>2914</v>
      </c>
      <c r="E9" s="108" t="s">
        <v>2914</v>
      </c>
      <c r="F9" s="108" t="s">
        <v>2914</v>
      </c>
      <c r="G9" s="108" t="s">
        <v>2914</v>
      </c>
      <c r="H9" s="76">
        <v>5.24</v>
      </c>
      <c r="I9" s="108" t="s">
        <v>2914</v>
      </c>
      <c r="J9" s="108" t="s">
        <v>2914</v>
      </c>
      <c r="K9" s="108" t="s">
        <v>2914</v>
      </c>
      <c r="L9" s="77">
        <v>5.11E-2</v>
      </c>
      <c r="M9" s="76">
        <v>17430.740000000002</v>
      </c>
      <c r="N9" s="108" t="s">
        <v>2914</v>
      </c>
      <c r="O9" s="76">
        <v>18.4946586013331</v>
      </c>
      <c r="P9" s="77">
        <v>7.8700000000000006E-2</v>
      </c>
      <c r="Q9" s="77">
        <v>2.0000000000000001E-4</v>
      </c>
    </row>
    <row r="10" spans="1:21">
      <c r="A10" s="75" t="s">
        <v>1613</v>
      </c>
      <c r="B10" s="107" t="s">
        <v>2914</v>
      </c>
      <c r="C10" s="107" t="s">
        <v>2914</v>
      </c>
      <c r="D10" s="108" t="s">
        <v>2914</v>
      </c>
      <c r="E10" s="108" t="s">
        <v>2914</v>
      </c>
      <c r="F10" s="108" t="s">
        <v>2914</v>
      </c>
      <c r="G10" s="108" t="s">
        <v>2914</v>
      </c>
      <c r="H10" s="76">
        <v>0</v>
      </c>
      <c r="I10" s="108" t="s">
        <v>2914</v>
      </c>
      <c r="J10" s="108" t="s">
        <v>2914</v>
      </c>
      <c r="K10" s="108" t="s">
        <v>2914</v>
      </c>
      <c r="L10" s="77">
        <v>0</v>
      </c>
      <c r="M10" s="76">
        <v>0</v>
      </c>
      <c r="N10" s="108" t="s">
        <v>2914</v>
      </c>
      <c r="O10" s="76">
        <v>0</v>
      </c>
      <c r="P10" s="77">
        <v>0</v>
      </c>
      <c r="Q10" s="77">
        <v>0</v>
      </c>
    </row>
    <row r="11" spans="1:21">
      <c r="A11" t="s">
        <v>178</v>
      </c>
      <c r="B11" s="107" t="s">
        <v>2914</v>
      </c>
      <c r="C11" t="s">
        <v>178</v>
      </c>
      <c r="D11" s="108" t="s">
        <v>2914</v>
      </c>
      <c r="E11" t="s">
        <v>178</v>
      </c>
      <c r="F11" s="108" t="s">
        <v>2914</v>
      </c>
      <c r="G11" s="108" t="s">
        <v>2914</v>
      </c>
      <c r="H11" s="55">
        <v>0</v>
      </c>
      <c r="I11" t="s">
        <v>178</v>
      </c>
      <c r="J11" t="s">
        <v>178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5" t="s">
        <v>1614</v>
      </c>
      <c r="B12" s="107" t="s">
        <v>2914</v>
      </c>
      <c r="C12" s="107" t="s">
        <v>2914</v>
      </c>
      <c r="D12" s="108" t="s">
        <v>2914</v>
      </c>
      <c r="E12" s="108" t="s">
        <v>2914</v>
      </c>
      <c r="F12" s="108" t="s">
        <v>2914</v>
      </c>
      <c r="G12" s="108" t="s">
        <v>2914</v>
      </c>
      <c r="H12" s="76">
        <v>7.25</v>
      </c>
      <c r="I12" s="108" t="s">
        <v>2914</v>
      </c>
      <c r="J12" s="108" t="s">
        <v>2914</v>
      </c>
      <c r="K12" s="108" t="s">
        <v>2914</v>
      </c>
      <c r="L12" s="77">
        <v>5.0299999999999997E-2</v>
      </c>
      <c r="M12" s="76">
        <v>3520.1</v>
      </c>
      <c r="N12" s="108" t="s">
        <v>2914</v>
      </c>
      <c r="O12" s="76">
        <v>3.6971655789170002</v>
      </c>
      <c r="P12" s="77">
        <v>1.5699999999999999E-2</v>
      </c>
      <c r="Q12" s="77">
        <v>0</v>
      </c>
    </row>
    <row r="13" spans="1:21">
      <c r="A13" t="s">
        <v>2824</v>
      </c>
      <c r="B13" t="s">
        <v>1615</v>
      </c>
      <c r="C13" t="s">
        <v>1630</v>
      </c>
      <c r="D13" s="106" t="s">
        <v>2914</v>
      </c>
      <c r="E13" t="s">
        <v>2310</v>
      </c>
      <c r="F13" t="s">
        <v>1617</v>
      </c>
      <c r="G13" s="106" t="s">
        <v>2914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73.64</v>
      </c>
      <c r="N13" s="55">
        <v>114.1</v>
      </c>
      <c r="O13" s="55">
        <v>8.4023239999999999E-2</v>
      </c>
      <c r="P13" s="56">
        <v>4.0000000000000002E-4</v>
      </c>
      <c r="Q13" s="56">
        <v>0</v>
      </c>
    </row>
    <row r="14" spans="1:21">
      <c r="A14" t="s">
        <v>2824</v>
      </c>
      <c r="B14" t="s">
        <v>1615</v>
      </c>
      <c r="C14" t="s">
        <v>1628</v>
      </c>
      <c r="D14" s="106" t="s">
        <v>2914</v>
      </c>
      <c r="E14" t="s">
        <v>2310</v>
      </c>
      <c r="F14" t="s">
        <v>1617</v>
      </c>
      <c r="G14" s="106" t="s">
        <v>2914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110.44</v>
      </c>
      <c r="N14" s="55">
        <v>114.79</v>
      </c>
      <c r="O14" s="55">
        <v>0.12677407600000001</v>
      </c>
      <c r="P14" s="56">
        <v>5.0000000000000001E-4</v>
      </c>
      <c r="Q14" s="56">
        <v>0</v>
      </c>
    </row>
    <row r="15" spans="1:21">
      <c r="A15" t="s">
        <v>2824</v>
      </c>
      <c r="B15" t="s">
        <v>1615</v>
      </c>
      <c r="C15" t="s">
        <v>1620</v>
      </c>
      <c r="D15" s="106" t="s">
        <v>2914</v>
      </c>
      <c r="E15" t="s">
        <v>2310</v>
      </c>
      <c r="F15" t="s">
        <v>1617</v>
      </c>
      <c r="G15" s="106" t="s">
        <v>2914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139.52000000000001</v>
      </c>
      <c r="N15" s="55">
        <v>96.79</v>
      </c>
      <c r="O15" s="55">
        <v>0.135041408</v>
      </c>
      <c r="P15" s="56">
        <v>5.9999999999999995E-4</v>
      </c>
      <c r="Q15" s="56">
        <v>0</v>
      </c>
    </row>
    <row r="16" spans="1:21">
      <c r="A16" t="s">
        <v>2824</v>
      </c>
      <c r="B16" t="s">
        <v>1615</v>
      </c>
      <c r="C16" t="s">
        <v>1616</v>
      </c>
      <c r="D16" s="106" t="s">
        <v>2914</v>
      </c>
      <c r="E16" t="s">
        <v>2310</v>
      </c>
      <c r="F16" t="s">
        <v>1617</v>
      </c>
      <c r="G16" s="106" t="s">
        <v>2914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213.44</v>
      </c>
      <c r="N16" s="55">
        <v>98.9</v>
      </c>
      <c r="O16" s="55">
        <v>0.21109216</v>
      </c>
      <c r="P16" s="56">
        <v>8.9999999999999998E-4</v>
      </c>
      <c r="Q16" s="56">
        <v>0</v>
      </c>
    </row>
    <row r="17" spans="1:17">
      <c r="A17" t="s">
        <v>2824</v>
      </c>
      <c r="B17" t="s">
        <v>1615</v>
      </c>
      <c r="C17" t="s">
        <v>1631</v>
      </c>
      <c r="D17" s="106" t="s">
        <v>2914</v>
      </c>
      <c r="E17" t="s">
        <v>2310</v>
      </c>
      <c r="F17" t="s">
        <v>1619</v>
      </c>
      <c r="G17" s="106" t="s">
        <v>2914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55.4</v>
      </c>
      <c r="N17" s="55">
        <v>114.91</v>
      </c>
      <c r="O17" s="55">
        <v>6.3660140000000004E-2</v>
      </c>
      <c r="P17" s="56">
        <v>2.9999999999999997E-4</v>
      </c>
      <c r="Q17" s="56">
        <v>0</v>
      </c>
    </row>
    <row r="18" spans="1:17">
      <c r="A18" t="s">
        <v>2824</v>
      </c>
      <c r="B18" t="s">
        <v>1615</v>
      </c>
      <c r="C18" t="s">
        <v>1629</v>
      </c>
      <c r="D18" s="106" t="s">
        <v>2914</v>
      </c>
      <c r="E18" t="s">
        <v>2310</v>
      </c>
      <c r="F18" t="s">
        <v>1619</v>
      </c>
      <c r="G18" s="106" t="s">
        <v>2914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82.74</v>
      </c>
      <c r="N18" s="55">
        <v>119.75</v>
      </c>
      <c r="O18" s="55">
        <v>9.9081150000000007E-2</v>
      </c>
      <c r="P18" s="56">
        <v>4.0000000000000002E-4</v>
      </c>
      <c r="Q18" s="56">
        <v>0</v>
      </c>
    </row>
    <row r="19" spans="1:17">
      <c r="A19" t="s">
        <v>2824</v>
      </c>
      <c r="B19" t="s">
        <v>1615</v>
      </c>
      <c r="C19" t="s">
        <v>1621</v>
      </c>
      <c r="D19" s="106" t="s">
        <v>2914</v>
      </c>
      <c r="E19" t="s">
        <v>2310</v>
      </c>
      <c r="F19" t="s">
        <v>1619</v>
      </c>
      <c r="G19" s="106" t="s">
        <v>2914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153.44</v>
      </c>
      <c r="N19" s="55">
        <v>95.69</v>
      </c>
      <c r="O19" s="55">
        <v>0.14682673600000001</v>
      </c>
      <c r="P19" s="56">
        <v>5.9999999999999995E-4</v>
      </c>
      <c r="Q19" s="56">
        <v>0</v>
      </c>
    </row>
    <row r="20" spans="1:17">
      <c r="A20" t="s">
        <v>2824</v>
      </c>
      <c r="B20" t="s">
        <v>1615</v>
      </c>
      <c r="C20" t="s">
        <v>1618</v>
      </c>
      <c r="D20" s="106" t="s">
        <v>2914</v>
      </c>
      <c r="E20" t="s">
        <v>2310</v>
      </c>
      <c r="F20" t="s">
        <v>1619</v>
      </c>
      <c r="G20" s="106" t="s">
        <v>2914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199.85</v>
      </c>
      <c r="N20" s="55">
        <v>100.21</v>
      </c>
      <c r="O20" s="55">
        <v>0.200269685</v>
      </c>
      <c r="P20" s="56">
        <v>8.9999999999999998E-4</v>
      </c>
      <c r="Q20" s="56">
        <v>0</v>
      </c>
    </row>
    <row r="21" spans="1:17">
      <c r="A21" t="s">
        <v>2824</v>
      </c>
      <c r="B21" t="s">
        <v>1615</v>
      </c>
      <c r="C21" t="s">
        <v>1626</v>
      </c>
      <c r="D21" s="106" t="s">
        <v>2914</v>
      </c>
      <c r="E21" t="s">
        <v>2310</v>
      </c>
      <c r="F21" t="s">
        <v>1623</v>
      </c>
      <c r="G21" s="106" t="s">
        <v>2914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76.48</v>
      </c>
      <c r="N21" s="55">
        <v>115.96</v>
      </c>
      <c r="O21" s="55">
        <v>8.8686208000000002E-2</v>
      </c>
      <c r="P21" s="56">
        <v>4.0000000000000002E-4</v>
      </c>
      <c r="Q21" s="56">
        <v>0</v>
      </c>
    </row>
    <row r="22" spans="1:17">
      <c r="A22" t="s">
        <v>2824</v>
      </c>
      <c r="B22" t="s">
        <v>1615</v>
      </c>
      <c r="C22" t="s">
        <v>1624</v>
      </c>
      <c r="D22" s="106" t="s">
        <v>2914</v>
      </c>
      <c r="E22" t="s">
        <v>2310</v>
      </c>
      <c r="F22" t="s">
        <v>1623</v>
      </c>
      <c r="G22" s="106" t="s">
        <v>2914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105.93</v>
      </c>
      <c r="N22" s="55">
        <v>120.63</v>
      </c>
      <c r="O22" s="55">
        <v>0.12778335900000001</v>
      </c>
      <c r="P22" s="56">
        <v>5.0000000000000001E-4</v>
      </c>
      <c r="Q22" s="56">
        <v>0</v>
      </c>
    </row>
    <row r="23" spans="1:17">
      <c r="A23" t="s">
        <v>2824</v>
      </c>
      <c r="B23" t="s">
        <v>1615</v>
      </c>
      <c r="C23" t="s">
        <v>1625</v>
      </c>
      <c r="D23" s="106" t="s">
        <v>2914</v>
      </c>
      <c r="E23" t="s">
        <v>2310</v>
      </c>
      <c r="F23" t="s">
        <v>1623</v>
      </c>
      <c r="G23" s="106" t="s">
        <v>2914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336.89</v>
      </c>
      <c r="N23" s="55">
        <v>101.57</v>
      </c>
      <c r="O23" s="55">
        <v>0.342179173</v>
      </c>
      <c r="P23" s="56">
        <v>1.5E-3</v>
      </c>
      <c r="Q23" s="56">
        <v>0</v>
      </c>
    </row>
    <row r="24" spans="1:17">
      <c r="A24" t="s">
        <v>2824</v>
      </c>
      <c r="B24" t="s">
        <v>1615</v>
      </c>
      <c r="C24" t="s">
        <v>1627</v>
      </c>
      <c r="D24" s="106" t="s">
        <v>2914</v>
      </c>
      <c r="E24" t="s">
        <v>2310</v>
      </c>
      <c r="F24" t="s">
        <v>1623</v>
      </c>
      <c r="G24" s="106" t="s">
        <v>2914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411.21</v>
      </c>
      <c r="N24" s="55">
        <v>93.88</v>
      </c>
      <c r="O24" s="55">
        <v>0.38604394800000003</v>
      </c>
      <c r="P24" s="56">
        <v>1.6000000000000001E-3</v>
      </c>
      <c r="Q24" s="56">
        <v>0</v>
      </c>
    </row>
    <row r="25" spans="1:17">
      <c r="A25" t="s">
        <v>2824</v>
      </c>
      <c r="B25" t="s">
        <v>1615</v>
      </c>
      <c r="C25" t="s">
        <v>1622</v>
      </c>
      <c r="D25" s="106" t="s">
        <v>2914</v>
      </c>
      <c r="E25" t="s">
        <v>2310</v>
      </c>
      <c r="F25" t="s">
        <v>1623</v>
      </c>
      <c r="G25" s="106" t="s">
        <v>2914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90.59</v>
      </c>
      <c r="N25" s="55">
        <v>113.97</v>
      </c>
      <c r="O25" s="55">
        <v>0.103245423</v>
      </c>
      <c r="P25" s="56">
        <v>4.0000000000000002E-4</v>
      </c>
      <c r="Q25" s="56">
        <v>0</v>
      </c>
    </row>
    <row r="26" spans="1:17">
      <c r="A26" t="s">
        <v>2824</v>
      </c>
      <c r="B26" t="s">
        <v>1615</v>
      </c>
      <c r="C26" t="s">
        <v>1638</v>
      </c>
      <c r="D26" s="106" t="s">
        <v>2914</v>
      </c>
      <c r="E26" t="s">
        <v>2310</v>
      </c>
      <c r="F26" t="s">
        <v>1633</v>
      </c>
      <c r="G26" s="106" t="s">
        <v>2914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40</v>
      </c>
      <c r="N26" s="55">
        <v>123.23</v>
      </c>
      <c r="O26" s="55">
        <v>4.9292000000000002E-2</v>
      </c>
      <c r="P26" s="56">
        <v>2.0000000000000001E-4</v>
      </c>
      <c r="Q26" s="56">
        <v>0</v>
      </c>
    </row>
    <row r="27" spans="1:17">
      <c r="A27" t="s">
        <v>2824</v>
      </c>
      <c r="B27" t="s">
        <v>1615</v>
      </c>
      <c r="C27" t="s">
        <v>1637</v>
      </c>
      <c r="D27" s="106" t="s">
        <v>2914</v>
      </c>
      <c r="E27" t="s">
        <v>2310</v>
      </c>
      <c r="F27" t="s">
        <v>1633</v>
      </c>
      <c r="G27" s="106" t="s">
        <v>2914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82.25</v>
      </c>
      <c r="N27" s="55">
        <v>121.64</v>
      </c>
      <c r="O27" s="55">
        <v>0.1000489</v>
      </c>
      <c r="P27" s="56">
        <v>4.0000000000000002E-4</v>
      </c>
      <c r="Q27" s="56">
        <v>0</v>
      </c>
    </row>
    <row r="28" spans="1:17">
      <c r="A28" t="s">
        <v>2824</v>
      </c>
      <c r="B28" t="s">
        <v>1615</v>
      </c>
      <c r="C28" t="s">
        <v>1636</v>
      </c>
      <c r="D28" s="106" t="s">
        <v>2914</v>
      </c>
      <c r="E28" t="s">
        <v>2310</v>
      </c>
      <c r="F28" t="s">
        <v>1633</v>
      </c>
      <c r="G28" s="106" t="s">
        <v>2914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53.33</v>
      </c>
      <c r="N28" s="55">
        <v>124.32</v>
      </c>
      <c r="O28" s="55">
        <v>6.6299856000000004E-2</v>
      </c>
      <c r="P28" s="56">
        <v>2.9999999999999997E-4</v>
      </c>
      <c r="Q28" s="56">
        <v>0</v>
      </c>
    </row>
    <row r="29" spans="1:17">
      <c r="A29" t="s">
        <v>2824</v>
      </c>
      <c r="B29" t="s">
        <v>1615</v>
      </c>
      <c r="C29" t="s">
        <v>1635</v>
      </c>
      <c r="D29" s="106" t="s">
        <v>2914</v>
      </c>
      <c r="E29" t="s">
        <v>2310</v>
      </c>
      <c r="F29" t="s">
        <v>1633</v>
      </c>
      <c r="G29" s="106" t="s">
        <v>2914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22.15</v>
      </c>
      <c r="N29" s="55">
        <v>132.97999999999999</v>
      </c>
      <c r="O29" s="55">
        <v>2.945507E-2</v>
      </c>
      <c r="P29" s="56">
        <v>1E-4</v>
      </c>
      <c r="Q29" s="56">
        <v>0</v>
      </c>
    </row>
    <row r="30" spans="1:17">
      <c r="A30" t="s">
        <v>2824</v>
      </c>
      <c r="B30" t="s">
        <v>1615</v>
      </c>
      <c r="C30" t="s">
        <v>1632</v>
      </c>
      <c r="D30" s="106" t="s">
        <v>2914</v>
      </c>
      <c r="E30" t="s">
        <v>2310</v>
      </c>
      <c r="F30" t="s">
        <v>1633</v>
      </c>
      <c r="G30" s="106" t="s">
        <v>2914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17.91</v>
      </c>
      <c r="N30" s="55">
        <v>100.54</v>
      </c>
      <c r="O30" s="55">
        <v>1.8006714E-2</v>
      </c>
      <c r="P30" s="56">
        <v>1E-4</v>
      </c>
      <c r="Q30" s="56">
        <v>0</v>
      </c>
    </row>
    <row r="31" spans="1:17">
      <c r="A31" t="s">
        <v>2824</v>
      </c>
      <c r="B31" t="s">
        <v>1615</v>
      </c>
      <c r="C31" t="s">
        <v>1634</v>
      </c>
      <c r="D31" s="106" t="s">
        <v>2914</v>
      </c>
      <c r="E31" t="s">
        <v>2310</v>
      </c>
      <c r="F31" t="s">
        <v>1633</v>
      </c>
      <c r="G31" s="106" t="s">
        <v>2914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213.4</v>
      </c>
      <c r="N31" s="55">
        <v>101.54</v>
      </c>
      <c r="O31" s="55">
        <v>0.21668635999999999</v>
      </c>
      <c r="P31" s="56">
        <v>8.9999999999999998E-4</v>
      </c>
      <c r="Q31" s="56">
        <v>0</v>
      </c>
    </row>
    <row r="32" spans="1:17">
      <c r="A32" t="s">
        <v>2825</v>
      </c>
      <c r="B32" t="s">
        <v>1615</v>
      </c>
      <c r="C32" t="s">
        <v>1647</v>
      </c>
      <c r="D32" s="106" t="s">
        <v>2914</v>
      </c>
      <c r="E32" t="s">
        <v>2310</v>
      </c>
      <c r="F32" t="s">
        <v>1640</v>
      </c>
      <c r="G32" s="106" t="s">
        <v>2914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86.67</v>
      </c>
      <c r="N32" s="55">
        <v>103.45</v>
      </c>
      <c r="O32" s="55">
        <v>8.9660114999999999E-2</v>
      </c>
      <c r="P32" s="56">
        <v>4.0000000000000002E-4</v>
      </c>
      <c r="Q32" s="56">
        <v>0</v>
      </c>
    </row>
    <row r="33" spans="1:17">
      <c r="A33" t="s">
        <v>2825</v>
      </c>
      <c r="B33" t="s">
        <v>1615</v>
      </c>
      <c r="C33" t="s">
        <v>1644</v>
      </c>
      <c r="D33" s="106" t="s">
        <v>2914</v>
      </c>
      <c r="E33" t="s">
        <v>2310</v>
      </c>
      <c r="F33" t="s">
        <v>1640</v>
      </c>
      <c r="G33" s="106" t="s">
        <v>2914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5.9</v>
      </c>
      <c r="N33" s="55">
        <v>141.12</v>
      </c>
      <c r="O33" s="55">
        <v>8.3260799999999996E-3</v>
      </c>
      <c r="P33" s="56">
        <v>0</v>
      </c>
      <c r="Q33" s="56">
        <v>0</v>
      </c>
    </row>
    <row r="34" spans="1:17">
      <c r="A34" t="s">
        <v>2825</v>
      </c>
      <c r="B34" t="s">
        <v>1615</v>
      </c>
      <c r="C34" t="s">
        <v>1645</v>
      </c>
      <c r="D34" s="106" t="s">
        <v>2914</v>
      </c>
      <c r="E34" t="s">
        <v>2310</v>
      </c>
      <c r="F34" t="s">
        <v>1640</v>
      </c>
      <c r="G34" s="106" t="s">
        <v>2914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29.37</v>
      </c>
      <c r="N34" s="55">
        <v>141.91999999999999</v>
      </c>
      <c r="O34" s="55">
        <v>4.1681903999999999E-2</v>
      </c>
      <c r="P34" s="56">
        <v>2.0000000000000001E-4</v>
      </c>
      <c r="Q34" s="56">
        <v>0</v>
      </c>
    </row>
    <row r="35" spans="1:17">
      <c r="A35" t="s">
        <v>2825</v>
      </c>
      <c r="B35" t="s">
        <v>1615</v>
      </c>
      <c r="C35" t="s">
        <v>1646</v>
      </c>
      <c r="D35" s="106" t="s">
        <v>2914</v>
      </c>
      <c r="E35" t="s">
        <v>2310</v>
      </c>
      <c r="F35" t="s">
        <v>1640</v>
      </c>
      <c r="G35" s="106" t="s">
        <v>2914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22.92</v>
      </c>
      <c r="N35" s="55">
        <v>129.63999999999999</v>
      </c>
      <c r="O35" s="55">
        <v>2.9713488E-2</v>
      </c>
      <c r="P35" s="56">
        <v>1E-4</v>
      </c>
      <c r="Q35" s="56">
        <v>0</v>
      </c>
    </row>
    <row r="36" spans="1:17">
      <c r="A36" t="s">
        <v>2825</v>
      </c>
      <c r="B36" t="s">
        <v>1615</v>
      </c>
      <c r="C36" t="s">
        <v>1643</v>
      </c>
      <c r="D36" s="106" t="s">
        <v>2914</v>
      </c>
      <c r="E36" t="s">
        <v>2310</v>
      </c>
      <c r="F36" t="s">
        <v>1640</v>
      </c>
      <c r="G36" s="106" t="s">
        <v>2914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79.989999999999995</v>
      </c>
      <c r="N36" s="55">
        <v>80.819999999999993</v>
      </c>
      <c r="O36" s="55">
        <v>6.4647917999999999E-2</v>
      </c>
      <c r="P36" s="56">
        <v>2.9999999999999997E-4</v>
      </c>
      <c r="Q36" s="56">
        <v>0</v>
      </c>
    </row>
    <row r="37" spans="1:17">
      <c r="A37" t="s">
        <v>2825</v>
      </c>
      <c r="B37" t="s">
        <v>1615</v>
      </c>
      <c r="C37" t="s">
        <v>1639</v>
      </c>
      <c r="D37" s="106" t="s">
        <v>2914</v>
      </c>
      <c r="E37" t="s">
        <v>2310</v>
      </c>
      <c r="F37" t="s">
        <v>1640</v>
      </c>
      <c r="G37" s="106" t="s">
        <v>2914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126.67</v>
      </c>
      <c r="N37" s="55">
        <v>104.73</v>
      </c>
      <c r="O37" s="55">
        <v>0.13266149099999999</v>
      </c>
      <c r="P37" s="56">
        <v>5.9999999999999995E-4</v>
      </c>
      <c r="Q37" s="56">
        <v>0</v>
      </c>
    </row>
    <row r="38" spans="1:17">
      <c r="A38" t="s">
        <v>2825</v>
      </c>
      <c r="B38" t="s">
        <v>1615</v>
      </c>
      <c r="C38" t="s">
        <v>1641</v>
      </c>
      <c r="D38" s="106" t="s">
        <v>2914</v>
      </c>
      <c r="E38" t="s">
        <v>2310</v>
      </c>
      <c r="F38" t="s">
        <v>1640</v>
      </c>
      <c r="G38" s="106" t="s">
        <v>2914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10.16</v>
      </c>
      <c r="N38" s="55">
        <v>101.69</v>
      </c>
      <c r="O38" s="55">
        <v>1.0331704000000001E-2</v>
      </c>
      <c r="P38" s="56">
        <v>0</v>
      </c>
      <c r="Q38" s="56">
        <v>0</v>
      </c>
    </row>
    <row r="39" spans="1:17">
      <c r="A39" t="s">
        <v>2825</v>
      </c>
      <c r="B39" t="s">
        <v>1615</v>
      </c>
      <c r="C39" t="s">
        <v>1642</v>
      </c>
      <c r="D39" s="106" t="s">
        <v>2914</v>
      </c>
      <c r="E39" t="s">
        <v>2310</v>
      </c>
      <c r="F39" t="s">
        <v>1640</v>
      </c>
      <c r="G39" s="106" t="s">
        <v>2914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163.77000000000001</v>
      </c>
      <c r="N39" s="55">
        <v>105.04</v>
      </c>
      <c r="O39" s="55">
        <v>0.17202400800000001</v>
      </c>
      <c r="P39" s="56">
        <v>6.9999999999999999E-4</v>
      </c>
      <c r="Q39" s="56">
        <v>0</v>
      </c>
    </row>
    <row r="40" spans="1:17">
      <c r="A40" t="s">
        <v>2825</v>
      </c>
      <c r="B40" t="s">
        <v>1615</v>
      </c>
      <c r="C40" t="s">
        <v>1653</v>
      </c>
      <c r="D40" s="106" t="s">
        <v>2914</v>
      </c>
      <c r="E40" t="s">
        <v>2310</v>
      </c>
      <c r="F40" t="s">
        <v>207</v>
      </c>
      <c r="G40" s="106" t="s">
        <v>2914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92.99</v>
      </c>
      <c r="N40" s="55">
        <v>105.39944300000001</v>
      </c>
      <c r="O40" s="55">
        <v>9.8010942045700003E-2</v>
      </c>
      <c r="P40" s="56">
        <v>4.0000000000000002E-4</v>
      </c>
      <c r="Q40" s="56">
        <v>0</v>
      </c>
    </row>
    <row r="41" spans="1:17">
      <c r="A41" t="s">
        <v>2825</v>
      </c>
      <c r="B41" t="s">
        <v>1615</v>
      </c>
      <c r="C41" t="s">
        <v>1652</v>
      </c>
      <c r="D41" s="106" t="s">
        <v>2914</v>
      </c>
      <c r="E41" t="s">
        <v>2310</v>
      </c>
      <c r="F41" t="s">
        <v>207</v>
      </c>
      <c r="G41" s="106" t="s">
        <v>2914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60.57</v>
      </c>
      <c r="N41" s="55">
        <v>139.14890399999999</v>
      </c>
      <c r="O41" s="55">
        <v>8.4282491152799996E-2</v>
      </c>
      <c r="P41" s="56">
        <v>4.0000000000000002E-4</v>
      </c>
      <c r="Q41" s="56">
        <v>0</v>
      </c>
    </row>
    <row r="42" spans="1:17">
      <c r="A42" t="s">
        <v>2825</v>
      </c>
      <c r="B42" t="s">
        <v>1615</v>
      </c>
      <c r="C42" t="s">
        <v>165</v>
      </c>
      <c r="D42" s="106" t="s">
        <v>2914</v>
      </c>
      <c r="E42" t="s">
        <v>2310</v>
      </c>
      <c r="F42" t="s">
        <v>207</v>
      </c>
      <c r="G42" s="106" t="s">
        <v>2914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17.059999999999999</v>
      </c>
      <c r="N42" s="55">
        <v>130.05219399999999</v>
      </c>
      <c r="O42" s="55">
        <v>2.2186904296399999E-2</v>
      </c>
      <c r="P42" s="56">
        <v>1E-4</v>
      </c>
      <c r="Q42" s="56">
        <v>0</v>
      </c>
    </row>
    <row r="43" spans="1:17">
      <c r="A43" t="s">
        <v>2825</v>
      </c>
      <c r="B43" t="s">
        <v>1615</v>
      </c>
      <c r="C43" t="s">
        <v>1654</v>
      </c>
      <c r="D43" s="106" t="s">
        <v>2914</v>
      </c>
      <c r="E43" t="s">
        <v>2310</v>
      </c>
      <c r="F43" t="s">
        <v>207</v>
      </c>
      <c r="G43" s="106" t="s">
        <v>2914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19.850000000000001</v>
      </c>
      <c r="N43" s="55">
        <v>125.826601</v>
      </c>
      <c r="O43" s="55">
        <v>2.4976580298500001E-2</v>
      </c>
      <c r="P43" s="56">
        <v>1E-4</v>
      </c>
      <c r="Q43" s="56">
        <v>0</v>
      </c>
    </row>
    <row r="44" spans="1:17">
      <c r="A44" t="s">
        <v>2825</v>
      </c>
      <c r="B44" t="s">
        <v>1615</v>
      </c>
      <c r="C44" t="s">
        <v>1651</v>
      </c>
      <c r="D44" s="106" t="s">
        <v>2914</v>
      </c>
      <c r="E44" t="s">
        <v>2310</v>
      </c>
      <c r="F44" t="s">
        <v>207</v>
      </c>
      <c r="G44" s="106" t="s">
        <v>2914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71.849999999999994</v>
      </c>
      <c r="N44" s="55">
        <v>85.123093999999995</v>
      </c>
      <c r="O44" s="55">
        <v>6.1160943039E-2</v>
      </c>
      <c r="P44" s="56">
        <v>2.9999999999999997E-4</v>
      </c>
      <c r="Q44" s="56">
        <v>0</v>
      </c>
    </row>
    <row r="45" spans="1:17">
      <c r="A45" t="s">
        <v>2825</v>
      </c>
      <c r="B45" t="s">
        <v>1615</v>
      </c>
      <c r="C45" t="s">
        <v>1650</v>
      </c>
      <c r="D45" s="106" t="s">
        <v>2914</v>
      </c>
      <c r="E45" t="s">
        <v>2310</v>
      </c>
      <c r="F45" t="s">
        <v>207</v>
      </c>
      <c r="G45" s="106" t="s">
        <v>2914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39.14</v>
      </c>
      <c r="N45" s="55">
        <v>104.248654</v>
      </c>
      <c r="O45" s="55">
        <v>4.0802923175599998E-2</v>
      </c>
      <c r="P45" s="56">
        <v>2.0000000000000001E-4</v>
      </c>
      <c r="Q45" s="56">
        <v>0</v>
      </c>
    </row>
    <row r="46" spans="1:17">
      <c r="A46" t="s">
        <v>2825</v>
      </c>
      <c r="B46" t="s">
        <v>1615</v>
      </c>
      <c r="C46" t="s">
        <v>1648</v>
      </c>
      <c r="D46" s="106" t="s">
        <v>2914</v>
      </c>
      <c r="E46" t="s">
        <v>2310</v>
      </c>
      <c r="F46" t="s">
        <v>207</v>
      </c>
      <c r="G46" s="106" t="s">
        <v>2914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19.399999999999999</v>
      </c>
      <c r="N46" s="55">
        <v>104.551463</v>
      </c>
      <c r="O46" s="55">
        <v>2.0282983822E-2</v>
      </c>
      <c r="P46" s="56">
        <v>1E-4</v>
      </c>
      <c r="Q46" s="56">
        <v>0</v>
      </c>
    </row>
    <row r="47" spans="1:17">
      <c r="A47" t="s">
        <v>2825</v>
      </c>
      <c r="B47" t="s">
        <v>1615</v>
      </c>
      <c r="C47" t="s">
        <v>1649</v>
      </c>
      <c r="D47" s="106" t="s">
        <v>2914</v>
      </c>
      <c r="E47" t="s">
        <v>2310</v>
      </c>
      <c r="F47" t="s">
        <v>207</v>
      </c>
      <c r="G47" s="106" t="s">
        <v>2914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195.18</v>
      </c>
      <c r="N47" s="55">
        <v>103.45296500000001</v>
      </c>
      <c r="O47" s="55">
        <v>0.20191949708699999</v>
      </c>
      <c r="P47" s="56">
        <v>8.9999999999999998E-4</v>
      </c>
      <c r="Q47" s="56">
        <v>0</v>
      </c>
    </row>
    <row r="48" spans="1:17">
      <c r="A48" s="75" t="s">
        <v>1655</v>
      </c>
      <c r="B48" s="107" t="s">
        <v>2914</v>
      </c>
      <c r="C48" s="107" t="s">
        <v>2914</v>
      </c>
      <c r="D48" s="108" t="s">
        <v>2914</v>
      </c>
      <c r="E48" s="108" t="s">
        <v>2914</v>
      </c>
      <c r="F48" s="108" t="s">
        <v>2914</v>
      </c>
      <c r="G48" s="108" t="s">
        <v>2914</v>
      </c>
      <c r="H48" s="76">
        <v>0</v>
      </c>
      <c r="I48" s="108" t="s">
        <v>2914</v>
      </c>
      <c r="J48" s="108" t="s">
        <v>2914</v>
      </c>
      <c r="K48" s="108" t="s">
        <v>2914</v>
      </c>
      <c r="L48" s="77">
        <v>0</v>
      </c>
      <c r="M48" s="76">
        <v>0</v>
      </c>
      <c r="N48" s="108" t="s">
        <v>2914</v>
      </c>
      <c r="O48" s="76">
        <v>0</v>
      </c>
      <c r="P48" s="77">
        <v>0</v>
      </c>
      <c r="Q48" s="77">
        <v>0</v>
      </c>
    </row>
    <row r="49" spans="1:17">
      <c r="A49" t="s">
        <v>178</v>
      </c>
      <c r="B49" s="107" t="s">
        <v>2914</v>
      </c>
      <c r="C49" t="s">
        <v>178</v>
      </c>
      <c r="D49" s="108" t="s">
        <v>2914</v>
      </c>
      <c r="E49" t="s">
        <v>178</v>
      </c>
      <c r="F49" s="108" t="s">
        <v>2914</v>
      </c>
      <c r="G49" s="108" t="s">
        <v>2914</v>
      </c>
      <c r="H49" s="55">
        <v>0</v>
      </c>
      <c r="I49" t="s">
        <v>178</v>
      </c>
      <c r="J49" t="s">
        <v>178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5" t="s">
        <v>1656</v>
      </c>
      <c r="B50" s="107" t="s">
        <v>2914</v>
      </c>
      <c r="C50" s="107" t="s">
        <v>2914</v>
      </c>
      <c r="D50" s="108" t="s">
        <v>2914</v>
      </c>
      <c r="E50" s="108" t="s">
        <v>2914</v>
      </c>
      <c r="F50" s="108" t="s">
        <v>2914</v>
      </c>
      <c r="G50" s="108" t="s">
        <v>2914</v>
      </c>
      <c r="H50" s="76">
        <v>4.7300000000000004</v>
      </c>
      <c r="I50" s="108" t="s">
        <v>2914</v>
      </c>
      <c r="J50" s="108" t="s">
        <v>2914</v>
      </c>
      <c r="K50" s="108" t="s">
        <v>2914</v>
      </c>
      <c r="L50" s="77">
        <v>5.1299999999999998E-2</v>
      </c>
      <c r="M50" s="76">
        <v>13910.64</v>
      </c>
      <c r="N50" s="108" t="s">
        <v>2914</v>
      </c>
      <c r="O50" s="76">
        <v>14.7974930224161</v>
      </c>
      <c r="P50" s="77">
        <v>6.3E-2</v>
      </c>
      <c r="Q50" s="77">
        <v>2.0000000000000001E-4</v>
      </c>
    </row>
    <row r="51" spans="1:17">
      <c r="A51" t="s">
        <v>2826</v>
      </c>
      <c r="B51" t="s">
        <v>1657</v>
      </c>
      <c r="C51" t="s">
        <v>1661</v>
      </c>
      <c r="D51" s="106" t="s">
        <v>2914</v>
      </c>
      <c r="E51" t="s">
        <v>1156</v>
      </c>
      <c r="F51" t="s">
        <v>1659</v>
      </c>
      <c r="G51" t="s">
        <v>176</v>
      </c>
      <c r="H51" s="55">
        <v>6.87</v>
      </c>
      <c r="I51" t="s">
        <v>110</v>
      </c>
      <c r="J51" t="s">
        <v>98</v>
      </c>
      <c r="K51" s="56">
        <v>2.7400000000000001E-2</v>
      </c>
      <c r="L51" s="56">
        <v>2.5899999999999999E-2</v>
      </c>
      <c r="M51" s="55">
        <v>26.01</v>
      </c>
      <c r="N51" s="55">
        <v>114.57</v>
      </c>
      <c r="O51" s="55">
        <v>2.9799657E-2</v>
      </c>
      <c r="P51" s="56">
        <v>1E-4</v>
      </c>
      <c r="Q51" s="56">
        <v>0</v>
      </c>
    </row>
    <row r="52" spans="1:17">
      <c r="A52" t="s">
        <v>2826</v>
      </c>
      <c r="B52" t="s">
        <v>1657</v>
      </c>
      <c r="C52" t="s">
        <v>1662</v>
      </c>
      <c r="D52" s="106" t="s">
        <v>2914</v>
      </c>
      <c r="E52" t="s">
        <v>1156</v>
      </c>
      <c r="F52" t="s">
        <v>1659</v>
      </c>
      <c r="G52" t="s">
        <v>176</v>
      </c>
      <c r="H52" s="55">
        <v>6.79</v>
      </c>
      <c r="I52" t="s">
        <v>110</v>
      </c>
      <c r="J52" t="s">
        <v>98</v>
      </c>
      <c r="K52" s="56">
        <v>3.15E-2</v>
      </c>
      <c r="L52" s="56">
        <v>2.76E-2</v>
      </c>
      <c r="M52" s="55">
        <v>3.72</v>
      </c>
      <c r="N52" s="55">
        <v>116.04</v>
      </c>
      <c r="O52" s="55">
        <v>4.3166879999999999E-3</v>
      </c>
      <c r="P52" s="56">
        <v>0</v>
      </c>
      <c r="Q52" s="56">
        <v>0</v>
      </c>
    </row>
    <row r="53" spans="1:17">
      <c r="A53" t="s">
        <v>2826</v>
      </c>
      <c r="B53" t="s">
        <v>1657</v>
      </c>
      <c r="C53" t="s">
        <v>1658</v>
      </c>
      <c r="D53" s="106" t="s">
        <v>2914</v>
      </c>
      <c r="E53" t="s">
        <v>1156</v>
      </c>
      <c r="F53" t="s">
        <v>1659</v>
      </c>
      <c r="G53" t="s">
        <v>176</v>
      </c>
      <c r="H53" s="55">
        <v>6.82</v>
      </c>
      <c r="I53" t="s">
        <v>110</v>
      </c>
      <c r="J53" t="s">
        <v>98</v>
      </c>
      <c r="K53" s="56">
        <v>3.1699999999999999E-2</v>
      </c>
      <c r="L53" s="56">
        <v>2.3900000000000001E-2</v>
      </c>
      <c r="M53" s="55">
        <v>18.579999999999998</v>
      </c>
      <c r="N53" s="55">
        <v>118.66</v>
      </c>
      <c r="O53" s="55">
        <v>2.2047028E-2</v>
      </c>
      <c r="P53" s="56">
        <v>1E-4</v>
      </c>
      <c r="Q53" s="56">
        <v>0</v>
      </c>
    </row>
    <row r="54" spans="1:17">
      <c r="A54" t="s">
        <v>2826</v>
      </c>
      <c r="B54" t="s">
        <v>1657</v>
      </c>
      <c r="C54" t="s">
        <v>1660</v>
      </c>
      <c r="D54" s="106" t="s">
        <v>2914</v>
      </c>
      <c r="E54" t="s">
        <v>1156</v>
      </c>
      <c r="F54" t="s">
        <v>1659</v>
      </c>
      <c r="G54" t="s">
        <v>176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2.41E-2</v>
      </c>
      <c r="M54" s="55">
        <v>26.01</v>
      </c>
      <c r="N54" s="55">
        <v>118.83</v>
      </c>
      <c r="O54" s="55">
        <v>3.0907682999999998E-2</v>
      </c>
      <c r="P54" s="56">
        <v>1E-4</v>
      </c>
      <c r="Q54" s="56">
        <v>0</v>
      </c>
    </row>
    <row r="55" spans="1:17">
      <c r="A55" t="s">
        <v>2826</v>
      </c>
      <c r="B55" t="s">
        <v>1657</v>
      </c>
      <c r="C55" t="s">
        <v>1663</v>
      </c>
      <c r="D55" s="106" t="s">
        <v>2914</v>
      </c>
      <c r="E55" t="s">
        <v>1156</v>
      </c>
      <c r="F55" t="s">
        <v>1659</v>
      </c>
      <c r="G55" t="s">
        <v>176</v>
      </c>
      <c r="H55" s="55">
        <v>6.76</v>
      </c>
      <c r="I55" t="s">
        <v>110</v>
      </c>
      <c r="J55" t="s">
        <v>98</v>
      </c>
      <c r="K55" s="56">
        <v>3.1899999999999998E-2</v>
      </c>
      <c r="L55" s="56">
        <v>2.9899999999999999E-2</v>
      </c>
      <c r="M55" s="55">
        <v>18.579999999999998</v>
      </c>
      <c r="N55" s="55">
        <v>113.75</v>
      </c>
      <c r="O55" s="55">
        <v>2.1134750000000001E-2</v>
      </c>
      <c r="P55" s="56">
        <v>1E-4</v>
      </c>
      <c r="Q55" s="56">
        <v>0</v>
      </c>
    </row>
    <row r="56" spans="1:17">
      <c r="A56" t="s">
        <v>2826</v>
      </c>
      <c r="B56" t="s">
        <v>1657</v>
      </c>
      <c r="C56" t="s">
        <v>1664</v>
      </c>
      <c r="D56" s="106" t="s">
        <v>2914</v>
      </c>
      <c r="E56" t="s">
        <v>1156</v>
      </c>
      <c r="F56" t="s">
        <v>1659</v>
      </c>
      <c r="G56" t="s">
        <v>176</v>
      </c>
      <c r="H56" s="55">
        <v>6.79</v>
      </c>
      <c r="I56" t="s">
        <v>110</v>
      </c>
      <c r="J56" t="s">
        <v>98</v>
      </c>
      <c r="K56" s="56">
        <v>2.6599999999999999E-2</v>
      </c>
      <c r="L56" s="56">
        <v>3.56E-2</v>
      </c>
      <c r="M56" s="55">
        <v>39.11</v>
      </c>
      <c r="N56" s="55">
        <v>105.04</v>
      </c>
      <c r="O56" s="55">
        <v>4.1081144E-2</v>
      </c>
      <c r="P56" s="56">
        <v>2.0000000000000001E-4</v>
      </c>
      <c r="Q56" s="56">
        <v>0</v>
      </c>
    </row>
    <row r="57" spans="1:17">
      <c r="A57" t="s">
        <v>2826</v>
      </c>
      <c r="B57" t="s">
        <v>1657</v>
      </c>
      <c r="C57" t="s">
        <v>1665</v>
      </c>
      <c r="D57" s="106" t="s">
        <v>2914</v>
      </c>
      <c r="E57" t="s">
        <v>1156</v>
      </c>
      <c r="F57" t="s">
        <v>1659</v>
      </c>
      <c r="G57" t="s">
        <v>176</v>
      </c>
      <c r="H57" s="55">
        <v>6.91</v>
      </c>
      <c r="I57" t="s">
        <v>110</v>
      </c>
      <c r="J57" t="s">
        <v>98</v>
      </c>
      <c r="K57" s="56">
        <v>1.89E-2</v>
      </c>
      <c r="L57" s="56">
        <v>3.8100000000000002E-2</v>
      </c>
      <c r="M57" s="55">
        <v>39.61</v>
      </c>
      <c r="N57" s="55">
        <v>97.7</v>
      </c>
      <c r="O57" s="55">
        <v>3.8698969999999999E-2</v>
      </c>
      <c r="P57" s="56">
        <v>2.0000000000000001E-4</v>
      </c>
      <c r="Q57" s="56">
        <v>0</v>
      </c>
    </row>
    <row r="58" spans="1:17">
      <c r="A58" t="s">
        <v>2826</v>
      </c>
      <c r="B58" t="s">
        <v>1657</v>
      </c>
      <c r="C58" t="s">
        <v>1666</v>
      </c>
      <c r="D58" s="106" t="s">
        <v>2914</v>
      </c>
      <c r="E58" t="s">
        <v>1156</v>
      </c>
      <c r="F58" t="s">
        <v>1667</v>
      </c>
      <c r="G58" t="s">
        <v>176</v>
      </c>
      <c r="H58" s="55">
        <v>6.82</v>
      </c>
      <c r="I58" t="s">
        <v>110</v>
      </c>
      <c r="J58" t="s">
        <v>98</v>
      </c>
      <c r="K58" s="56">
        <v>1.9E-2</v>
      </c>
      <c r="L58" s="56">
        <v>4.6199999999999998E-2</v>
      </c>
      <c r="M58" s="55">
        <v>60.24</v>
      </c>
      <c r="N58" s="55">
        <v>92.75</v>
      </c>
      <c r="O58" s="55">
        <v>5.5872600000000001E-2</v>
      </c>
      <c r="P58" s="56">
        <v>2.0000000000000001E-4</v>
      </c>
      <c r="Q58" s="56">
        <v>0</v>
      </c>
    </row>
    <row r="59" spans="1:17">
      <c r="A59" t="s">
        <v>2827</v>
      </c>
      <c r="B59" t="s">
        <v>1657</v>
      </c>
      <c r="C59" t="s">
        <v>1675</v>
      </c>
      <c r="D59" s="106" t="s">
        <v>2914</v>
      </c>
      <c r="E59" t="s">
        <v>1674</v>
      </c>
      <c r="F59" t="s">
        <v>1676</v>
      </c>
      <c r="G59" t="s">
        <v>1210</v>
      </c>
      <c r="H59" s="55">
        <v>5.27</v>
      </c>
      <c r="I59" t="s">
        <v>103</v>
      </c>
      <c r="J59" t="s">
        <v>98</v>
      </c>
      <c r="K59" s="56">
        <v>3.9800000000000002E-2</v>
      </c>
      <c r="L59" s="56">
        <v>3.3599999999999998E-2</v>
      </c>
      <c r="M59" s="55">
        <v>395.26</v>
      </c>
      <c r="N59" s="55">
        <v>116.09</v>
      </c>
      <c r="O59" s="55">
        <v>0.45885733400000001</v>
      </c>
      <c r="P59" s="56">
        <v>2E-3</v>
      </c>
      <c r="Q59" s="56">
        <v>0</v>
      </c>
    </row>
    <row r="60" spans="1:17">
      <c r="A60" t="s">
        <v>2828</v>
      </c>
      <c r="B60" t="s">
        <v>1657</v>
      </c>
      <c r="C60" t="s">
        <v>1673</v>
      </c>
      <c r="D60" s="106" t="s">
        <v>2914</v>
      </c>
      <c r="E60" t="s">
        <v>1674</v>
      </c>
      <c r="F60" t="s">
        <v>1659</v>
      </c>
      <c r="G60" t="s">
        <v>1210</v>
      </c>
      <c r="H60" s="55">
        <v>2.96</v>
      </c>
      <c r="I60" t="s">
        <v>326</v>
      </c>
      <c r="J60" t="s">
        <v>98</v>
      </c>
      <c r="K60" s="56">
        <v>4.4999999999999998E-2</v>
      </c>
      <c r="L60" s="56">
        <v>1.66E-2</v>
      </c>
      <c r="M60" s="55">
        <v>130.72999999999999</v>
      </c>
      <c r="N60" s="55">
        <v>126.06</v>
      </c>
      <c r="O60" s="55">
        <v>0.16479823800000001</v>
      </c>
      <c r="P60" s="56">
        <v>6.9999999999999999E-4</v>
      </c>
      <c r="Q60" s="56">
        <v>0</v>
      </c>
    </row>
    <row r="61" spans="1:17">
      <c r="A61" t="s">
        <v>2829</v>
      </c>
      <c r="B61" t="s">
        <v>1657</v>
      </c>
      <c r="C61" t="s">
        <v>1670</v>
      </c>
      <c r="D61" s="106" t="s">
        <v>2914</v>
      </c>
      <c r="E61" t="s">
        <v>1165</v>
      </c>
      <c r="F61" t="s">
        <v>1659</v>
      </c>
      <c r="G61" t="s">
        <v>127</v>
      </c>
      <c r="H61" s="55">
        <v>4.13</v>
      </c>
      <c r="I61" t="s">
        <v>240</v>
      </c>
      <c r="J61" t="s">
        <v>98</v>
      </c>
      <c r="K61" s="56">
        <v>2.98E-2</v>
      </c>
      <c r="L61" s="56">
        <v>2.64E-2</v>
      </c>
      <c r="M61" s="55">
        <v>355.14</v>
      </c>
      <c r="N61" s="55">
        <v>114.6</v>
      </c>
      <c r="O61" s="55">
        <v>0.40699044000000001</v>
      </c>
      <c r="P61" s="56">
        <v>1.6999999999999999E-3</v>
      </c>
      <c r="Q61" s="56">
        <v>0</v>
      </c>
    </row>
    <row r="62" spans="1:17">
      <c r="A62" t="s">
        <v>2830</v>
      </c>
      <c r="B62" t="s">
        <v>1615</v>
      </c>
      <c r="C62" t="s">
        <v>1672</v>
      </c>
      <c r="D62" s="106" t="s">
        <v>2914</v>
      </c>
      <c r="E62" t="s">
        <v>1165</v>
      </c>
      <c r="F62" t="s">
        <v>1669</v>
      </c>
      <c r="G62" t="s">
        <v>127</v>
      </c>
      <c r="H62" s="55">
        <v>3.94</v>
      </c>
      <c r="I62" t="s">
        <v>244</v>
      </c>
      <c r="J62" t="s">
        <v>98</v>
      </c>
      <c r="K62" s="56">
        <v>2.98E-2</v>
      </c>
      <c r="L62" s="56">
        <v>2.92E-2</v>
      </c>
      <c r="M62" s="55">
        <v>40.72</v>
      </c>
      <c r="N62" s="55">
        <v>113.58</v>
      </c>
      <c r="O62" s="55">
        <v>4.6249775999999999E-2</v>
      </c>
      <c r="P62" s="56">
        <v>2.0000000000000001E-4</v>
      </c>
      <c r="Q62" s="56">
        <v>0</v>
      </c>
    </row>
    <row r="63" spans="1:17">
      <c r="A63" t="s">
        <v>2830</v>
      </c>
      <c r="B63" t="s">
        <v>1615</v>
      </c>
      <c r="C63" t="s">
        <v>1671</v>
      </c>
      <c r="D63" s="106" t="s">
        <v>2914</v>
      </c>
      <c r="E63" t="s">
        <v>1165</v>
      </c>
      <c r="F63" t="s">
        <v>1669</v>
      </c>
      <c r="G63" t="s">
        <v>127</v>
      </c>
      <c r="H63" s="55">
        <v>3.94</v>
      </c>
      <c r="I63" t="s">
        <v>244</v>
      </c>
      <c r="J63" t="s">
        <v>98</v>
      </c>
      <c r="K63" s="56">
        <v>2.98E-2</v>
      </c>
      <c r="L63" s="56">
        <v>2.92E-2</v>
      </c>
      <c r="M63" s="55">
        <v>1.1499999999999999</v>
      </c>
      <c r="N63" s="55">
        <v>113.58</v>
      </c>
      <c r="O63" s="55">
        <v>1.3061699999999999E-3</v>
      </c>
      <c r="P63" s="56">
        <v>0</v>
      </c>
      <c r="Q63" s="56">
        <v>0</v>
      </c>
    </row>
    <row r="64" spans="1:17">
      <c r="A64" t="s">
        <v>2831</v>
      </c>
      <c r="B64" t="s">
        <v>1615</v>
      </c>
      <c r="C64" t="s">
        <v>1668</v>
      </c>
      <c r="D64" s="106" t="s">
        <v>2914</v>
      </c>
      <c r="E64" t="s">
        <v>1165</v>
      </c>
      <c r="F64" t="s">
        <v>1669</v>
      </c>
      <c r="G64" t="s">
        <v>127</v>
      </c>
      <c r="H64" s="55">
        <v>4.01</v>
      </c>
      <c r="I64" t="s">
        <v>244</v>
      </c>
      <c r="J64" t="s">
        <v>98</v>
      </c>
      <c r="K64" s="56">
        <v>2.98E-2</v>
      </c>
      <c r="L64" s="56">
        <v>2.0299999999999999E-2</v>
      </c>
      <c r="M64" s="55">
        <v>54.94</v>
      </c>
      <c r="N64" s="55">
        <v>117.59</v>
      </c>
      <c r="O64" s="55">
        <v>6.4603945999999995E-2</v>
      </c>
      <c r="P64" s="56">
        <v>2.9999999999999997E-4</v>
      </c>
      <c r="Q64" s="56">
        <v>0</v>
      </c>
    </row>
    <row r="65" spans="1:17">
      <c r="A65" t="s">
        <v>2832</v>
      </c>
      <c r="B65" t="s">
        <v>1657</v>
      </c>
      <c r="C65" t="s">
        <v>1678</v>
      </c>
      <c r="D65" s="106" t="s">
        <v>2914</v>
      </c>
      <c r="E65" t="s">
        <v>1170</v>
      </c>
      <c r="F65" t="s">
        <v>1385</v>
      </c>
      <c r="G65" t="s">
        <v>176</v>
      </c>
      <c r="H65" s="55">
        <v>7.76</v>
      </c>
      <c r="I65" t="s">
        <v>240</v>
      </c>
      <c r="J65" t="s">
        <v>98</v>
      </c>
      <c r="K65" s="56">
        <v>3.2199999999999999E-2</v>
      </c>
      <c r="L65" s="56">
        <v>3.5099999999999999E-2</v>
      </c>
      <c r="M65" s="55">
        <v>55</v>
      </c>
      <c r="N65" s="55">
        <v>110.26</v>
      </c>
      <c r="O65" s="55">
        <v>6.0643000000000002E-2</v>
      </c>
      <c r="P65" s="56">
        <v>2.9999999999999997E-4</v>
      </c>
      <c r="Q65" s="56">
        <v>0</v>
      </c>
    </row>
    <row r="66" spans="1:17">
      <c r="A66" t="s">
        <v>2832</v>
      </c>
      <c r="B66" t="s">
        <v>1657</v>
      </c>
      <c r="C66" t="s">
        <v>1679</v>
      </c>
      <c r="D66" s="106" t="s">
        <v>2914</v>
      </c>
      <c r="E66" t="s">
        <v>1170</v>
      </c>
      <c r="F66" t="s">
        <v>1385</v>
      </c>
      <c r="G66" t="s">
        <v>176</v>
      </c>
      <c r="H66" s="55">
        <v>7.75</v>
      </c>
      <c r="I66" t="s">
        <v>240</v>
      </c>
      <c r="J66" t="s">
        <v>98</v>
      </c>
      <c r="K66" s="56">
        <v>3.2599999999999997E-2</v>
      </c>
      <c r="L66" s="56">
        <v>3.5099999999999999E-2</v>
      </c>
      <c r="M66" s="55">
        <v>11.51</v>
      </c>
      <c r="N66" s="55">
        <v>109.68</v>
      </c>
      <c r="O66" s="55">
        <v>1.2624168E-2</v>
      </c>
      <c r="P66" s="56">
        <v>1E-4</v>
      </c>
      <c r="Q66" s="56">
        <v>0</v>
      </c>
    </row>
    <row r="67" spans="1:17">
      <c r="A67" t="s">
        <v>2832</v>
      </c>
      <c r="B67" t="s">
        <v>1657</v>
      </c>
      <c r="C67" t="s">
        <v>1680</v>
      </c>
      <c r="D67" s="106" t="s">
        <v>2914</v>
      </c>
      <c r="E67" t="s">
        <v>1170</v>
      </c>
      <c r="F67" t="s">
        <v>1385</v>
      </c>
      <c r="G67" t="s">
        <v>176</v>
      </c>
      <c r="H67" s="55">
        <v>7.69</v>
      </c>
      <c r="I67" t="s">
        <v>240</v>
      </c>
      <c r="J67" t="s">
        <v>98</v>
      </c>
      <c r="K67" s="56">
        <v>3.6600000000000001E-2</v>
      </c>
      <c r="L67" s="56">
        <v>3.4200000000000001E-2</v>
      </c>
      <c r="M67" s="55">
        <v>11.55</v>
      </c>
      <c r="N67" s="55">
        <v>113.19</v>
      </c>
      <c r="O67" s="55">
        <v>1.3073445E-2</v>
      </c>
      <c r="P67" s="56">
        <v>1E-4</v>
      </c>
      <c r="Q67" s="56">
        <v>0</v>
      </c>
    </row>
    <row r="68" spans="1:17">
      <c r="A68" t="s">
        <v>2832</v>
      </c>
      <c r="B68" t="s">
        <v>1657</v>
      </c>
      <c r="C68" t="s">
        <v>1688</v>
      </c>
      <c r="D68" s="106" t="s">
        <v>2914</v>
      </c>
      <c r="E68" t="s">
        <v>1170</v>
      </c>
      <c r="F68" t="s">
        <v>1385</v>
      </c>
      <c r="G68" t="s">
        <v>176</v>
      </c>
      <c r="H68" s="55">
        <v>7.76</v>
      </c>
      <c r="I68" t="s">
        <v>240</v>
      </c>
      <c r="J68" t="s">
        <v>98</v>
      </c>
      <c r="K68" s="56">
        <v>3.4500000000000003E-2</v>
      </c>
      <c r="L68" s="56">
        <v>3.2800000000000003E-2</v>
      </c>
      <c r="M68" s="55">
        <v>21.68</v>
      </c>
      <c r="N68" s="55">
        <v>113.25</v>
      </c>
      <c r="O68" s="55">
        <v>2.4552600000000001E-2</v>
      </c>
      <c r="P68" s="56">
        <v>1E-4</v>
      </c>
      <c r="Q68" s="56">
        <v>0</v>
      </c>
    </row>
    <row r="69" spans="1:17">
      <c r="A69" t="s">
        <v>2832</v>
      </c>
      <c r="B69" t="s">
        <v>1657</v>
      </c>
      <c r="C69" t="s">
        <v>1689</v>
      </c>
      <c r="D69" s="106" t="s">
        <v>2914</v>
      </c>
      <c r="E69" t="s">
        <v>1170</v>
      </c>
      <c r="F69" t="s">
        <v>1385</v>
      </c>
      <c r="G69" t="s">
        <v>176</v>
      </c>
      <c r="H69" s="55">
        <v>7.83</v>
      </c>
      <c r="I69" t="s">
        <v>240</v>
      </c>
      <c r="J69" t="s">
        <v>98</v>
      </c>
      <c r="K69" s="56">
        <v>3.0499999999999999E-2</v>
      </c>
      <c r="L69" s="56">
        <v>3.2800000000000003E-2</v>
      </c>
      <c r="M69" s="55">
        <v>21.86</v>
      </c>
      <c r="N69" s="55">
        <v>109.75</v>
      </c>
      <c r="O69" s="55">
        <v>2.3991350000000002E-2</v>
      </c>
      <c r="P69" s="56">
        <v>1E-4</v>
      </c>
      <c r="Q69" s="56">
        <v>0</v>
      </c>
    </row>
    <row r="70" spans="1:17">
      <c r="A70" t="s">
        <v>2832</v>
      </c>
      <c r="B70" t="s">
        <v>1657</v>
      </c>
      <c r="C70" t="s">
        <v>1681</v>
      </c>
      <c r="D70" s="106" t="s">
        <v>2914</v>
      </c>
      <c r="E70" t="s">
        <v>1170</v>
      </c>
      <c r="F70" t="s">
        <v>1385</v>
      </c>
      <c r="G70" t="s">
        <v>176</v>
      </c>
      <c r="H70" s="55">
        <v>7.82</v>
      </c>
      <c r="I70" t="s">
        <v>240</v>
      </c>
      <c r="J70" t="s">
        <v>98</v>
      </c>
      <c r="K70" s="56">
        <v>2.9000000000000001E-2</v>
      </c>
      <c r="L70" s="56">
        <v>3.5099999999999999E-2</v>
      </c>
      <c r="M70" s="55">
        <v>20.3</v>
      </c>
      <c r="N70" s="55">
        <v>105</v>
      </c>
      <c r="O70" s="55">
        <v>2.1315000000000001E-2</v>
      </c>
      <c r="P70" s="56">
        <v>1E-4</v>
      </c>
      <c r="Q70" s="56">
        <v>0</v>
      </c>
    </row>
    <row r="71" spans="1:17">
      <c r="A71" t="s">
        <v>2832</v>
      </c>
      <c r="B71" t="s">
        <v>1657</v>
      </c>
      <c r="C71" t="s">
        <v>1690</v>
      </c>
      <c r="D71" s="106" t="s">
        <v>2914</v>
      </c>
      <c r="E71" t="s">
        <v>1170</v>
      </c>
      <c r="F71" t="s">
        <v>1385</v>
      </c>
      <c r="G71" t="s">
        <v>176</v>
      </c>
      <c r="H71" s="55">
        <v>7.94</v>
      </c>
      <c r="I71" t="s">
        <v>240</v>
      </c>
      <c r="J71" t="s">
        <v>98</v>
      </c>
      <c r="K71" s="56">
        <v>2.3800000000000002E-2</v>
      </c>
      <c r="L71" s="56">
        <v>3.4599999999999999E-2</v>
      </c>
      <c r="M71" s="55">
        <v>1.44</v>
      </c>
      <c r="N71" s="55">
        <v>102</v>
      </c>
      <c r="O71" s="55">
        <v>1.4687999999999999E-3</v>
      </c>
      <c r="P71" s="56">
        <v>0</v>
      </c>
      <c r="Q71" s="56">
        <v>0</v>
      </c>
    </row>
    <row r="72" spans="1:17">
      <c r="A72" t="s">
        <v>2832</v>
      </c>
      <c r="B72" t="s">
        <v>1657</v>
      </c>
      <c r="C72" t="s">
        <v>1691</v>
      </c>
      <c r="D72" s="106" t="s">
        <v>2914</v>
      </c>
      <c r="E72" t="s">
        <v>1170</v>
      </c>
      <c r="F72" t="s">
        <v>1385</v>
      </c>
      <c r="G72" t="s">
        <v>176</v>
      </c>
      <c r="H72" s="55">
        <v>7.86</v>
      </c>
      <c r="I72" t="s">
        <v>240</v>
      </c>
      <c r="J72" t="s">
        <v>98</v>
      </c>
      <c r="K72" s="56">
        <v>2.4299999999999999E-2</v>
      </c>
      <c r="L72" s="56">
        <v>3.7900000000000003E-2</v>
      </c>
      <c r="M72" s="55">
        <v>21.3</v>
      </c>
      <c r="N72" s="55">
        <v>99.67</v>
      </c>
      <c r="O72" s="55">
        <v>2.1229709999999999E-2</v>
      </c>
      <c r="P72" s="56">
        <v>1E-4</v>
      </c>
      <c r="Q72" s="56">
        <v>0</v>
      </c>
    </row>
    <row r="73" spans="1:17">
      <c r="A73" t="s">
        <v>2832</v>
      </c>
      <c r="B73" t="s">
        <v>1657</v>
      </c>
      <c r="C73" t="s">
        <v>1692</v>
      </c>
      <c r="D73" s="106" t="s">
        <v>2914</v>
      </c>
      <c r="E73" t="s">
        <v>1170</v>
      </c>
      <c r="F73" t="s">
        <v>1385</v>
      </c>
      <c r="G73" t="s">
        <v>176</v>
      </c>
      <c r="H73" s="55">
        <v>7.85</v>
      </c>
      <c r="I73" t="s">
        <v>240</v>
      </c>
      <c r="J73" t="s">
        <v>98</v>
      </c>
      <c r="K73" s="56">
        <v>2.3800000000000002E-2</v>
      </c>
      <c r="L73" s="56">
        <v>3.9199999999999999E-2</v>
      </c>
      <c r="M73" s="55">
        <v>22.11</v>
      </c>
      <c r="N73" s="55">
        <v>98.42</v>
      </c>
      <c r="O73" s="55">
        <v>2.1760662E-2</v>
      </c>
      <c r="P73" s="56">
        <v>1E-4</v>
      </c>
      <c r="Q73" s="56">
        <v>0</v>
      </c>
    </row>
    <row r="74" spans="1:17">
      <c r="A74" t="s">
        <v>2832</v>
      </c>
      <c r="B74" t="s">
        <v>1657</v>
      </c>
      <c r="C74" t="s">
        <v>1682</v>
      </c>
      <c r="D74" s="106" t="s">
        <v>2914</v>
      </c>
      <c r="E74" t="s">
        <v>1170</v>
      </c>
      <c r="F74" t="s">
        <v>1385</v>
      </c>
      <c r="G74" t="s">
        <v>176</v>
      </c>
      <c r="H74" s="55">
        <v>7.89</v>
      </c>
      <c r="I74" t="s">
        <v>240</v>
      </c>
      <c r="J74" t="s">
        <v>98</v>
      </c>
      <c r="K74" s="56">
        <v>2.7699999999999999E-2</v>
      </c>
      <c r="L74" s="56">
        <v>3.27E-2</v>
      </c>
      <c r="M74" s="55">
        <v>13.23</v>
      </c>
      <c r="N74" s="55">
        <v>107.36</v>
      </c>
      <c r="O74" s="55">
        <v>1.4203728000000001E-2</v>
      </c>
      <c r="P74" s="56">
        <v>1E-4</v>
      </c>
      <c r="Q74" s="56">
        <v>0</v>
      </c>
    </row>
    <row r="75" spans="1:17">
      <c r="A75" t="s">
        <v>2832</v>
      </c>
      <c r="B75" t="s">
        <v>1657</v>
      </c>
      <c r="C75" t="s">
        <v>1683</v>
      </c>
      <c r="D75" s="106" t="s">
        <v>2914</v>
      </c>
      <c r="E75" t="s">
        <v>1170</v>
      </c>
      <c r="F75" t="s">
        <v>1385</v>
      </c>
      <c r="G75" t="s">
        <v>176</v>
      </c>
      <c r="H75" s="55">
        <v>7.91</v>
      </c>
      <c r="I75" t="s">
        <v>240</v>
      </c>
      <c r="J75" t="s">
        <v>98</v>
      </c>
      <c r="K75" s="56">
        <v>2.3E-2</v>
      </c>
      <c r="L75" s="56">
        <v>3.6799999999999999E-2</v>
      </c>
      <c r="M75" s="55">
        <v>5.55</v>
      </c>
      <c r="N75" s="55">
        <v>100</v>
      </c>
      <c r="O75" s="55">
        <v>5.5500000000000002E-3</v>
      </c>
      <c r="P75" s="56">
        <v>0</v>
      </c>
      <c r="Q75" s="56">
        <v>0</v>
      </c>
    </row>
    <row r="76" spans="1:17">
      <c r="A76" t="s">
        <v>2832</v>
      </c>
      <c r="B76" t="s">
        <v>1657</v>
      </c>
      <c r="C76" t="s">
        <v>1684</v>
      </c>
      <c r="D76" s="106" t="s">
        <v>2914</v>
      </c>
      <c r="E76" t="s">
        <v>1170</v>
      </c>
      <c r="F76" t="s">
        <v>1385</v>
      </c>
      <c r="G76" t="s">
        <v>176</v>
      </c>
      <c r="H76" s="55">
        <v>7.99</v>
      </c>
      <c r="I76" t="s">
        <v>240</v>
      </c>
      <c r="J76" t="s">
        <v>98</v>
      </c>
      <c r="K76" s="56">
        <v>2.1999999999999999E-2</v>
      </c>
      <c r="L76" s="56">
        <v>3.4299999999999997E-2</v>
      </c>
      <c r="M76" s="55">
        <v>8.6999999999999993</v>
      </c>
      <c r="N76" s="55">
        <v>101.37</v>
      </c>
      <c r="O76" s="55">
        <v>8.8191899999999993E-3</v>
      </c>
      <c r="P76" s="56">
        <v>0</v>
      </c>
      <c r="Q76" s="56">
        <v>0</v>
      </c>
    </row>
    <row r="77" spans="1:17">
      <c r="A77" t="s">
        <v>2832</v>
      </c>
      <c r="B77" t="s">
        <v>1657</v>
      </c>
      <c r="C77" t="s">
        <v>1685</v>
      </c>
      <c r="D77" s="106" t="s">
        <v>2914</v>
      </c>
      <c r="E77" t="s">
        <v>1170</v>
      </c>
      <c r="F77" t="s">
        <v>1385</v>
      </c>
      <c r="G77" t="s">
        <v>176</v>
      </c>
      <c r="H77" s="55">
        <v>7.9</v>
      </c>
      <c r="I77" t="s">
        <v>240</v>
      </c>
      <c r="J77" t="s">
        <v>98</v>
      </c>
      <c r="K77" s="56">
        <v>2.3800000000000002E-2</v>
      </c>
      <c r="L77" s="56">
        <v>3.6900000000000002E-2</v>
      </c>
      <c r="M77" s="55">
        <v>11.32</v>
      </c>
      <c r="N77" s="55">
        <v>100.91</v>
      </c>
      <c r="O77" s="55">
        <v>1.1423012E-2</v>
      </c>
      <c r="P77" s="56">
        <v>0</v>
      </c>
      <c r="Q77" s="56">
        <v>0</v>
      </c>
    </row>
    <row r="78" spans="1:17">
      <c r="A78" t="s">
        <v>2832</v>
      </c>
      <c r="B78" t="s">
        <v>1657</v>
      </c>
      <c r="C78" t="s">
        <v>1686</v>
      </c>
      <c r="D78" s="106" t="s">
        <v>2914</v>
      </c>
      <c r="E78" t="s">
        <v>1170</v>
      </c>
      <c r="F78" t="s">
        <v>1385</v>
      </c>
      <c r="G78" t="s">
        <v>176</v>
      </c>
      <c r="H78" s="55">
        <v>7.79</v>
      </c>
      <c r="I78" t="s">
        <v>240</v>
      </c>
      <c r="J78" t="s">
        <v>98</v>
      </c>
      <c r="K78" s="56">
        <v>2.3599999999999999E-2</v>
      </c>
      <c r="L78" s="56">
        <v>4.24E-2</v>
      </c>
      <c r="M78" s="55">
        <v>33.6</v>
      </c>
      <c r="N78" s="55">
        <v>96.74</v>
      </c>
      <c r="O78" s="55">
        <v>3.2504640000000001E-2</v>
      </c>
      <c r="P78" s="56">
        <v>1E-4</v>
      </c>
      <c r="Q78" s="56">
        <v>0</v>
      </c>
    </row>
    <row r="79" spans="1:17">
      <c r="A79" t="s">
        <v>2832</v>
      </c>
      <c r="B79" t="s">
        <v>1657</v>
      </c>
      <c r="C79" t="s">
        <v>1677</v>
      </c>
      <c r="D79" s="106" t="s">
        <v>2914</v>
      </c>
      <c r="E79" t="s">
        <v>1170</v>
      </c>
      <c r="F79" t="s">
        <v>1385</v>
      </c>
      <c r="G79" t="s">
        <v>176</v>
      </c>
      <c r="H79" s="55">
        <v>7.76</v>
      </c>
      <c r="I79" t="s">
        <v>240</v>
      </c>
      <c r="J79" t="s">
        <v>98</v>
      </c>
      <c r="K79" s="56">
        <v>2.3199999999999998E-2</v>
      </c>
      <c r="L79" s="56">
        <v>4.4400000000000002E-2</v>
      </c>
      <c r="M79" s="55">
        <v>24.18</v>
      </c>
      <c r="N79" s="55">
        <v>94.71</v>
      </c>
      <c r="O79" s="55">
        <v>2.2900878E-2</v>
      </c>
      <c r="P79" s="56">
        <v>1E-4</v>
      </c>
      <c r="Q79" s="56">
        <v>0</v>
      </c>
    </row>
    <row r="80" spans="1:17">
      <c r="A80" t="s">
        <v>2832</v>
      </c>
      <c r="B80" t="s">
        <v>1657</v>
      </c>
      <c r="C80" t="s">
        <v>1687</v>
      </c>
      <c r="D80" s="106" t="s">
        <v>2914</v>
      </c>
      <c r="E80" t="s">
        <v>1170</v>
      </c>
      <c r="F80" t="s">
        <v>1385</v>
      </c>
      <c r="G80" t="s">
        <v>176</v>
      </c>
      <c r="H80" s="55">
        <v>7.64</v>
      </c>
      <c r="I80" t="s">
        <v>240</v>
      </c>
      <c r="J80" t="s">
        <v>98</v>
      </c>
      <c r="K80" s="56">
        <v>2.0899999999999998E-2</v>
      </c>
      <c r="L80" s="56">
        <v>5.3800000000000001E-2</v>
      </c>
      <c r="M80" s="55">
        <v>34.64</v>
      </c>
      <c r="N80" s="55">
        <v>84.42</v>
      </c>
      <c r="O80" s="55">
        <v>2.9243088E-2</v>
      </c>
      <c r="P80" s="56">
        <v>1E-4</v>
      </c>
      <c r="Q80" s="56">
        <v>0</v>
      </c>
    </row>
    <row r="81" spans="1:17">
      <c r="A81" t="s">
        <v>2833</v>
      </c>
      <c r="B81" t="s">
        <v>1615</v>
      </c>
      <c r="C81" t="s">
        <v>1697</v>
      </c>
      <c r="D81" s="106" t="s">
        <v>2914</v>
      </c>
      <c r="E81" t="s">
        <v>1175</v>
      </c>
      <c r="F81" t="s">
        <v>1698</v>
      </c>
      <c r="G81" t="s">
        <v>127</v>
      </c>
      <c r="H81" s="55">
        <v>7.61</v>
      </c>
      <c r="I81" t="s">
        <v>265</v>
      </c>
      <c r="J81" t="s">
        <v>98</v>
      </c>
      <c r="K81" s="56">
        <v>1.6299999999999999E-2</v>
      </c>
      <c r="L81" s="56">
        <v>3.1199999999999999E-2</v>
      </c>
      <c r="M81" s="55">
        <v>82.32</v>
      </c>
      <c r="N81" s="55">
        <v>99.62</v>
      </c>
      <c r="O81" s="55">
        <v>8.2007183999999997E-2</v>
      </c>
      <c r="P81" s="56">
        <v>2.9999999999999997E-4</v>
      </c>
      <c r="Q81" s="56">
        <v>0</v>
      </c>
    </row>
    <row r="82" spans="1:17">
      <c r="A82" t="s">
        <v>2833</v>
      </c>
      <c r="B82" t="s">
        <v>1615</v>
      </c>
      <c r="C82" t="s">
        <v>1699</v>
      </c>
      <c r="D82" s="106" t="s">
        <v>2914</v>
      </c>
      <c r="E82" t="s">
        <v>1175</v>
      </c>
      <c r="F82" t="s">
        <v>1700</v>
      </c>
      <c r="G82" t="s">
        <v>127</v>
      </c>
      <c r="H82" s="55">
        <v>7.62</v>
      </c>
      <c r="I82" t="s">
        <v>265</v>
      </c>
      <c r="J82" t="s">
        <v>98</v>
      </c>
      <c r="K82" s="56">
        <v>1.4999999999999999E-2</v>
      </c>
      <c r="L82" s="56">
        <v>3.1899999999999998E-2</v>
      </c>
      <c r="M82" s="55">
        <v>38.700000000000003</v>
      </c>
      <c r="N82" s="55">
        <v>97.96</v>
      </c>
      <c r="O82" s="55">
        <v>3.7910520000000003E-2</v>
      </c>
      <c r="P82" s="56">
        <v>2.0000000000000001E-4</v>
      </c>
      <c r="Q82" s="56">
        <v>0</v>
      </c>
    </row>
    <row r="83" spans="1:17">
      <c r="A83" t="s">
        <v>2834</v>
      </c>
      <c r="B83" t="s">
        <v>1657</v>
      </c>
      <c r="C83" t="s">
        <v>1773</v>
      </c>
      <c r="D83" s="106" t="s">
        <v>2914</v>
      </c>
      <c r="E83" t="s">
        <v>1694</v>
      </c>
      <c r="F83" t="s">
        <v>1774</v>
      </c>
      <c r="G83" t="s">
        <v>1210</v>
      </c>
      <c r="H83" s="55">
        <v>4.72</v>
      </c>
      <c r="I83" t="s">
        <v>326</v>
      </c>
      <c r="J83" t="s">
        <v>98</v>
      </c>
      <c r="K83" s="56">
        <v>3.1E-2</v>
      </c>
      <c r="L83" s="56">
        <v>2.6700000000000002E-2</v>
      </c>
      <c r="M83" s="55">
        <v>86.74</v>
      </c>
      <c r="N83" s="55">
        <v>113.73</v>
      </c>
      <c r="O83" s="55">
        <v>9.8649401999999997E-2</v>
      </c>
      <c r="P83" s="56">
        <v>4.0000000000000002E-4</v>
      </c>
      <c r="Q83" s="56">
        <v>0</v>
      </c>
    </row>
    <row r="84" spans="1:17">
      <c r="A84" t="s">
        <v>2834</v>
      </c>
      <c r="B84" t="s">
        <v>1657</v>
      </c>
      <c r="C84" t="s">
        <v>1775</v>
      </c>
      <c r="D84" s="106" t="s">
        <v>2914</v>
      </c>
      <c r="E84" t="s">
        <v>1694</v>
      </c>
      <c r="F84" t="s">
        <v>1776</v>
      </c>
      <c r="G84" t="s">
        <v>1210</v>
      </c>
      <c r="H84" s="55">
        <v>4.74</v>
      </c>
      <c r="I84" t="s">
        <v>326</v>
      </c>
      <c r="J84" t="s">
        <v>98</v>
      </c>
      <c r="K84" s="56">
        <v>2.4899999999999999E-2</v>
      </c>
      <c r="L84" s="56">
        <v>2.6800000000000001E-2</v>
      </c>
      <c r="M84" s="55">
        <v>36.44</v>
      </c>
      <c r="N84" s="55">
        <v>112.44</v>
      </c>
      <c r="O84" s="55">
        <v>4.0973136E-2</v>
      </c>
      <c r="P84" s="56">
        <v>2.0000000000000001E-4</v>
      </c>
      <c r="Q84" s="56">
        <v>0</v>
      </c>
    </row>
    <row r="85" spans="1:17">
      <c r="A85" t="s">
        <v>2834</v>
      </c>
      <c r="B85" t="s">
        <v>1657</v>
      </c>
      <c r="C85" t="s">
        <v>1777</v>
      </c>
      <c r="D85" s="106" t="s">
        <v>2914</v>
      </c>
      <c r="E85" t="s">
        <v>1694</v>
      </c>
      <c r="F85" t="s">
        <v>1776</v>
      </c>
      <c r="G85" t="s">
        <v>1210</v>
      </c>
      <c r="H85" s="55">
        <v>4.99</v>
      </c>
      <c r="I85" t="s">
        <v>326</v>
      </c>
      <c r="J85" t="s">
        <v>98</v>
      </c>
      <c r="K85" s="56">
        <v>3.5999999999999997E-2</v>
      </c>
      <c r="L85" s="56">
        <v>2.7099999999999999E-2</v>
      </c>
      <c r="M85" s="55">
        <v>24.25</v>
      </c>
      <c r="N85" s="55">
        <v>116.58</v>
      </c>
      <c r="O85" s="55">
        <v>2.8270650000000001E-2</v>
      </c>
      <c r="P85" s="56">
        <v>1E-4</v>
      </c>
      <c r="Q85" s="56">
        <v>0</v>
      </c>
    </row>
    <row r="86" spans="1:17">
      <c r="A86" t="s">
        <v>2835</v>
      </c>
      <c r="B86" t="s">
        <v>1615</v>
      </c>
      <c r="C86" t="s">
        <v>1757</v>
      </c>
      <c r="D86" s="106" t="s">
        <v>2914</v>
      </c>
      <c r="E86" t="s">
        <v>1694</v>
      </c>
      <c r="F86" t="s">
        <v>1488</v>
      </c>
      <c r="G86" t="s">
        <v>1210</v>
      </c>
      <c r="H86" s="55">
        <v>7.5</v>
      </c>
      <c r="I86" t="s">
        <v>326</v>
      </c>
      <c r="J86" t="s">
        <v>98</v>
      </c>
      <c r="K86" s="56">
        <v>1.7999999999999999E-2</v>
      </c>
      <c r="L86" s="56">
        <v>3.7699999999999997E-2</v>
      </c>
      <c r="M86" s="55">
        <v>437.48</v>
      </c>
      <c r="N86" s="55">
        <v>93.1</v>
      </c>
      <c r="O86" s="55">
        <v>0.40729388</v>
      </c>
      <c r="P86" s="56">
        <v>1.6999999999999999E-3</v>
      </c>
      <c r="Q86" s="56">
        <v>0</v>
      </c>
    </row>
    <row r="87" spans="1:17">
      <c r="A87" t="s">
        <v>2835</v>
      </c>
      <c r="B87" t="s">
        <v>1615</v>
      </c>
      <c r="C87" t="s">
        <v>1759</v>
      </c>
      <c r="D87" s="106" t="s">
        <v>2914</v>
      </c>
      <c r="E87" t="s">
        <v>1694</v>
      </c>
      <c r="F87" t="s">
        <v>1488</v>
      </c>
      <c r="G87" t="s">
        <v>1210</v>
      </c>
      <c r="H87" s="55">
        <v>7.09</v>
      </c>
      <c r="I87" t="s">
        <v>326</v>
      </c>
      <c r="J87" t="s">
        <v>98</v>
      </c>
      <c r="K87" s="56">
        <v>1.8800000000000001E-2</v>
      </c>
      <c r="L87" s="56">
        <v>3.9E-2</v>
      </c>
      <c r="M87" s="55">
        <v>270.24</v>
      </c>
      <c r="N87" s="55">
        <v>93.53</v>
      </c>
      <c r="O87" s="55">
        <v>0.25275547199999998</v>
      </c>
      <c r="P87" s="56">
        <v>1.1000000000000001E-3</v>
      </c>
      <c r="Q87" s="56">
        <v>0</v>
      </c>
    </row>
    <row r="88" spans="1:17">
      <c r="A88" t="s">
        <v>2835</v>
      </c>
      <c r="B88" t="s">
        <v>1615</v>
      </c>
      <c r="C88" t="s">
        <v>1756</v>
      </c>
      <c r="D88" s="106" t="s">
        <v>2914</v>
      </c>
      <c r="E88" t="s">
        <v>1694</v>
      </c>
      <c r="F88" t="s">
        <v>1385</v>
      </c>
      <c r="G88" t="s">
        <v>1210</v>
      </c>
      <c r="H88" s="55">
        <v>7.4</v>
      </c>
      <c r="I88" t="s">
        <v>326</v>
      </c>
      <c r="J88" t="s">
        <v>98</v>
      </c>
      <c r="K88" s="56">
        <v>2.3699999999999999E-2</v>
      </c>
      <c r="L88" s="56">
        <v>2.5999999999999999E-2</v>
      </c>
      <c r="M88" s="55">
        <v>178.56</v>
      </c>
      <c r="N88" s="55">
        <v>104.47</v>
      </c>
      <c r="O88" s="55">
        <v>0.18654163200000001</v>
      </c>
      <c r="P88" s="56">
        <v>8.0000000000000004E-4</v>
      </c>
      <c r="Q88" s="56">
        <v>0</v>
      </c>
    </row>
    <row r="89" spans="1:17">
      <c r="A89" t="s">
        <v>2835</v>
      </c>
      <c r="B89" t="s">
        <v>1615</v>
      </c>
      <c r="C89" t="s">
        <v>1758</v>
      </c>
      <c r="D89" s="106" t="s">
        <v>2914</v>
      </c>
      <c r="E89" t="s">
        <v>1694</v>
      </c>
      <c r="F89" t="s">
        <v>1385</v>
      </c>
      <c r="G89" t="s">
        <v>1210</v>
      </c>
      <c r="H89" s="55">
        <v>7.03</v>
      </c>
      <c r="I89" t="s">
        <v>326</v>
      </c>
      <c r="J89" t="s">
        <v>98</v>
      </c>
      <c r="K89" s="56">
        <v>2.3199999999999998E-2</v>
      </c>
      <c r="L89" s="56">
        <v>2.7400000000000001E-2</v>
      </c>
      <c r="M89" s="55">
        <v>126.89</v>
      </c>
      <c r="N89" s="55">
        <v>103.18</v>
      </c>
      <c r="O89" s="55">
        <v>0.13092510199999999</v>
      </c>
      <c r="P89" s="56">
        <v>5.9999999999999995E-4</v>
      </c>
      <c r="Q89" s="56">
        <v>0</v>
      </c>
    </row>
    <row r="90" spans="1:17">
      <c r="A90" t="s">
        <v>2836</v>
      </c>
      <c r="B90" t="s">
        <v>1657</v>
      </c>
      <c r="C90" t="s">
        <v>1693</v>
      </c>
      <c r="D90" s="106" t="s">
        <v>2914</v>
      </c>
      <c r="E90" t="s">
        <v>1694</v>
      </c>
      <c r="F90" t="s">
        <v>1695</v>
      </c>
      <c r="G90" t="s">
        <v>1210</v>
      </c>
      <c r="H90" s="55">
        <v>5.16</v>
      </c>
      <c r="I90" t="s">
        <v>326</v>
      </c>
      <c r="J90" t="s">
        <v>98</v>
      </c>
      <c r="K90" s="56">
        <v>1.7899999999999999E-2</v>
      </c>
      <c r="L90" s="56">
        <v>2.9000000000000001E-2</v>
      </c>
      <c r="M90" s="55">
        <v>103.14</v>
      </c>
      <c r="N90" s="55">
        <v>105.5</v>
      </c>
      <c r="O90" s="55">
        <v>0.1088127</v>
      </c>
      <c r="P90" s="56">
        <v>5.0000000000000001E-4</v>
      </c>
      <c r="Q90" s="56">
        <v>0</v>
      </c>
    </row>
    <row r="91" spans="1:17">
      <c r="A91" t="s">
        <v>2836</v>
      </c>
      <c r="B91" t="s">
        <v>1657</v>
      </c>
      <c r="C91" t="s">
        <v>1696</v>
      </c>
      <c r="D91" s="106" t="s">
        <v>2914</v>
      </c>
      <c r="E91" t="s">
        <v>1694</v>
      </c>
      <c r="F91" t="s">
        <v>1695</v>
      </c>
      <c r="G91" t="s">
        <v>1210</v>
      </c>
      <c r="H91" s="55">
        <v>6.53</v>
      </c>
      <c r="I91" t="s">
        <v>326</v>
      </c>
      <c r="J91" t="s">
        <v>98</v>
      </c>
      <c r="K91" s="56">
        <v>7.5499999999999998E-2</v>
      </c>
      <c r="L91" s="56">
        <v>7.5700000000000003E-2</v>
      </c>
      <c r="M91" s="55">
        <v>4.5199999999999996</v>
      </c>
      <c r="N91" s="55">
        <v>101.83</v>
      </c>
      <c r="O91" s="55">
        <v>4.6027159999999998E-3</v>
      </c>
      <c r="P91" s="56">
        <v>0</v>
      </c>
      <c r="Q91" s="56">
        <v>0</v>
      </c>
    </row>
    <row r="92" spans="1:17">
      <c r="A92" t="s">
        <v>2837</v>
      </c>
      <c r="B92" t="s">
        <v>1657</v>
      </c>
      <c r="C92" t="s">
        <v>1778</v>
      </c>
      <c r="D92" s="106" t="s">
        <v>2914</v>
      </c>
      <c r="E92" t="s">
        <v>1694</v>
      </c>
      <c r="F92" t="s">
        <v>1779</v>
      </c>
      <c r="G92" t="s">
        <v>1210</v>
      </c>
      <c r="H92" s="55">
        <v>4.7300000000000004</v>
      </c>
      <c r="I92" t="s">
        <v>110</v>
      </c>
      <c r="J92" t="s">
        <v>98</v>
      </c>
      <c r="K92" s="56">
        <v>6.9500000000000006E-2</v>
      </c>
      <c r="L92" s="56">
        <v>7.0499999999999993E-2</v>
      </c>
      <c r="M92" s="55">
        <v>30.55</v>
      </c>
      <c r="N92" s="55">
        <v>100.41</v>
      </c>
      <c r="O92" s="55">
        <v>3.0675254999999998E-2</v>
      </c>
      <c r="P92" s="56">
        <v>1E-4</v>
      </c>
      <c r="Q92" s="56">
        <v>0</v>
      </c>
    </row>
    <row r="93" spans="1:17">
      <c r="A93" t="s">
        <v>2837</v>
      </c>
      <c r="B93" t="s">
        <v>1657</v>
      </c>
      <c r="C93" t="s">
        <v>1780</v>
      </c>
      <c r="D93" s="106" t="s">
        <v>2914</v>
      </c>
      <c r="E93" t="s">
        <v>1694</v>
      </c>
      <c r="F93" t="s">
        <v>1779</v>
      </c>
      <c r="G93" t="s">
        <v>1210</v>
      </c>
      <c r="H93" s="55">
        <v>3.53</v>
      </c>
      <c r="I93" t="s">
        <v>110</v>
      </c>
      <c r="J93" t="s">
        <v>98</v>
      </c>
      <c r="K93" s="56">
        <v>6.9500000000000006E-2</v>
      </c>
      <c r="L93" s="56">
        <v>7.0800000000000002E-2</v>
      </c>
      <c r="M93" s="55">
        <v>38.4</v>
      </c>
      <c r="N93" s="55">
        <v>100.21</v>
      </c>
      <c r="O93" s="55">
        <v>3.8480640000000003E-2</v>
      </c>
      <c r="P93" s="56">
        <v>2.0000000000000001E-4</v>
      </c>
      <c r="Q93" s="56">
        <v>0</v>
      </c>
    </row>
    <row r="94" spans="1:17">
      <c r="A94" t="s">
        <v>2839</v>
      </c>
      <c r="B94" t="s">
        <v>1657</v>
      </c>
      <c r="C94" t="s">
        <v>1754</v>
      </c>
      <c r="D94" s="106" t="s">
        <v>2914</v>
      </c>
      <c r="E94" t="s">
        <v>1170</v>
      </c>
      <c r="F94" t="s">
        <v>1755</v>
      </c>
      <c r="G94" t="s">
        <v>176</v>
      </c>
      <c r="H94" s="55">
        <v>3.67</v>
      </c>
      <c r="I94" t="s">
        <v>240</v>
      </c>
      <c r="J94" t="s">
        <v>98</v>
      </c>
      <c r="K94" s="56">
        <v>5.2600000000000001E-2</v>
      </c>
      <c r="L94" s="56">
        <v>3.2099999999999997E-2</v>
      </c>
      <c r="M94" s="55">
        <v>3.87</v>
      </c>
      <c r="N94" s="55">
        <v>124.46</v>
      </c>
      <c r="O94" s="55">
        <v>4.8166019999999997E-3</v>
      </c>
      <c r="P94" s="56">
        <v>0</v>
      </c>
      <c r="Q94" s="56">
        <v>0</v>
      </c>
    </row>
    <row r="95" spans="1:17">
      <c r="A95" t="s">
        <v>2839</v>
      </c>
      <c r="B95" t="s">
        <v>1657</v>
      </c>
      <c r="C95" t="s">
        <v>1741</v>
      </c>
      <c r="D95" s="106" t="s">
        <v>2914</v>
      </c>
      <c r="E95" t="s">
        <v>1170</v>
      </c>
      <c r="F95" t="s">
        <v>1742</v>
      </c>
      <c r="G95" t="s">
        <v>176</v>
      </c>
      <c r="H95" s="55">
        <v>3.7</v>
      </c>
      <c r="I95" t="s">
        <v>240</v>
      </c>
      <c r="J95" t="s">
        <v>98</v>
      </c>
      <c r="K95" s="56">
        <v>5.1299999999999998E-2</v>
      </c>
      <c r="L95" s="56">
        <v>2.5499999999999998E-2</v>
      </c>
      <c r="M95" s="55">
        <v>14.28</v>
      </c>
      <c r="N95" s="55">
        <v>126.84</v>
      </c>
      <c r="O95" s="55">
        <v>1.8112751999999999E-2</v>
      </c>
      <c r="P95" s="56">
        <v>1E-4</v>
      </c>
      <c r="Q95" s="56">
        <v>0</v>
      </c>
    </row>
    <row r="96" spans="1:17">
      <c r="A96" t="s">
        <v>2839</v>
      </c>
      <c r="B96" t="s">
        <v>1657</v>
      </c>
      <c r="C96" t="s">
        <v>1743</v>
      </c>
      <c r="D96" s="106" t="s">
        <v>2914</v>
      </c>
      <c r="E96" t="s">
        <v>1170</v>
      </c>
      <c r="F96" t="s">
        <v>1744</v>
      </c>
      <c r="G96" t="s">
        <v>176</v>
      </c>
      <c r="H96" s="55">
        <v>3.7</v>
      </c>
      <c r="I96" t="s">
        <v>240</v>
      </c>
      <c r="J96" t="s">
        <v>98</v>
      </c>
      <c r="K96" s="56">
        <v>5.1499999999999997E-2</v>
      </c>
      <c r="L96" s="56">
        <v>2.5499999999999998E-2</v>
      </c>
      <c r="M96" s="55">
        <v>8.31</v>
      </c>
      <c r="N96" s="55">
        <v>126.9</v>
      </c>
      <c r="O96" s="55">
        <v>1.054539E-2</v>
      </c>
      <c r="P96" s="56">
        <v>0</v>
      </c>
      <c r="Q96" s="56">
        <v>0</v>
      </c>
    </row>
    <row r="97" spans="1:17">
      <c r="A97" t="s">
        <v>2839</v>
      </c>
      <c r="B97" t="s">
        <v>1657</v>
      </c>
      <c r="C97" t="s">
        <v>1745</v>
      </c>
      <c r="D97" s="106" t="s">
        <v>2914</v>
      </c>
      <c r="E97" t="s">
        <v>1170</v>
      </c>
      <c r="F97" t="s">
        <v>1746</v>
      </c>
      <c r="G97" t="s">
        <v>176</v>
      </c>
      <c r="H97" s="55">
        <v>3.77</v>
      </c>
      <c r="I97" t="s">
        <v>240</v>
      </c>
      <c r="J97" t="s">
        <v>98</v>
      </c>
      <c r="K97" s="56">
        <v>5.0999999999999997E-2</v>
      </c>
      <c r="L97" s="56">
        <v>2.5999999999999999E-2</v>
      </c>
      <c r="M97" s="55">
        <v>5.85</v>
      </c>
      <c r="N97" s="55">
        <v>125.11</v>
      </c>
      <c r="O97" s="55">
        <v>7.3189350000000004E-3</v>
      </c>
      <c r="P97" s="56">
        <v>0</v>
      </c>
      <c r="Q97" s="56">
        <v>0</v>
      </c>
    </row>
    <row r="98" spans="1:17">
      <c r="A98" t="s">
        <v>2839</v>
      </c>
      <c r="B98" t="s">
        <v>1657</v>
      </c>
      <c r="C98" t="s">
        <v>1717</v>
      </c>
      <c r="D98" s="106" t="s">
        <v>2914</v>
      </c>
      <c r="E98" t="s">
        <v>1170</v>
      </c>
      <c r="F98" t="s">
        <v>1718</v>
      </c>
      <c r="G98" t="s">
        <v>176</v>
      </c>
      <c r="H98" s="55">
        <v>3.72</v>
      </c>
      <c r="I98" t="s">
        <v>240</v>
      </c>
      <c r="J98" t="s">
        <v>98</v>
      </c>
      <c r="K98" s="56">
        <v>5.0999999999999997E-2</v>
      </c>
      <c r="L98" s="56">
        <v>2.2599999999999999E-2</v>
      </c>
      <c r="M98" s="55">
        <v>3.31</v>
      </c>
      <c r="N98" s="55">
        <v>126.24</v>
      </c>
      <c r="O98" s="55">
        <v>4.1785440000000002E-3</v>
      </c>
      <c r="P98" s="56">
        <v>0</v>
      </c>
      <c r="Q98" s="56">
        <v>0</v>
      </c>
    </row>
    <row r="99" spans="1:17">
      <c r="A99" t="s">
        <v>2839</v>
      </c>
      <c r="B99" t="s">
        <v>1657</v>
      </c>
      <c r="C99" t="s">
        <v>1719</v>
      </c>
      <c r="D99" s="106" t="s">
        <v>2914</v>
      </c>
      <c r="E99" t="s">
        <v>1170</v>
      </c>
      <c r="F99" t="s">
        <v>1720</v>
      </c>
      <c r="G99" t="s">
        <v>176</v>
      </c>
      <c r="H99" s="55">
        <v>3.7</v>
      </c>
      <c r="I99" t="s">
        <v>240</v>
      </c>
      <c r="J99" t="s">
        <v>98</v>
      </c>
      <c r="K99" s="56">
        <v>5.0999999999999997E-2</v>
      </c>
      <c r="L99" s="56">
        <v>2.5600000000000001E-2</v>
      </c>
      <c r="M99" s="55">
        <v>6.69</v>
      </c>
      <c r="N99" s="55">
        <v>124.63</v>
      </c>
      <c r="O99" s="55">
        <v>8.3377469999999995E-3</v>
      </c>
      <c r="P99" s="56">
        <v>0</v>
      </c>
      <c r="Q99" s="56">
        <v>0</v>
      </c>
    </row>
    <row r="100" spans="1:17">
      <c r="A100" t="s">
        <v>2839</v>
      </c>
      <c r="B100" t="s">
        <v>1657</v>
      </c>
      <c r="C100" t="s">
        <v>1706</v>
      </c>
      <c r="D100" s="106" t="s">
        <v>2914</v>
      </c>
      <c r="E100" t="s">
        <v>1170</v>
      </c>
      <c r="F100" t="s">
        <v>1705</v>
      </c>
      <c r="G100" t="s">
        <v>176</v>
      </c>
      <c r="H100" s="55">
        <v>3.7</v>
      </c>
      <c r="I100" t="s">
        <v>240</v>
      </c>
      <c r="J100" t="s">
        <v>98</v>
      </c>
      <c r="K100" s="56">
        <v>5.0999999999999997E-2</v>
      </c>
      <c r="L100" s="56">
        <v>2.5499999999999998E-2</v>
      </c>
      <c r="M100" s="55">
        <v>10.37</v>
      </c>
      <c r="N100" s="55">
        <v>124.86</v>
      </c>
      <c r="O100" s="55">
        <v>1.2947982E-2</v>
      </c>
      <c r="P100" s="56">
        <v>1E-4</v>
      </c>
      <c r="Q100" s="56">
        <v>0</v>
      </c>
    </row>
    <row r="101" spans="1:17">
      <c r="A101" t="s">
        <v>2839</v>
      </c>
      <c r="B101" t="s">
        <v>1657</v>
      </c>
      <c r="C101" t="s">
        <v>1721</v>
      </c>
      <c r="D101" s="106" t="s">
        <v>2914</v>
      </c>
      <c r="E101" t="s">
        <v>1170</v>
      </c>
      <c r="F101" t="s">
        <v>1705</v>
      </c>
      <c r="G101" t="s">
        <v>176</v>
      </c>
      <c r="H101" s="55">
        <v>3.72</v>
      </c>
      <c r="I101" t="s">
        <v>240</v>
      </c>
      <c r="J101" t="s">
        <v>98</v>
      </c>
      <c r="K101" s="56">
        <v>5.0999999999999997E-2</v>
      </c>
      <c r="L101" s="56">
        <v>2.2599999999999999E-2</v>
      </c>
      <c r="M101" s="55">
        <v>4.54</v>
      </c>
      <c r="N101" s="55">
        <v>125.97</v>
      </c>
      <c r="O101" s="55">
        <v>5.7190380000000001E-3</v>
      </c>
      <c r="P101" s="56">
        <v>0</v>
      </c>
      <c r="Q101" s="56">
        <v>0</v>
      </c>
    </row>
    <row r="102" spans="1:17">
      <c r="A102" t="s">
        <v>2839</v>
      </c>
      <c r="B102" t="s">
        <v>1657</v>
      </c>
      <c r="C102" t="s">
        <v>1747</v>
      </c>
      <c r="D102" s="106" t="s">
        <v>2914</v>
      </c>
      <c r="E102" t="s">
        <v>1170</v>
      </c>
      <c r="F102" t="s">
        <v>1748</v>
      </c>
      <c r="G102" t="s">
        <v>176</v>
      </c>
      <c r="H102" s="55">
        <v>3.7</v>
      </c>
      <c r="I102" t="s">
        <v>240</v>
      </c>
      <c r="J102" t="s">
        <v>98</v>
      </c>
      <c r="K102" s="56">
        <v>5.0999999999999997E-2</v>
      </c>
      <c r="L102" s="56">
        <v>2.5600000000000001E-2</v>
      </c>
      <c r="M102" s="55">
        <v>10.77</v>
      </c>
      <c r="N102" s="55">
        <v>125.11</v>
      </c>
      <c r="O102" s="55">
        <v>1.3474346999999999E-2</v>
      </c>
      <c r="P102" s="56">
        <v>1E-4</v>
      </c>
      <c r="Q102" s="56">
        <v>0</v>
      </c>
    </row>
    <row r="103" spans="1:17">
      <c r="A103" t="s">
        <v>2839</v>
      </c>
      <c r="B103" t="s">
        <v>1657</v>
      </c>
      <c r="C103" t="s">
        <v>1731</v>
      </c>
      <c r="D103" s="106" t="s">
        <v>2914</v>
      </c>
      <c r="E103" t="s">
        <v>1170</v>
      </c>
      <c r="F103" t="s">
        <v>1732</v>
      </c>
      <c r="G103" t="s">
        <v>176</v>
      </c>
      <c r="H103" s="55">
        <v>3.7</v>
      </c>
      <c r="I103" t="s">
        <v>240</v>
      </c>
      <c r="J103" t="s">
        <v>98</v>
      </c>
      <c r="K103" s="56">
        <v>5.0999999999999997E-2</v>
      </c>
      <c r="L103" s="56">
        <v>2.5700000000000001E-2</v>
      </c>
      <c r="M103" s="55">
        <v>4.78</v>
      </c>
      <c r="N103" s="55">
        <v>125.41</v>
      </c>
      <c r="O103" s="55">
        <v>5.9945980000000003E-3</v>
      </c>
      <c r="P103" s="56">
        <v>0</v>
      </c>
      <c r="Q103" s="56">
        <v>0</v>
      </c>
    </row>
    <row r="104" spans="1:17">
      <c r="A104" t="s">
        <v>2839</v>
      </c>
      <c r="B104" t="s">
        <v>1657</v>
      </c>
      <c r="C104" t="s">
        <v>1733</v>
      </c>
      <c r="D104" s="106" t="s">
        <v>2914</v>
      </c>
      <c r="E104" t="s">
        <v>1170</v>
      </c>
      <c r="F104" t="s">
        <v>1734</v>
      </c>
      <c r="G104" t="s">
        <v>176</v>
      </c>
      <c r="H104" s="55">
        <v>3.7</v>
      </c>
      <c r="I104" t="s">
        <v>240</v>
      </c>
      <c r="J104" t="s">
        <v>98</v>
      </c>
      <c r="K104" s="56">
        <v>5.0999999999999997E-2</v>
      </c>
      <c r="L104" s="56">
        <v>2.5600000000000001E-2</v>
      </c>
      <c r="M104" s="55">
        <v>6.02</v>
      </c>
      <c r="N104" s="55">
        <v>124.05</v>
      </c>
      <c r="O104" s="55">
        <v>7.4678100000000001E-3</v>
      </c>
      <c r="P104" s="56">
        <v>0</v>
      </c>
      <c r="Q104" s="56">
        <v>0</v>
      </c>
    </row>
    <row r="105" spans="1:17">
      <c r="A105" t="s">
        <v>2839</v>
      </c>
      <c r="B105" t="s">
        <v>1657</v>
      </c>
      <c r="C105" t="s">
        <v>1750</v>
      </c>
      <c r="D105" s="106" t="s">
        <v>2914</v>
      </c>
      <c r="E105" t="s">
        <v>1170</v>
      </c>
      <c r="F105" t="s">
        <v>1751</v>
      </c>
      <c r="G105" t="s">
        <v>176</v>
      </c>
      <c r="H105" s="55">
        <v>3.72</v>
      </c>
      <c r="I105" t="s">
        <v>240</v>
      </c>
      <c r="J105" t="s">
        <v>98</v>
      </c>
      <c r="K105" s="56">
        <v>5.0999999999999997E-2</v>
      </c>
      <c r="L105" s="56">
        <v>2.2499999999999999E-2</v>
      </c>
      <c r="M105" s="55">
        <v>1.38</v>
      </c>
      <c r="N105" s="55">
        <v>125.43</v>
      </c>
      <c r="O105" s="55">
        <v>1.7309339999999999E-3</v>
      </c>
      <c r="P105" s="56">
        <v>0</v>
      </c>
      <c r="Q105" s="56">
        <v>0</v>
      </c>
    </row>
    <row r="106" spans="1:17">
      <c r="A106" t="s">
        <v>2839</v>
      </c>
      <c r="B106" t="s">
        <v>1657</v>
      </c>
      <c r="C106" t="s">
        <v>1715</v>
      </c>
      <c r="D106" s="106" t="s">
        <v>2914</v>
      </c>
      <c r="E106" t="s">
        <v>1170</v>
      </c>
      <c r="F106" t="s">
        <v>1716</v>
      </c>
      <c r="G106" t="s">
        <v>176</v>
      </c>
      <c r="H106" s="55">
        <v>3.7</v>
      </c>
      <c r="I106" t="s">
        <v>240</v>
      </c>
      <c r="J106" t="s">
        <v>98</v>
      </c>
      <c r="K106" s="56">
        <v>5.0999999999999997E-2</v>
      </c>
      <c r="L106" s="56">
        <v>2.5499999999999998E-2</v>
      </c>
      <c r="M106" s="55">
        <v>12.15</v>
      </c>
      <c r="N106" s="55">
        <v>124.29</v>
      </c>
      <c r="O106" s="55">
        <v>1.5101234999999999E-2</v>
      </c>
      <c r="P106" s="56">
        <v>1E-4</v>
      </c>
      <c r="Q106" s="56">
        <v>0</v>
      </c>
    </row>
    <row r="107" spans="1:17">
      <c r="A107" t="s">
        <v>2839</v>
      </c>
      <c r="B107" t="s">
        <v>1657</v>
      </c>
      <c r="C107" t="s">
        <v>1722</v>
      </c>
      <c r="D107" s="106" t="s">
        <v>2914</v>
      </c>
      <c r="E107" t="s">
        <v>1170</v>
      </c>
      <c r="F107" t="s">
        <v>1705</v>
      </c>
      <c r="G107" t="s">
        <v>176</v>
      </c>
      <c r="H107" s="55">
        <v>3.72</v>
      </c>
      <c r="I107" t="s">
        <v>240</v>
      </c>
      <c r="J107" t="s">
        <v>98</v>
      </c>
      <c r="K107" s="56">
        <v>5.0999999999999997E-2</v>
      </c>
      <c r="L107" s="56">
        <v>2.2700000000000001E-2</v>
      </c>
      <c r="M107" s="55">
        <v>2.74</v>
      </c>
      <c r="N107" s="55">
        <v>125.29</v>
      </c>
      <c r="O107" s="55">
        <v>3.4329460000000001E-3</v>
      </c>
      <c r="P107" s="56">
        <v>0</v>
      </c>
      <c r="Q107" s="56">
        <v>0</v>
      </c>
    </row>
    <row r="108" spans="1:17">
      <c r="A108" t="s">
        <v>2839</v>
      </c>
      <c r="B108" t="s">
        <v>1657</v>
      </c>
      <c r="C108" t="s">
        <v>1723</v>
      </c>
      <c r="D108" s="106" t="s">
        <v>2914</v>
      </c>
      <c r="E108" t="s">
        <v>1170</v>
      </c>
      <c r="F108" t="s">
        <v>1705</v>
      </c>
      <c r="G108" t="s">
        <v>176</v>
      </c>
      <c r="H108" s="55">
        <v>3.72</v>
      </c>
      <c r="I108" t="s">
        <v>240</v>
      </c>
      <c r="J108" t="s">
        <v>98</v>
      </c>
      <c r="K108" s="56">
        <v>5.0999999999999997E-2</v>
      </c>
      <c r="L108" s="56">
        <v>2.3199999999999998E-2</v>
      </c>
      <c r="M108" s="55">
        <v>2.41</v>
      </c>
      <c r="N108" s="55">
        <v>124.07</v>
      </c>
      <c r="O108" s="55">
        <v>2.9900870000000002E-3</v>
      </c>
      <c r="P108" s="56">
        <v>0</v>
      </c>
      <c r="Q108" s="56">
        <v>0</v>
      </c>
    </row>
    <row r="109" spans="1:17">
      <c r="A109" t="s">
        <v>2839</v>
      </c>
      <c r="B109" t="s">
        <v>1657</v>
      </c>
      <c r="C109" t="s">
        <v>1724</v>
      </c>
      <c r="D109" s="106" t="s">
        <v>2914</v>
      </c>
      <c r="E109" t="s">
        <v>1170</v>
      </c>
      <c r="F109" t="s">
        <v>1705</v>
      </c>
      <c r="G109" t="s">
        <v>176</v>
      </c>
      <c r="H109" s="55">
        <v>3.67</v>
      </c>
      <c r="I109" t="s">
        <v>240</v>
      </c>
      <c r="J109" t="s">
        <v>98</v>
      </c>
      <c r="K109" s="56">
        <v>5.0999999999999997E-2</v>
      </c>
      <c r="L109" s="56">
        <v>3.2300000000000002E-2</v>
      </c>
      <c r="M109" s="55">
        <v>7.5</v>
      </c>
      <c r="N109" s="55">
        <v>119.74</v>
      </c>
      <c r="O109" s="55">
        <v>8.9805000000000006E-3</v>
      </c>
      <c r="P109" s="56">
        <v>0</v>
      </c>
      <c r="Q109" s="56">
        <v>0</v>
      </c>
    </row>
    <row r="110" spans="1:17">
      <c r="A110" t="s">
        <v>2839</v>
      </c>
      <c r="B110" t="s">
        <v>1657</v>
      </c>
      <c r="C110" t="s">
        <v>1725</v>
      </c>
      <c r="D110" s="106" t="s">
        <v>2914</v>
      </c>
      <c r="E110" t="s">
        <v>1170</v>
      </c>
      <c r="F110" t="s">
        <v>1705</v>
      </c>
      <c r="G110" t="s">
        <v>176</v>
      </c>
      <c r="H110" s="55">
        <v>3.67</v>
      </c>
      <c r="I110" t="s">
        <v>240</v>
      </c>
      <c r="J110" t="s">
        <v>98</v>
      </c>
      <c r="K110" s="56">
        <v>5.0999999999999997E-2</v>
      </c>
      <c r="L110" s="56">
        <v>3.2300000000000002E-2</v>
      </c>
      <c r="M110" s="55">
        <v>5.49</v>
      </c>
      <c r="N110" s="55">
        <v>119.5</v>
      </c>
      <c r="O110" s="55">
        <v>6.5605500000000001E-3</v>
      </c>
      <c r="P110" s="56">
        <v>0</v>
      </c>
      <c r="Q110" s="56">
        <v>0</v>
      </c>
    </row>
    <row r="111" spans="1:17">
      <c r="A111" t="s">
        <v>2839</v>
      </c>
      <c r="B111" t="s">
        <v>1657</v>
      </c>
      <c r="C111" t="s">
        <v>1726</v>
      </c>
      <c r="D111" s="106" t="s">
        <v>2914</v>
      </c>
      <c r="E111" t="s">
        <v>1170</v>
      </c>
      <c r="F111" t="s">
        <v>1705</v>
      </c>
      <c r="G111" t="s">
        <v>176</v>
      </c>
      <c r="H111" s="55">
        <v>3.71</v>
      </c>
      <c r="I111" t="s">
        <v>240</v>
      </c>
      <c r="J111" t="s">
        <v>98</v>
      </c>
      <c r="K111" s="56">
        <v>5.0999999999999997E-2</v>
      </c>
      <c r="L111" s="56">
        <v>2.3699999999999999E-2</v>
      </c>
      <c r="M111" s="55">
        <v>2.68</v>
      </c>
      <c r="N111" s="55">
        <v>123.25</v>
      </c>
      <c r="O111" s="55">
        <v>3.3030999999999998E-3</v>
      </c>
      <c r="P111" s="56">
        <v>0</v>
      </c>
      <c r="Q111" s="56">
        <v>0</v>
      </c>
    </row>
    <row r="112" spans="1:17">
      <c r="A112" t="s">
        <v>2839</v>
      </c>
      <c r="B112" t="s">
        <v>1657</v>
      </c>
      <c r="C112" t="s">
        <v>1707</v>
      </c>
      <c r="D112" s="106" t="s">
        <v>2914</v>
      </c>
      <c r="E112" t="s">
        <v>1170</v>
      </c>
      <c r="F112" t="s">
        <v>1705</v>
      </c>
      <c r="G112" t="s">
        <v>176</v>
      </c>
      <c r="H112" s="55">
        <v>3.71</v>
      </c>
      <c r="I112" t="s">
        <v>240</v>
      </c>
      <c r="J112" t="s">
        <v>98</v>
      </c>
      <c r="K112" s="56">
        <v>5.0999999999999997E-2</v>
      </c>
      <c r="L112" s="56">
        <v>2.3900000000000001E-2</v>
      </c>
      <c r="M112" s="55">
        <v>0.69</v>
      </c>
      <c r="N112" s="55">
        <v>122.81</v>
      </c>
      <c r="O112" s="55">
        <v>8.4738900000000004E-4</v>
      </c>
      <c r="P112" s="56">
        <v>0</v>
      </c>
      <c r="Q112" s="56">
        <v>0</v>
      </c>
    </row>
    <row r="113" spans="1:17">
      <c r="A113" t="s">
        <v>2839</v>
      </c>
      <c r="B113" t="s">
        <v>1657</v>
      </c>
      <c r="C113" t="s">
        <v>1708</v>
      </c>
      <c r="D113" s="106" t="s">
        <v>2914</v>
      </c>
      <c r="E113" t="s">
        <v>1170</v>
      </c>
      <c r="F113" t="s">
        <v>1705</v>
      </c>
      <c r="G113" t="s">
        <v>176</v>
      </c>
      <c r="H113" s="55">
        <v>3.7</v>
      </c>
      <c r="I113" t="s">
        <v>240</v>
      </c>
      <c r="J113" t="s">
        <v>98</v>
      </c>
      <c r="K113" s="56">
        <v>5.0999999999999997E-2</v>
      </c>
      <c r="L113" s="56">
        <v>2.5600000000000001E-2</v>
      </c>
      <c r="M113" s="55">
        <v>7.86</v>
      </c>
      <c r="N113" s="55">
        <v>122.53</v>
      </c>
      <c r="O113" s="55">
        <v>9.6308580000000008E-3</v>
      </c>
      <c r="P113" s="56">
        <v>0</v>
      </c>
      <c r="Q113" s="56">
        <v>0</v>
      </c>
    </row>
    <row r="114" spans="1:17">
      <c r="A114" t="s">
        <v>2839</v>
      </c>
      <c r="B114" t="s">
        <v>1657</v>
      </c>
      <c r="C114" t="s">
        <v>1709</v>
      </c>
      <c r="D114" s="106" t="s">
        <v>2914</v>
      </c>
      <c r="E114" t="s">
        <v>1170</v>
      </c>
      <c r="F114" t="s">
        <v>1705</v>
      </c>
      <c r="G114" t="s">
        <v>176</v>
      </c>
      <c r="H114" s="55">
        <v>3.71</v>
      </c>
      <c r="I114" t="s">
        <v>240</v>
      </c>
      <c r="J114" t="s">
        <v>98</v>
      </c>
      <c r="K114" s="56">
        <v>5.0999999999999997E-2</v>
      </c>
      <c r="L114" s="56">
        <v>2.5499999999999998E-2</v>
      </c>
      <c r="M114" s="55">
        <v>1.52</v>
      </c>
      <c r="N114" s="55">
        <v>122.43</v>
      </c>
      <c r="O114" s="55">
        <v>1.8609360000000001E-3</v>
      </c>
      <c r="P114" s="56">
        <v>0</v>
      </c>
      <c r="Q114" s="56">
        <v>0</v>
      </c>
    </row>
    <row r="115" spans="1:17">
      <c r="A115" t="s">
        <v>2839</v>
      </c>
      <c r="B115" t="s">
        <v>1657</v>
      </c>
      <c r="C115" t="s">
        <v>1710</v>
      </c>
      <c r="D115" s="106" t="s">
        <v>2914</v>
      </c>
      <c r="E115" t="s">
        <v>1170</v>
      </c>
      <c r="F115" t="s">
        <v>1705</v>
      </c>
      <c r="G115" t="s">
        <v>176</v>
      </c>
      <c r="H115" s="55">
        <v>3.71</v>
      </c>
      <c r="I115" t="s">
        <v>240</v>
      </c>
      <c r="J115" t="s">
        <v>98</v>
      </c>
      <c r="K115" s="56">
        <v>5.0999999999999997E-2</v>
      </c>
      <c r="L115" s="56">
        <v>2.5499999999999998E-2</v>
      </c>
      <c r="M115" s="55">
        <v>1.46</v>
      </c>
      <c r="N115" s="55">
        <v>123.16</v>
      </c>
      <c r="O115" s="55">
        <v>1.7981360000000001E-3</v>
      </c>
      <c r="P115" s="56">
        <v>0</v>
      </c>
      <c r="Q115" s="56">
        <v>0</v>
      </c>
    </row>
    <row r="116" spans="1:17">
      <c r="A116" t="s">
        <v>2839</v>
      </c>
      <c r="B116" t="s">
        <v>1657</v>
      </c>
      <c r="C116" t="s">
        <v>1711</v>
      </c>
      <c r="D116" s="106" t="s">
        <v>2914</v>
      </c>
      <c r="E116" t="s">
        <v>1170</v>
      </c>
      <c r="F116" t="s">
        <v>1705</v>
      </c>
      <c r="G116" t="s">
        <v>176</v>
      </c>
      <c r="H116" s="55">
        <v>3.7</v>
      </c>
      <c r="I116" t="s">
        <v>240</v>
      </c>
      <c r="J116" t="s">
        <v>98</v>
      </c>
      <c r="K116" s="56">
        <v>5.0999999999999997E-2</v>
      </c>
      <c r="L116" s="56">
        <v>2.5499999999999998E-2</v>
      </c>
      <c r="M116" s="55">
        <v>2.92</v>
      </c>
      <c r="N116" s="55">
        <v>123.39</v>
      </c>
      <c r="O116" s="55">
        <v>3.6029880000000001E-3</v>
      </c>
      <c r="P116" s="56">
        <v>0</v>
      </c>
      <c r="Q116" s="56">
        <v>0</v>
      </c>
    </row>
    <row r="117" spans="1:17">
      <c r="A117" t="s">
        <v>2839</v>
      </c>
      <c r="B117" t="s">
        <v>1657</v>
      </c>
      <c r="C117" t="s">
        <v>1712</v>
      </c>
      <c r="D117" s="106" t="s">
        <v>2914</v>
      </c>
      <c r="E117" t="s">
        <v>1170</v>
      </c>
      <c r="F117" t="s">
        <v>1705</v>
      </c>
      <c r="G117" t="s">
        <v>176</v>
      </c>
      <c r="H117" s="55">
        <v>3.7</v>
      </c>
      <c r="I117" t="s">
        <v>240</v>
      </c>
      <c r="J117" t="s">
        <v>98</v>
      </c>
      <c r="K117" s="56">
        <v>5.0999999999999997E-2</v>
      </c>
      <c r="L117" s="56">
        <v>2.5499999999999998E-2</v>
      </c>
      <c r="M117" s="55">
        <v>1.84</v>
      </c>
      <c r="N117" s="55">
        <v>122.91</v>
      </c>
      <c r="O117" s="55">
        <v>2.2615439999999999E-3</v>
      </c>
      <c r="P117" s="56">
        <v>0</v>
      </c>
      <c r="Q117" s="56">
        <v>0</v>
      </c>
    </row>
    <row r="118" spans="1:17">
      <c r="A118" t="s">
        <v>2839</v>
      </c>
      <c r="B118" t="s">
        <v>1657</v>
      </c>
      <c r="C118" t="s">
        <v>1713</v>
      </c>
      <c r="D118" s="106" t="s">
        <v>2914</v>
      </c>
      <c r="E118" t="s">
        <v>1170</v>
      </c>
      <c r="F118" t="s">
        <v>1705</v>
      </c>
      <c r="G118" t="s">
        <v>176</v>
      </c>
      <c r="H118" s="55">
        <v>3.71</v>
      </c>
      <c r="I118" t="s">
        <v>240</v>
      </c>
      <c r="J118" t="s">
        <v>98</v>
      </c>
      <c r="K118" s="56">
        <v>5.0999999999999997E-2</v>
      </c>
      <c r="L118" s="56">
        <v>2.5499999999999998E-2</v>
      </c>
      <c r="M118" s="55">
        <v>1.03</v>
      </c>
      <c r="N118" s="55">
        <v>122.8</v>
      </c>
      <c r="O118" s="55">
        <v>1.2648399999999999E-3</v>
      </c>
      <c r="P118" s="56">
        <v>0</v>
      </c>
      <c r="Q118" s="56">
        <v>0</v>
      </c>
    </row>
    <row r="119" spans="1:17">
      <c r="A119" t="s">
        <v>2839</v>
      </c>
      <c r="B119" t="s">
        <v>1657</v>
      </c>
      <c r="C119" t="s">
        <v>1714</v>
      </c>
      <c r="D119" s="106" t="s">
        <v>2914</v>
      </c>
      <c r="E119" t="s">
        <v>1170</v>
      </c>
      <c r="F119" t="s">
        <v>1705</v>
      </c>
      <c r="G119" t="s">
        <v>176</v>
      </c>
      <c r="H119" s="55">
        <v>3.71</v>
      </c>
      <c r="I119" t="s">
        <v>240</v>
      </c>
      <c r="J119" t="s">
        <v>98</v>
      </c>
      <c r="K119" s="56">
        <v>5.0999999999999997E-2</v>
      </c>
      <c r="L119" s="56">
        <v>2.5499999999999998E-2</v>
      </c>
      <c r="M119" s="55">
        <v>3.07</v>
      </c>
      <c r="N119" s="55">
        <v>122.44</v>
      </c>
      <c r="O119" s="55">
        <v>3.758908E-3</v>
      </c>
      <c r="P119" s="56">
        <v>0</v>
      </c>
      <c r="Q119" s="56">
        <v>0</v>
      </c>
    </row>
    <row r="120" spans="1:17">
      <c r="A120" t="s">
        <v>2839</v>
      </c>
      <c r="B120" t="s">
        <v>1657</v>
      </c>
      <c r="C120" t="s">
        <v>1727</v>
      </c>
      <c r="D120" s="106" t="s">
        <v>2914</v>
      </c>
      <c r="E120" t="s">
        <v>1170</v>
      </c>
      <c r="F120" t="s">
        <v>1705</v>
      </c>
      <c r="G120" t="s">
        <v>176</v>
      </c>
      <c r="H120" s="55">
        <v>3.71</v>
      </c>
      <c r="I120" t="s">
        <v>240</v>
      </c>
      <c r="J120" t="s">
        <v>98</v>
      </c>
      <c r="K120" s="56">
        <v>5.0999999999999997E-2</v>
      </c>
      <c r="L120" s="56">
        <v>2.5499999999999998E-2</v>
      </c>
      <c r="M120" s="55">
        <v>1.2</v>
      </c>
      <c r="N120" s="55">
        <v>122.44</v>
      </c>
      <c r="O120" s="55">
        <v>1.4692799999999999E-3</v>
      </c>
      <c r="P120" s="56">
        <v>0</v>
      </c>
      <c r="Q120" s="56">
        <v>0</v>
      </c>
    </row>
    <row r="121" spans="1:17">
      <c r="A121" t="s">
        <v>2839</v>
      </c>
      <c r="B121" t="s">
        <v>1657</v>
      </c>
      <c r="C121" t="s">
        <v>1728</v>
      </c>
      <c r="D121" s="106" t="s">
        <v>2914</v>
      </c>
      <c r="E121" t="s">
        <v>1170</v>
      </c>
      <c r="F121" t="s">
        <v>1705</v>
      </c>
      <c r="G121" t="s">
        <v>176</v>
      </c>
      <c r="H121" s="55">
        <v>3.71</v>
      </c>
      <c r="I121" t="s">
        <v>240</v>
      </c>
      <c r="J121" t="s">
        <v>98</v>
      </c>
      <c r="K121" s="56">
        <v>5.0999999999999997E-2</v>
      </c>
      <c r="L121" s="56">
        <v>2.5499999999999998E-2</v>
      </c>
      <c r="M121" s="55">
        <v>8.02</v>
      </c>
      <c r="N121" s="55">
        <v>122.68</v>
      </c>
      <c r="O121" s="55">
        <v>9.8389359999999995E-3</v>
      </c>
      <c r="P121" s="56">
        <v>0</v>
      </c>
      <c r="Q121" s="56">
        <v>0</v>
      </c>
    </row>
    <row r="122" spans="1:17">
      <c r="A122" t="s">
        <v>2839</v>
      </c>
      <c r="B122" t="s">
        <v>1657</v>
      </c>
      <c r="C122" t="s">
        <v>1729</v>
      </c>
      <c r="D122" s="106" t="s">
        <v>2914</v>
      </c>
      <c r="E122" t="s">
        <v>1170</v>
      </c>
      <c r="F122" t="s">
        <v>1705</v>
      </c>
      <c r="G122" t="s">
        <v>176</v>
      </c>
      <c r="H122" s="55">
        <v>3.7</v>
      </c>
      <c r="I122" t="s">
        <v>240</v>
      </c>
      <c r="J122" t="s">
        <v>98</v>
      </c>
      <c r="K122" s="56">
        <v>5.0999999999999997E-2</v>
      </c>
      <c r="L122" s="56">
        <v>2.5600000000000001E-2</v>
      </c>
      <c r="M122" s="55">
        <v>15.66</v>
      </c>
      <c r="N122" s="55">
        <v>123.76</v>
      </c>
      <c r="O122" s="55">
        <v>1.9380815999999999E-2</v>
      </c>
      <c r="P122" s="56">
        <v>1E-4</v>
      </c>
      <c r="Q122" s="56">
        <v>0</v>
      </c>
    </row>
    <row r="123" spans="1:17">
      <c r="A123" t="s">
        <v>2839</v>
      </c>
      <c r="B123" t="s">
        <v>1657</v>
      </c>
      <c r="C123" t="s">
        <v>1704</v>
      </c>
      <c r="D123" s="106" t="s">
        <v>2914</v>
      </c>
      <c r="E123" t="s">
        <v>1170</v>
      </c>
      <c r="F123" t="s">
        <v>1705</v>
      </c>
      <c r="G123" t="s">
        <v>176</v>
      </c>
      <c r="H123" s="55">
        <v>3.72</v>
      </c>
      <c r="I123" t="s">
        <v>240</v>
      </c>
      <c r="J123" t="s">
        <v>98</v>
      </c>
      <c r="K123" s="56">
        <v>5.0999999999999997E-2</v>
      </c>
      <c r="L123" s="56">
        <v>2.2599999999999999E-2</v>
      </c>
      <c r="M123" s="55">
        <v>1.66</v>
      </c>
      <c r="N123" s="55">
        <v>125.43</v>
      </c>
      <c r="O123" s="55">
        <v>2.0821379999999999E-3</v>
      </c>
      <c r="P123" s="56">
        <v>0</v>
      </c>
      <c r="Q123" s="56">
        <v>0</v>
      </c>
    </row>
    <row r="124" spans="1:17">
      <c r="A124" t="s">
        <v>2839</v>
      </c>
      <c r="B124" t="s">
        <v>1657</v>
      </c>
      <c r="C124" t="s">
        <v>1730</v>
      </c>
      <c r="D124" s="106" t="s">
        <v>2914</v>
      </c>
      <c r="E124" t="s">
        <v>1170</v>
      </c>
      <c r="F124" t="s">
        <v>1705</v>
      </c>
      <c r="G124" t="s">
        <v>176</v>
      </c>
      <c r="H124" s="55">
        <v>3.7</v>
      </c>
      <c r="I124" t="s">
        <v>240</v>
      </c>
      <c r="J124" t="s">
        <v>98</v>
      </c>
      <c r="K124" s="56">
        <v>5.0999999999999997E-2</v>
      </c>
      <c r="L124" s="56">
        <v>2.5600000000000001E-2</v>
      </c>
      <c r="M124" s="55">
        <v>19.11</v>
      </c>
      <c r="N124" s="55">
        <v>124.26</v>
      </c>
      <c r="O124" s="55">
        <v>2.3746086E-2</v>
      </c>
      <c r="P124" s="56">
        <v>1E-4</v>
      </c>
      <c r="Q124" s="56">
        <v>0</v>
      </c>
    </row>
    <row r="125" spans="1:17">
      <c r="A125" t="s">
        <v>2839</v>
      </c>
      <c r="B125" t="s">
        <v>1657</v>
      </c>
      <c r="C125" t="s">
        <v>1752</v>
      </c>
      <c r="D125" s="106" t="s">
        <v>2914</v>
      </c>
      <c r="E125" t="s">
        <v>1170</v>
      </c>
      <c r="F125" t="s">
        <v>1753</v>
      </c>
      <c r="G125" t="s">
        <v>176</v>
      </c>
      <c r="H125" s="55">
        <v>3.7</v>
      </c>
      <c r="I125" t="s">
        <v>240</v>
      </c>
      <c r="J125" t="s">
        <v>98</v>
      </c>
      <c r="K125" s="56">
        <v>5.1900000000000002E-2</v>
      </c>
      <c r="L125" s="56">
        <v>2.5499999999999998E-2</v>
      </c>
      <c r="M125" s="55">
        <v>3.77</v>
      </c>
      <c r="N125" s="55">
        <v>126.96</v>
      </c>
      <c r="O125" s="55">
        <v>4.7863920000000004E-3</v>
      </c>
      <c r="P125" s="56">
        <v>0</v>
      </c>
      <c r="Q125" s="56">
        <v>0</v>
      </c>
    </row>
    <row r="126" spans="1:17">
      <c r="A126" t="s">
        <v>2839</v>
      </c>
      <c r="B126" t="s">
        <v>1657</v>
      </c>
      <c r="C126" t="s">
        <v>1739</v>
      </c>
      <c r="D126" s="106" t="s">
        <v>2914</v>
      </c>
      <c r="E126" t="s">
        <v>1170</v>
      </c>
      <c r="F126" t="s">
        <v>1740</v>
      </c>
      <c r="G126" t="s">
        <v>176</v>
      </c>
      <c r="H126" s="55">
        <v>3.72</v>
      </c>
      <c r="I126" t="s">
        <v>240</v>
      </c>
      <c r="J126" t="s">
        <v>98</v>
      </c>
      <c r="K126" s="56">
        <v>5.0999999999999997E-2</v>
      </c>
      <c r="L126" s="56">
        <v>2.2599999999999999E-2</v>
      </c>
      <c r="M126" s="55">
        <v>96.9</v>
      </c>
      <c r="N126" s="55">
        <v>130.84</v>
      </c>
      <c r="O126" s="55">
        <v>0.12678396</v>
      </c>
      <c r="P126" s="56">
        <v>5.0000000000000001E-4</v>
      </c>
      <c r="Q126" s="56">
        <v>0</v>
      </c>
    </row>
    <row r="127" spans="1:17">
      <c r="A127" t="s">
        <v>2840</v>
      </c>
      <c r="B127" t="s">
        <v>1615</v>
      </c>
      <c r="C127" t="s">
        <v>1735</v>
      </c>
      <c r="D127" s="106" t="s">
        <v>2914</v>
      </c>
      <c r="E127" t="s">
        <v>1175</v>
      </c>
      <c r="F127" t="s">
        <v>1703</v>
      </c>
      <c r="G127" t="s">
        <v>127</v>
      </c>
      <c r="H127" s="55">
        <v>2.84</v>
      </c>
      <c r="I127" t="s">
        <v>326</v>
      </c>
      <c r="J127" t="s">
        <v>98</v>
      </c>
      <c r="K127" s="56">
        <v>0.05</v>
      </c>
      <c r="L127" s="56">
        <v>2.0400000000000001E-2</v>
      </c>
      <c r="M127" s="55">
        <v>31.88</v>
      </c>
      <c r="N127" s="55">
        <v>122.33</v>
      </c>
      <c r="O127" s="55">
        <v>3.8998803999999998E-2</v>
      </c>
      <c r="P127" s="56">
        <v>2.0000000000000001E-4</v>
      </c>
      <c r="Q127" s="56">
        <v>0</v>
      </c>
    </row>
    <row r="128" spans="1:17">
      <c r="A128" t="s">
        <v>2840</v>
      </c>
      <c r="B128" t="s">
        <v>1615</v>
      </c>
      <c r="C128" t="s">
        <v>1736</v>
      </c>
      <c r="D128" s="106" t="s">
        <v>2914</v>
      </c>
      <c r="E128" t="s">
        <v>1175</v>
      </c>
      <c r="F128" t="s">
        <v>1703</v>
      </c>
      <c r="G128" t="s">
        <v>127</v>
      </c>
      <c r="H128" s="55">
        <v>2.84</v>
      </c>
      <c r="I128" t="s">
        <v>326</v>
      </c>
      <c r="J128" t="s">
        <v>98</v>
      </c>
      <c r="K128" s="56">
        <v>0.05</v>
      </c>
      <c r="L128" s="56">
        <v>2.0400000000000001E-2</v>
      </c>
      <c r="M128" s="55">
        <v>10.25</v>
      </c>
      <c r="N128" s="55">
        <v>122.33</v>
      </c>
      <c r="O128" s="55">
        <v>1.2538825E-2</v>
      </c>
      <c r="P128" s="56">
        <v>1E-4</v>
      </c>
      <c r="Q128" s="56">
        <v>0</v>
      </c>
    </row>
    <row r="129" spans="1:17">
      <c r="A129" t="s">
        <v>2840</v>
      </c>
      <c r="B129" t="s">
        <v>1615</v>
      </c>
      <c r="C129" t="s">
        <v>1781</v>
      </c>
      <c r="D129" s="106" t="s">
        <v>2914</v>
      </c>
      <c r="E129" t="s">
        <v>1175</v>
      </c>
      <c r="F129" t="s">
        <v>1782</v>
      </c>
      <c r="G129" t="s">
        <v>127</v>
      </c>
      <c r="H129" s="55">
        <v>1.61</v>
      </c>
      <c r="I129" t="s">
        <v>326</v>
      </c>
      <c r="J129" t="s">
        <v>98</v>
      </c>
      <c r="K129" s="56">
        <v>5.7000000000000002E-2</v>
      </c>
      <c r="L129" s="56">
        <v>2.0199999999999999E-2</v>
      </c>
      <c r="M129" s="55">
        <v>20.93</v>
      </c>
      <c r="N129" s="55">
        <v>125.54</v>
      </c>
      <c r="O129" s="55">
        <v>2.6275521999999999E-2</v>
      </c>
      <c r="P129" s="56">
        <v>1E-4</v>
      </c>
      <c r="Q129" s="56">
        <v>0</v>
      </c>
    </row>
    <row r="130" spans="1:17">
      <c r="A130" t="s">
        <v>2840</v>
      </c>
      <c r="B130" t="s">
        <v>1615</v>
      </c>
      <c r="C130" t="s">
        <v>1702</v>
      </c>
      <c r="D130" s="106" t="s">
        <v>2914</v>
      </c>
      <c r="E130" t="s">
        <v>1175</v>
      </c>
      <c r="F130" t="s">
        <v>1703</v>
      </c>
      <c r="G130" t="s">
        <v>127</v>
      </c>
      <c r="H130" s="55">
        <v>6.78</v>
      </c>
      <c r="I130" t="s">
        <v>326</v>
      </c>
      <c r="J130" t="s">
        <v>98</v>
      </c>
      <c r="K130" s="56">
        <v>4.1000000000000002E-2</v>
      </c>
      <c r="L130" s="56">
        <v>2.9499999999999998E-2</v>
      </c>
      <c r="M130" s="55">
        <v>37.79</v>
      </c>
      <c r="N130" s="55">
        <v>121.36</v>
      </c>
      <c r="O130" s="55">
        <v>4.5861944000000002E-2</v>
      </c>
      <c r="P130" s="56">
        <v>2.0000000000000001E-4</v>
      </c>
      <c r="Q130" s="56">
        <v>0</v>
      </c>
    </row>
    <row r="131" spans="1:17">
      <c r="A131" t="s">
        <v>2840</v>
      </c>
      <c r="B131" t="s">
        <v>1615</v>
      </c>
      <c r="C131" t="s">
        <v>1737</v>
      </c>
      <c r="D131" s="106" t="s">
        <v>2914</v>
      </c>
      <c r="E131" t="s">
        <v>1175</v>
      </c>
      <c r="F131" t="s">
        <v>1703</v>
      </c>
      <c r="G131" t="s">
        <v>127</v>
      </c>
      <c r="H131" s="55">
        <v>5.1100000000000003</v>
      </c>
      <c r="I131" t="s">
        <v>326</v>
      </c>
      <c r="J131" t="s">
        <v>98</v>
      </c>
      <c r="K131" s="56">
        <v>0.05</v>
      </c>
      <c r="L131" s="56">
        <v>2.6100000000000002E-2</v>
      </c>
      <c r="M131" s="55">
        <v>40.880000000000003</v>
      </c>
      <c r="N131" s="55">
        <v>125.93</v>
      </c>
      <c r="O131" s="55">
        <v>5.1480183999999998E-2</v>
      </c>
      <c r="P131" s="56">
        <v>2.0000000000000001E-4</v>
      </c>
      <c r="Q131" s="56">
        <v>0</v>
      </c>
    </row>
    <row r="132" spans="1:17">
      <c r="A132" t="s">
        <v>2840</v>
      </c>
      <c r="B132" t="s">
        <v>1615</v>
      </c>
      <c r="C132" t="s">
        <v>1738</v>
      </c>
      <c r="D132" s="106" t="s">
        <v>2914</v>
      </c>
      <c r="E132" t="s">
        <v>1175</v>
      </c>
      <c r="F132" t="s">
        <v>1703</v>
      </c>
      <c r="G132" t="s">
        <v>127</v>
      </c>
      <c r="H132" s="55">
        <v>6.82</v>
      </c>
      <c r="I132" t="s">
        <v>326</v>
      </c>
      <c r="J132" t="s">
        <v>98</v>
      </c>
      <c r="K132" s="56">
        <v>4.1000000000000002E-2</v>
      </c>
      <c r="L132" s="56">
        <v>2.7099999999999999E-2</v>
      </c>
      <c r="M132" s="55">
        <v>127.35</v>
      </c>
      <c r="N132" s="55">
        <v>122.83</v>
      </c>
      <c r="O132" s="55">
        <v>0.156424005</v>
      </c>
      <c r="P132" s="56">
        <v>6.9999999999999999E-4</v>
      </c>
      <c r="Q132" s="56">
        <v>0</v>
      </c>
    </row>
    <row r="133" spans="1:17">
      <c r="A133" t="s">
        <v>2840</v>
      </c>
      <c r="B133" t="s">
        <v>1615</v>
      </c>
      <c r="C133" t="s">
        <v>1701</v>
      </c>
      <c r="D133" s="106" t="s">
        <v>2914</v>
      </c>
      <c r="E133" t="s">
        <v>1175</v>
      </c>
      <c r="F133" t="s">
        <v>1659</v>
      </c>
      <c r="G133" t="s">
        <v>127</v>
      </c>
      <c r="H133" s="55">
        <v>12.25</v>
      </c>
      <c r="I133" t="s">
        <v>326</v>
      </c>
      <c r="J133" t="s">
        <v>98</v>
      </c>
      <c r="K133" s="56">
        <v>2.1499999999999998E-2</v>
      </c>
      <c r="L133" s="56">
        <v>4.07E-2</v>
      </c>
      <c r="M133" s="55">
        <v>181.66</v>
      </c>
      <c r="N133" s="55">
        <v>88.6</v>
      </c>
      <c r="O133" s="55">
        <v>0.16095076</v>
      </c>
      <c r="P133" s="56">
        <v>6.9999999999999999E-4</v>
      </c>
      <c r="Q133" s="56">
        <v>0</v>
      </c>
    </row>
    <row r="134" spans="1:17">
      <c r="A134" t="s">
        <v>2841</v>
      </c>
      <c r="B134" t="s">
        <v>1657</v>
      </c>
      <c r="C134" t="s">
        <v>1764</v>
      </c>
      <c r="D134" s="106" t="s">
        <v>2914</v>
      </c>
      <c r="E134" t="s">
        <v>1175</v>
      </c>
      <c r="F134" t="s">
        <v>1385</v>
      </c>
      <c r="G134" t="s">
        <v>127</v>
      </c>
      <c r="H134" s="55">
        <v>4.25</v>
      </c>
      <c r="I134" t="s">
        <v>244</v>
      </c>
      <c r="J134" t="s">
        <v>98</v>
      </c>
      <c r="K134" s="56">
        <v>5.3499999999999999E-2</v>
      </c>
      <c r="L134" s="56">
        <v>2.5100000000000001E-2</v>
      </c>
      <c r="M134" s="55">
        <v>2.23</v>
      </c>
      <c r="N134" s="55">
        <v>127.33</v>
      </c>
      <c r="O134" s="55">
        <v>2.8394589999999999E-3</v>
      </c>
      <c r="P134" s="56">
        <v>0</v>
      </c>
      <c r="Q134" s="56">
        <v>0</v>
      </c>
    </row>
    <row r="135" spans="1:17">
      <c r="A135" t="s">
        <v>2841</v>
      </c>
      <c r="B135" t="s">
        <v>1657</v>
      </c>
      <c r="C135" t="s">
        <v>1766</v>
      </c>
      <c r="D135" s="106" t="s">
        <v>2914</v>
      </c>
      <c r="E135" t="s">
        <v>1175</v>
      </c>
      <c r="F135" t="s">
        <v>1385</v>
      </c>
      <c r="G135" t="s">
        <v>127</v>
      </c>
      <c r="H135" s="55">
        <v>4.25</v>
      </c>
      <c r="I135" t="s">
        <v>244</v>
      </c>
      <c r="J135" t="s">
        <v>98</v>
      </c>
      <c r="K135" s="56">
        <v>5.3499999999999999E-2</v>
      </c>
      <c r="L135" s="56">
        <v>2.5100000000000001E-2</v>
      </c>
      <c r="M135" s="55">
        <v>2.84</v>
      </c>
      <c r="N135" s="55">
        <v>127.33</v>
      </c>
      <c r="O135" s="55">
        <v>3.616172E-3</v>
      </c>
      <c r="P135" s="56">
        <v>0</v>
      </c>
      <c r="Q135" s="56">
        <v>0</v>
      </c>
    </row>
    <row r="136" spans="1:17">
      <c r="A136" t="s">
        <v>2841</v>
      </c>
      <c r="B136" t="s">
        <v>1657</v>
      </c>
      <c r="C136" t="s">
        <v>1767</v>
      </c>
      <c r="D136" s="106" t="s">
        <v>2914</v>
      </c>
      <c r="E136" t="s">
        <v>1175</v>
      </c>
      <c r="F136" t="s">
        <v>1385</v>
      </c>
      <c r="G136" t="s">
        <v>127</v>
      </c>
      <c r="H136" s="55">
        <v>4.29</v>
      </c>
      <c r="I136" t="s">
        <v>244</v>
      </c>
      <c r="J136" t="s">
        <v>98</v>
      </c>
      <c r="K136" s="56">
        <v>5.3499999999999999E-2</v>
      </c>
      <c r="L136" s="56">
        <v>1.9400000000000001E-2</v>
      </c>
      <c r="M136" s="55">
        <v>18.91</v>
      </c>
      <c r="N136" s="55">
        <v>132.38</v>
      </c>
      <c r="O136" s="55">
        <v>2.5033058E-2</v>
      </c>
      <c r="P136" s="56">
        <v>1E-4</v>
      </c>
      <c r="Q136" s="56">
        <v>0</v>
      </c>
    </row>
    <row r="137" spans="1:17">
      <c r="A137" t="s">
        <v>2841</v>
      </c>
      <c r="B137" t="s">
        <v>1657</v>
      </c>
      <c r="C137" t="s">
        <v>1768</v>
      </c>
      <c r="D137" s="106" t="s">
        <v>2914</v>
      </c>
      <c r="E137" t="s">
        <v>1175</v>
      </c>
      <c r="F137" t="s">
        <v>1385</v>
      </c>
      <c r="G137" t="s">
        <v>127</v>
      </c>
      <c r="H137" s="55">
        <v>4.25</v>
      </c>
      <c r="I137" t="s">
        <v>244</v>
      </c>
      <c r="J137" t="s">
        <v>98</v>
      </c>
      <c r="K137" s="56">
        <v>5.3499999999999999E-2</v>
      </c>
      <c r="L137" s="56">
        <v>2.5100000000000001E-2</v>
      </c>
      <c r="M137" s="55">
        <v>3.34</v>
      </c>
      <c r="N137" s="55">
        <v>127.33</v>
      </c>
      <c r="O137" s="55">
        <v>4.2528219999999999E-3</v>
      </c>
      <c r="P137" s="56">
        <v>0</v>
      </c>
      <c r="Q137" s="56">
        <v>0</v>
      </c>
    </row>
    <row r="138" spans="1:17">
      <c r="A138" t="s">
        <v>2841</v>
      </c>
      <c r="B138" t="s">
        <v>1657</v>
      </c>
      <c r="C138" t="s">
        <v>1769</v>
      </c>
      <c r="D138" s="106" t="s">
        <v>2914</v>
      </c>
      <c r="E138" t="s">
        <v>1175</v>
      </c>
      <c r="F138" t="s">
        <v>1385</v>
      </c>
      <c r="G138" t="s">
        <v>127</v>
      </c>
      <c r="H138" s="55">
        <v>4.29</v>
      </c>
      <c r="I138" t="s">
        <v>244</v>
      </c>
      <c r="J138" t="s">
        <v>98</v>
      </c>
      <c r="K138" s="56">
        <v>5.3499999999999999E-2</v>
      </c>
      <c r="L138" s="56">
        <v>1.9400000000000001E-2</v>
      </c>
      <c r="M138" s="55">
        <v>13.62</v>
      </c>
      <c r="N138" s="55">
        <v>132.38</v>
      </c>
      <c r="O138" s="55">
        <v>1.8030155999999999E-2</v>
      </c>
      <c r="P138" s="56">
        <v>1E-4</v>
      </c>
      <c r="Q138" s="56">
        <v>0</v>
      </c>
    </row>
    <row r="139" spans="1:17">
      <c r="A139" t="s">
        <v>2841</v>
      </c>
      <c r="B139" t="s">
        <v>1657</v>
      </c>
      <c r="C139" t="s">
        <v>1770</v>
      </c>
      <c r="D139" s="106" t="s">
        <v>2914</v>
      </c>
      <c r="E139" t="s">
        <v>1175</v>
      </c>
      <c r="F139" t="s">
        <v>1385</v>
      </c>
      <c r="G139" t="s">
        <v>127</v>
      </c>
      <c r="H139" s="55">
        <v>4.25</v>
      </c>
      <c r="I139" t="s">
        <v>244</v>
      </c>
      <c r="J139" t="s">
        <v>98</v>
      </c>
      <c r="K139" s="56">
        <v>5.3499999999999999E-2</v>
      </c>
      <c r="L139" s="56">
        <v>2.5100000000000001E-2</v>
      </c>
      <c r="M139" s="55">
        <v>2.72</v>
      </c>
      <c r="N139" s="55">
        <v>127.33</v>
      </c>
      <c r="O139" s="55">
        <v>3.4633760000000002E-3</v>
      </c>
      <c r="P139" s="56">
        <v>0</v>
      </c>
      <c r="Q139" s="56">
        <v>0</v>
      </c>
    </row>
    <row r="140" spans="1:17">
      <c r="A140" t="s">
        <v>2841</v>
      </c>
      <c r="B140" t="s">
        <v>1657</v>
      </c>
      <c r="C140" t="s">
        <v>1761</v>
      </c>
      <c r="D140" s="106" t="s">
        <v>2914</v>
      </c>
      <c r="E140" t="s">
        <v>1175</v>
      </c>
      <c r="F140" t="s">
        <v>1385</v>
      </c>
      <c r="G140" t="s">
        <v>127</v>
      </c>
      <c r="H140" s="55">
        <v>4.29</v>
      </c>
      <c r="I140" t="s">
        <v>244</v>
      </c>
      <c r="J140" t="s">
        <v>98</v>
      </c>
      <c r="K140" s="56">
        <v>5.3499999999999999E-2</v>
      </c>
      <c r="L140" s="56">
        <v>1.9400000000000001E-2</v>
      </c>
      <c r="M140" s="55">
        <v>16.36</v>
      </c>
      <c r="N140" s="55">
        <v>132.38</v>
      </c>
      <c r="O140" s="55">
        <v>2.1657368E-2</v>
      </c>
      <c r="P140" s="56">
        <v>1E-4</v>
      </c>
      <c r="Q140" s="56">
        <v>0</v>
      </c>
    </row>
    <row r="141" spans="1:17">
      <c r="A141" t="s">
        <v>2841</v>
      </c>
      <c r="B141" t="s">
        <v>1657</v>
      </c>
      <c r="C141" t="s">
        <v>1762</v>
      </c>
      <c r="D141" s="106" t="s">
        <v>2914</v>
      </c>
      <c r="E141" t="s">
        <v>1175</v>
      </c>
      <c r="F141" t="s">
        <v>1385</v>
      </c>
      <c r="G141" t="s">
        <v>127</v>
      </c>
      <c r="H141" s="55">
        <v>4.25</v>
      </c>
      <c r="I141" t="s">
        <v>244</v>
      </c>
      <c r="J141" t="s">
        <v>98</v>
      </c>
      <c r="K141" s="56">
        <v>5.3499999999999999E-2</v>
      </c>
      <c r="L141" s="56">
        <v>2.5100000000000001E-2</v>
      </c>
      <c r="M141" s="55">
        <v>2.84</v>
      </c>
      <c r="N141" s="55">
        <v>127.33</v>
      </c>
      <c r="O141" s="55">
        <v>3.616172E-3</v>
      </c>
      <c r="P141" s="56">
        <v>0</v>
      </c>
      <c r="Q141" s="56">
        <v>0</v>
      </c>
    </row>
    <row r="142" spans="1:17">
      <c r="A142" t="s">
        <v>2841</v>
      </c>
      <c r="B142" t="s">
        <v>1657</v>
      </c>
      <c r="C142" t="s">
        <v>1765</v>
      </c>
      <c r="D142" s="106" t="s">
        <v>2914</v>
      </c>
      <c r="E142" t="s">
        <v>1175</v>
      </c>
      <c r="F142" t="s">
        <v>1385</v>
      </c>
      <c r="G142" t="s">
        <v>127</v>
      </c>
      <c r="H142" s="55">
        <v>4.29</v>
      </c>
      <c r="I142" t="s">
        <v>244</v>
      </c>
      <c r="J142" t="s">
        <v>98</v>
      </c>
      <c r="K142" s="56">
        <v>5.3499999999999999E-2</v>
      </c>
      <c r="L142" s="56">
        <v>1.9300000000000001E-2</v>
      </c>
      <c r="M142" s="55">
        <v>15.01</v>
      </c>
      <c r="N142" s="55">
        <v>132.41999999999999</v>
      </c>
      <c r="O142" s="55">
        <v>1.9876241999999999E-2</v>
      </c>
      <c r="P142" s="56">
        <v>1E-4</v>
      </c>
      <c r="Q142" s="56">
        <v>0</v>
      </c>
    </row>
    <row r="143" spans="1:17">
      <c r="A143" t="s">
        <v>2841</v>
      </c>
      <c r="B143" t="s">
        <v>1657</v>
      </c>
      <c r="C143" t="s">
        <v>1763</v>
      </c>
      <c r="D143" s="106" t="s">
        <v>2914</v>
      </c>
      <c r="E143" t="s">
        <v>1175</v>
      </c>
      <c r="F143" t="s">
        <v>1385</v>
      </c>
      <c r="G143" t="s">
        <v>127</v>
      </c>
      <c r="H143" s="55">
        <v>4.29</v>
      </c>
      <c r="I143" t="s">
        <v>244</v>
      </c>
      <c r="J143" t="s">
        <v>98</v>
      </c>
      <c r="K143" s="56">
        <v>5.3499999999999999E-2</v>
      </c>
      <c r="L143" s="56">
        <v>1.9300000000000001E-2</v>
      </c>
      <c r="M143" s="55">
        <v>14.13</v>
      </c>
      <c r="N143" s="55">
        <v>132.41999999999999</v>
      </c>
      <c r="O143" s="55">
        <v>1.8710945999999999E-2</v>
      </c>
      <c r="P143" s="56">
        <v>1E-4</v>
      </c>
      <c r="Q143" s="56">
        <v>0</v>
      </c>
    </row>
    <row r="144" spans="1:17">
      <c r="A144" t="s">
        <v>2842</v>
      </c>
      <c r="B144" t="s">
        <v>1615</v>
      </c>
      <c r="C144" t="s">
        <v>1760</v>
      </c>
      <c r="D144" s="106" t="s">
        <v>2914</v>
      </c>
      <c r="E144" t="s">
        <v>1175</v>
      </c>
      <c r="F144" t="s">
        <v>1669</v>
      </c>
      <c r="G144" t="s">
        <v>127</v>
      </c>
      <c r="H144" s="55">
        <v>3.97</v>
      </c>
      <c r="I144" t="s">
        <v>244</v>
      </c>
      <c r="J144" t="s">
        <v>98</v>
      </c>
      <c r="K144" s="56">
        <v>2.98E-2</v>
      </c>
      <c r="L144" s="56">
        <v>0.02</v>
      </c>
      <c r="M144" s="55">
        <v>46.17</v>
      </c>
      <c r="N144" s="55">
        <v>117.66</v>
      </c>
      <c r="O144" s="55">
        <v>5.4323622000000002E-2</v>
      </c>
      <c r="P144" s="56">
        <v>2.0000000000000001E-4</v>
      </c>
      <c r="Q144" s="56">
        <v>0</v>
      </c>
    </row>
    <row r="145" spans="1:17">
      <c r="A145" t="s">
        <v>2843</v>
      </c>
      <c r="B145" t="s">
        <v>1615</v>
      </c>
      <c r="C145" t="s">
        <v>1749</v>
      </c>
      <c r="D145" s="106" t="s">
        <v>2914</v>
      </c>
      <c r="E145" t="s">
        <v>1170</v>
      </c>
      <c r="F145" t="s">
        <v>1153</v>
      </c>
      <c r="G145" t="s">
        <v>176</v>
      </c>
      <c r="H145" s="55">
        <v>0.46</v>
      </c>
      <c r="I145" t="s">
        <v>113</v>
      </c>
      <c r="J145" t="s">
        <v>98</v>
      </c>
      <c r="K145" s="56">
        <v>0.04</v>
      </c>
      <c r="L145" s="56">
        <v>5.4800000000000001E-2</v>
      </c>
      <c r="M145" s="55">
        <v>74.94</v>
      </c>
      <c r="N145" s="55">
        <v>99.54</v>
      </c>
      <c r="O145" s="55">
        <v>7.4595276000000002E-2</v>
      </c>
      <c r="P145" s="56">
        <v>2.9999999999999997E-4</v>
      </c>
      <c r="Q145" s="56">
        <v>0</v>
      </c>
    </row>
    <row r="146" spans="1:17">
      <c r="A146" s="62" t="s">
        <v>2844</v>
      </c>
      <c r="B146" t="s">
        <v>1615</v>
      </c>
      <c r="C146" t="s">
        <v>1786</v>
      </c>
      <c r="D146" s="106" t="s">
        <v>2914</v>
      </c>
      <c r="E146" t="s">
        <v>1784</v>
      </c>
      <c r="F146" t="s">
        <v>1785</v>
      </c>
      <c r="G146" t="s">
        <v>1210</v>
      </c>
      <c r="H146" s="55">
        <v>3.28</v>
      </c>
      <c r="I146" t="s">
        <v>110</v>
      </c>
      <c r="J146" t="s">
        <v>98</v>
      </c>
      <c r="K146" s="56">
        <v>2.3900000000000001E-2</v>
      </c>
      <c r="L146" s="56">
        <v>4.7399999999999998E-2</v>
      </c>
      <c r="M146" s="55">
        <v>72.06</v>
      </c>
      <c r="N146" s="55">
        <v>92.77</v>
      </c>
      <c r="O146" s="55">
        <v>6.6850062000000002E-2</v>
      </c>
      <c r="P146" s="56">
        <v>2.9999999999999997E-4</v>
      </c>
      <c r="Q146" s="56">
        <v>0</v>
      </c>
    </row>
    <row r="147" spans="1:17">
      <c r="A147" s="62" t="s">
        <v>2844</v>
      </c>
      <c r="B147" t="s">
        <v>1615</v>
      </c>
      <c r="C147" t="s">
        <v>1783</v>
      </c>
      <c r="D147" s="106" t="s">
        <v>2914</v>
      </c>
      <c r="E147" t="s">
        <v>1784</v>
      </c>
      <c r="F147" t="s">
        <v>1785</v>
      </c>
      <c r="G147" t="s">
        <v>1210</v>
      </c>
      <c r="H147" s="55">
        <v>3.39</v>
      </c>
      <c r="I147" t="s">
        <v>110</v>
      </c>
      <c r="J147" t="s">
        <v>98</v>
      </c>
      <c r="K147" s="56">
        <v>1.2999999999999999E-2</v>
      </c>
      <c r="L147" s="56">
        <v>2.12E-2</v>
      </c>
      <c r="M147" s="55">
        <v>81.180000000000007</v>
      </c>
      <c r="N147" s="55">
        <v>108.17</v>
      </c>
      <c r="O147" s="55">
        <v>8.7812405999999996E-2</v>
      </c>
      <c r="P147" s="56">
        <v>4.0000000000000002E-4</v>
      </c>
      <c r="Q147" s="56">
        <v>0</v>
      </c>
    </row>
    <row r="148" spans="1:17">
      <c r="A148" t="s">
        <v>2854</v>
      </c>
      <c r="B148" t="s">
        <v>1657</v>
      </c>
      <c r="C148" t="s">
        <v>1851</v>
      </c>
      <c r="D148" s="106" t="s">
        <v>2914</v>
      </c>
      <c r="E148" t="s">
        <v>1201</v>
      </c>
      <c r="F148" t="s">
        <v>1705</v>
      </c>
      <c r="G148" t="s">
        <v>127</v>
      </c>
      <c r="H148" s="55">
        <v>11.07</v>
      </c>
      <c r="I148" t="s">
        <v>244</v>
      </c>
      <c r="J148" t="s">
        <v>98</v>
      </c>
      <c r="K148" s="56">
        <v>2.75E-2</v>
      </c>
      <c r="L148" s="56">
        <v>4.2500000000000003E-2</v>
      </c>
      <c r="M148" s="55">
        <v>22.88</v>
      </c>
      <c r="N148" s="55">
        <v>85.68</v>
      </c>
      <c r="O148" s="55">
        <v>1.9603584E-2</v>
      </c>
      <c r="P148" s="56">
        <v>1E-4</v>
      </c>
      <c r="Q148" s="56">
        <v>0</v>
      </c>
    </row>
    <row r="149" spans="1:17">
      <c r="A149" t="s">
        <v>2845</v>
      </c>
      <c r="B149" t="s">
        <v>1615</v>
      </c>
      <c r="C149" t="s">
        <v>1875</v>
      </c>
      <c r="D149" s="106" t="s">
        <v>2914</v>
      </c>
      <c r="E149" t="s">
        <v>1784</v>
      </c>
      <c r="F149" t="s">
        <v>1153</v>
      </c>
      <c r="G149" t="s">
        <v>1210</v>
      </c>
      <c r="H149" s="55">
        <v>0.56000000000000005</v>
      </c>
      <c r="I149" t="s">
        <v>110</v>
      </c>
      <c r="J149" t="s">
        <v>98</v>
      </c>
      <c r="K149" s="56">
        <v>2.76E-2</v>
      </c>
      <c r="L149" s="56">
        <v>5.6899999999999999E-2</v>
      </c>
      <c r="M149" s="55">
        <v>25.34</v>
      </c>
      <c r="N149" s="55">
        <v>99.35</v>
      </c>
      <c r="O149" s="55">
        <v>2.5175289999999999E-2</v>
      </c>
      <c r="P149" s="56">
        <v>1E-4</v>
      </c>
      <c r="Q149" s="56">
        <v>0</v>
      </c>
    </row>
    <row r="150" spans="1:17">
      <c r="A150" t="s">
        <v>2846</v>
      </c>
      <c r="B150" t="s">
        <v>1657</v>
      </c>
      <c r="C150" t="s">
        <v>1884</v>
      </c>
      <c r="D150" s="106" t="s">
        <v>2914</v>
      </c>
      <c r="E150" t="s">
        <v>1201</v>
      </c>
      <c r="F150" t="s">
        <v>1803</v>
      </c>
      <c r="G150" t="s">
        <v>127</v>
      </c>
      <c r="H150" s="55">
        <v>6.83</v>
      </c>
      <c r="I150" t="s">
        <v>244</v>
      </c>
      <c r="J150" t="s">
        <v>98</v>
      </c>
      <c r="K150" s="56">
        <v>2.6200000000000001E-2</v>
      </c>
      <c r="L150" s="56">
        <v>3.5799999999999998E-2</v>
      </c>
      <c r="M150" s="55">
        <v>35.520000000000003</v>
      </c>
      <c r="N150" s="55">
        <v>106.14</v>
      </c>
      <c r="O150" s="55">
        <v>3.7700928000000002E-2</v>
      </c>
      <c r="P150" s="56">
        <v>2.0000000000000001E-4</v>
      </c>
      <c r="Q150" s="56">
        <v>0</v>
      </c>
    </row>
    <row r="151" spans="1:17">
      <c r="A151" t="s">
        <v>2846</v>
      </c>
      <c r="B151" t="s">
        <v>1657</v>
      </c>
      <c r="C151" t="s">
        <v>1885</v>
      </c>
      <c r="D151" s="106" t="s">
        <v>2914</v>
      </c>
      <c r="E151" t="s">
        <v>1201</v>
      </c>
      <c r="F151" t="s">
        <v>1803</v>
      </c>
      <c r="G151" t="s">
        <v>127</v>
      </c>
      <c r="H151" s="55">
        <v>6.88</v>
      </c>
      <c r="I151" t="s">
        <v>244</v>
      </c>
      <c r="J151" t="s">
        <v>98</v>
      </c>
      <c r="K151" s="56">
        <v>2.7799999999999998E-2</v>
      </c>
      <c r="L151" s="56">
        <v>3.1600000000000003E-2</v>
      </c>
      <c r="M151" s="55">
        <v>5.66</v>
      </c>
      <c r="N151" s="55">
        <v>110.49</v>
      </c>
      <c r="O151" s="55">
        <v>6.2537340000000004E-3</v>
      </c>
      <c r="P151" s="56">
        <v>0</v>
      </c>
      <c r="Q151" s="56">
        <v>0</v>
      </c>
    </row>
    <row r="152" spans="1:17">
      <c r="A152" t="s">
        <v>2846</v>
      </c>
      <c r="B152" t="s">
        <v>1657</v>
      </c>
      <c r="C152" t="s">
        <v>1886</v>
      </c>
      <c r="D152" s="106" t="s">
        <v>2914</v>
      </c>
      <c r="E152" t="s">
        <v>1201</v>
      </c>
      <c r="F152" t="s">
        <v>1803</v>
      </c>
      <c r="G152" t="s">
        <v>127</v>
      </c>
      <c r="H152" s="55">
        <v>6.9</v>
      </c>
      <c r="I152" t="s">
        <v>244</v>
      </c>
      <c r="J152" t="s">
        <v>98</v>
      </c>
      <c r="K152" s="56">
        <v>2.7799999999999998E-2</v>
      </c>
      <c r="L152" s="56">
        <v>3.0700000000000002E-2</v>
      </c>
      <c r="M152" s="55">
        <v>6.62</v>
      </c>
      <c r="N152" s="55">
        <v>110.19</v>
      </c>
      <c r="O152" s="55">
        <v>7.2945780000000003E-3</v>
      </c>
      <c r="P152" s="56">
        <v>0</v>
      </c>
      <c r="Q152" s="56">
        <v>0</v>
      </c>
    </row>
    <row r="153" spans="1:17">
      <c r="A153" t="s">
        <v>2846</v>
      </c>
      <c r="B153" t="s">
        <v>1657</v>
      </c>
      <c r="C153" t="s">
        <v>1888</v>
      </c>
      <c r="D153" s="106" t="s">
        <v>2914</v>
      </c>
      <c r="E153" t="s">
        <v>1201</v>
      </c>
      <c r="F153" t="s">
        <v>1803</v>
      </c>
      <c r="G153" t="s">
        <v>127</v>
      </c>
      <c r="H153" s="55">
        <v>6.85</v>
      </c>
      <c r="I153" t="s">
        <v>244</v>
      </c>
      <c r="J153" t="s">
        <v>98</v>
      </c>
      <c r="K153" s="56">
        <v>3.0800000000000001E-2</v>
      </c>
      <c r="L153" s="56">
        <v>3.1199999999999999E-2</v>
      </c>
      <c r="M153" s="55">
        <v>42.25</v>
      </c>
      <c r="N153" s="55">
        <v>111.79</v>
      </c>
      <c r="O153" s="55">
        <v>4.7231275000000003E-2</v>
      </c>
      <c r="P153" s="56">
        <v>2.0000000000000001E-4</v>
      </c>
      <c r="Q153" s="56">
        <v>0</v>
      </c>
    </row>
    <row r="154" spans="1:17">
      <c r="A154" t="s">
        <v>2846</v>
      </c>
      <c r="B154" t="s">
        <v>1657</v>
      </c>
      <c r="C154" t="s">
        <v>1887</v>
      </c>
      <c r="D154" s="106" t="s">
        <v>2914</v>
      </c>
      <c r="E154" t="s">
        <v>1201</v>
      </c>
      <c r="F154" t="s">
        <v>1803</v>
      </c>
      <c r="G154" t="s">
        <v>127</v>
      </c>
      <c r="H154" s="55">
        <v>6.9</v>
      </c>
      <c r="I154" t="s">
        <v>244</v>
      </c>
      <c r="J154" t="s">
        <v>98</v>
      </c>
      <c r="K154" s="56">
        <v>2.8500000000000001E-2</v>
      </c>
      <c r="L154" s="56">
        <v>3.04E-2</v>
      </c>
      <c r="M154" s="55">
        <v>37.11</v>
      </c>
      <c r="N154" s="55">
        <v>110.9</v>
      </c>
      <c r="O154" s="55">
        <v>4.1154990000000002E-2</v>
      </c>
      <c r="P154" s="56">
        <v>2.0000000000000001E-4</v>
      </c>
      <c r="Q154" s="56">
        <v>0</v>
      </c>
    </row>
    <row r="155" spans="1:17">
      <c r="A155" t="s">
        <v>2846</v>
      </c>
      <c r="B155" t="s">
        <v>1657</v>
      </c>
      <c r="C155" t="s">
        <v>1889</v>
      </c>
      <c r="D155" s="106" t="s">
        <v>2914</v>
      </c>
      <c r="E155" t="s">
        <v>1201</v>
      </c>
      <c r="F155" t="s">
        <v>1803</v>
      </c>
      <c r="G155" t="s">
        <v>127</v>
      </c>
      <c r="H155" s="55">
        <v>6.88</v>
      </c>
      <c r="I155" t="s">
        <v>244</v>
      </c>
      <c r="J155" t="s">
        <v>98</v>
      </c>
      <c r="K155" s="56">
        <v>3.0200000000000001E-2</v>
      </c>
      <c r="L155" s="56">
        <v>2.98E-2</v>
      </c>
      <c r="M155" s="55">
        <v>53.39</v>
      </c>
      <c r="N155" s="55">
        <v>112.72</v>
      </c>
      <c r="O155" s="55">
        <v>6.0181208E-2</v>
      </c>
      <c r="P155" s="56">
        <v>2.9999999999999997E-4</v>
      </c>
      <c r="Q155" s="56">
        <v>0</v>
      </c>
    </row>
    <row r="156" spans="1:17">
      <c r="A156" t="s">
        <v>2846</v>
      </c>
      <c r="B156" t="s">
        <v>1657</v>
      </c>
      <c r="C156" t="s">
        <v>1890</v>
      </c>
      <c r="D156" s="106" t="s">
        <v>2914</v>
      </c>
      <c r="E156" t="s">
        <v>1201</v>
      </c>
      <c r="F156" t="s">
        <v>1803</v>
      </c>
      <c r="G156" t="s">
        <v>127</v>
      </c>
      <c r="H156" s="55">
        <v>6.91</v>
      </c>
      <c r="I156" t="s">
        <v>244</v>
      </c>
      <c r="J156" t="s">
        <v>98</v>
      </c>
      <c r="K156" s="56">
        <v>2.7300000000000001E-2</v>
      </c>
      <c r="L156" s="56">
        <v>3.0800000000000001E-2</v>
      </c>
      <c r="M156" s="55">
        <v>4.59</v>
      </c>
      <c r="N156" s="55">
        <v>109.73</v>
      </c>
      <c r="O156" s="55">
        <v>5.0366070000000002E-3</v>
      </c>
      <c r="P156" s="56">
        <v>0</v>
      </c>
      <c r="Q156" s="56">
        <v>0</v>
      </c>
    </row>
    <row r="157" spans="1:17">
      <c r="A157" t="s">
        <v>2846</v>
      </c>
      <c r="B157" t="s">
        <v>1657</v>
      </c>
      <c r="C157" t="s">
        <v>1891</v>
      </c>
      <c r="D157" s="106" t="s">
        <v>2914</v>
      </c>
      <c r="E157" t="s">
        <v>1201</v>
      </c>
      <c r="F157" t="s">
        <v>1803</v>
      </c>
      <c r="G157" t="s">
        <v>127</v>
      </c>
      <c r="H157" s="55">
        <v>6.92</v>
      </c>
      <c r="I157" t="s">
        <v>244</v>
      </c>
      <c r="J157" t="s">
        <v>98</v>
      </c>
      <c r="K157" s="56">
        <v>2.52E-2</v>
      </c>
      <c r="L157" s="56">
        <v>3.1699999999999999E-2</v>
      </c>
      <c r="M157" s="55">
        <v>14.09</v>
      </c>
      <c r="N157" s="55">
        <v>106.56</v>
      </c>
      <c r="O157" s="55">
        <v>1.5014303999999999E-2</v>
      </c>
      <c r="P157" s="56">
        <v>1E-4</v>
      </c>
      <c r="Q157" s="56">
        <v>0</v>
      </c>
    </row>
    <row r="158" spans="1:17">
      <c r="A158" t="s">
        <v>2846</v>
      </c>
      <c r="B158" t="s">
        <v>1657</v>
      </c>
      <c r="C158" t="s">
        <v>1892</v>
      </c>
      <c r="D158" s="106" t="s">
        <v>2914</v>
      </c>
      <c r="E158" t="s">
        <v>1201</v>
      </c>
      <c r="F158" t="s">
        <v>1803</v>
      </c>
      <c r="G158" t="s">
        <v>127</v>
      </c>
      <c r="H158" s="55">
        <v>6.85</v>
      </c>
      <c r="I158" t="s">
        <v>244</v>
      </c>
      <c r="J158" t="s">
        <v>98</v>
      </c>
      <c r="K158" s="56">
        <v>2.52E-2</v>
      </c>
      <c r="L158" s="56">
        <v>3.5900000000000001E-2</v>
      </c>
      <c r="M158" s="55">
        <v>13.9</v>
      </c>
      <c r="N158" s="55">
        <v>102.96</v>
      </c>
      <c r="O158" s="55">
        <v>1.431144E-2</v>
      </c>
      <c r="P158" s="56">
        <v>1E-4</v>
      </c>
      <c r="Q158" s="56">
        <v>0</v>
      </c>
    </row>
    <row r="159" spans="1:17">
      <c r="A159" t="s">
        <v>2846</v>
      </c>
      <c r="B159" t="s">
        <v>1657</v>
      </c>
      <c r="C159" t="s">
        <v>1882</v>
      </c>
      <c r="D159" s="106" t="s">
        <v>2914</v>
      </c>
      <c r="E159" t="s">
        <v>1201</v>
      </c>
      <c r="F159" t="s">
        <v>1803</v>
      </c>
      <c r="G159" t="s">
        <v>127</v>
      </c>
      <c r="H159" s="55">
        <v>6.85</v>
      </c>
      <c r="I159" t="s">
        <v>244</v>
      </c>
      <c r="J159" t="s">
        <v>98</v>
      </c>
      <c r="K159" s="56">
        <v>2.52E-2</v>
      </c>
      <c r="L159" s="56">
        <v>3.5400000000000001E-2</v>
      </c>
      <c r="M159" s="55">
        <v>17.22</v>
      </c>
      <c r="N159" s="55">
        <v>104.18</v>
      </c>
      <c r="O159" s="55">
        <v>1.7939796000000001E-2</v>
      </c>
      <c r="P159" s="56">
        <v>1E-4</v>
      </c>
      <c r="Q159" s="56">
        <v>0</v>
      </c>
    </row>
    <row r="160" spans="1:17">
      <c r="A160" t="s">
        <v>2846</v>
      </c>
      <c r="B160" t="s">
        <v>1657</v>
      </c>
      <c r="C160" t="s">
        <v>1883</v>
      </c>
      <c r="D160" s="106" t="s">
        <v>2914</v>
      </c>
      <c r="E160" t="s">
        <v>1201</v>
      </c>
      <c r="F160" t="s">
        <v>1803</v>
      </c>
      <c r="G160" t="s">
        <v>127</v>
      </c>
      <c r="H160" s="55">
        <v>6.85</v>
      </c>
      <c r="I160" t="s">
        <v>244</v>
      </c>
      <c r="J160" t="s">
        <v>98</v>
      </c>
      <c r="K160" s="56">
        <v>2.52E-2</v>
      </c>
      <c r="L160" s="56">
        <v>3.5799999999999998E-2</v>
      </c>
      <c r="M160" s="55">
        <v>9.59</v>
      </c>
      <c r="N160" s="55">
        <v>103.91</v>
      </c>
      <c r="O160" s="55">
        <v>9.9649690000000006E-3</v>
      </c>
      <c r="P160" s="56">
        <v>0</v>
      </c>
      <c r="Q160" s="56">
        <v>0</v>
      </c>
    </row>
    <row r="161" spans="1:17">
      <c r="A161" t="s">
        <v>2846</v>
      </c>
      <c r="B161" t="s">
        <v>1657</v>
      </c>
      <c r="C161" t="s">
        <v>1881</v>
      </c>
      <c r="D161" s="106" t="s">
        <v>2914</v>
      </c>
      <c r="E161" t="s">
        <v>1201</v>
      </c>
      <c r="F161" t="s">
        <v>1803</v>
      </c>
      <c r="G161" t="s">
        <v>127</v>
      </c>
      <c r="H161" s="55">
        <v>6.56</v>
      </c>
      <c r="I161" t="s">
        <v>244</v>
      </c>
      <c r="J161" t="s">
        <v>98</v>
      </c>
      <c r="K161" s="56">
        <v>2.52E-2</v>
      </c>
      <c r="L161" s="56">
        <v>3.1800000000000002E-2</v>
      </c>
      <c r="M161" s="55">
        <v>54.16</v>
      </c>
      <c r="N161" s="55">
        <v>107.73</v>
      </c>
      <c r="O161" s="55">
        <v>5.8346568000000001E-2</v>
      </c>
      <c r="P161" s="56">
        <v>2.0000000000000001E-4</v>
      </c>
      <c r="Q161" s="56">
        <v>0</v>
      </c>
    </row>
    <row r="162" spans="1:17">
      <c r="A162" t="s">
        <v>2846</v>
      </c>
      <c r="B162" t="s">
        <v>1657</v>
      </c>
      <c r="C162" t="s">
        <v>1876</v>
      </c>
      <c r="D162" s="106" t="s">
        <v>2914</v>
      </c>
      <c r="E162" t="s">
        <v>1201</v>
      </c>
      <c r="F162" t="s">
        <v>1877</v>
      </c>
      <c r="G162" t="s">
        <v>127</v>
      </c>
      <c r="H162" s="55">
        <v>9.3800000000000008</v>
      </c>
      <c r="I162" t="s">
        <v>244</v>
      </c>
      <c r="J162" t="s">
        <v>98</v>
      </c>
      <c r="K162" s="56">
        <v>2.63E-2</v>
      </c>
      <c r="L162" s="56">
        <v>3.1600000000000003E-2</v>
      </c>
      <c r="M162" s="55">
        <v>23.78</v>
      </c>
      <c r="N162" s="55">
        <v>101.28</v>
      </c>
      <c r="O162" s="55">
        <v>2.4084384E-2</v>
      </c>
      <c r="P162" s="56">
        <v>1E-4</v>
      </c>
      <c r="Q162" s="56">
        <v>0</v>
      </c>
    </row>
    <row r="163" spans="1:17">
      <c r="A163" t="s">
        <v>2846</v>
      </c>
      <c r="B163" t="s">
        <v>1657</v>
      </c>
      <c r="C163" t="s">
        <v>1878</v>
      </c>
      <c r="D163" s="106" t="s">
        <v>2914</v>
      </c>
      <c r="E163" t="s">
        <v>1201</v>
      </c>
      <c r="F163" t="s">
        <v>1610</v>
      </c>
      <c r="G163" t="s">
        <v>127</v>
      </c>
      <c r="H163" s="55">
        <v>9.09</v>
      </c>
      <c r="I163" t="s">
        <v>244</v>
      </c>
      <c r="J163" t="s">
        <v>98</v>
      </c>
      <c r="K163" s="56">
        <v>3.0800000000000001E-2</v>
      </c>
      <c r="L163" s="56">
        <v>3.6799999999999999E-2</v>
      </c>
      <c r="M163" s="55">
        <v>7.74</v>
      </c>
      <c r="N163" s="55">
        <v>98.95</v>
      </c>
      <c r="O163" s="55">
        <v>7.6587299999999999E-3</v>
      </c>
      <c r="P163" s="56">
        <v>0</v>
      </c>
      <c r="Q163" s="56">
        <v>0</v>
      </c>
    </row>
    <row r="164" spans="1:17">
      <c r="A164" t="s">
        <v>2847</v>
      </c>
      <c r="B164" t="s">
        <v>1657</v>
      </c>
      <c r="C164" t="s">
        <v>1845</v>
      </c>
      <c r="D164" s="106" t="s">
        <v>2914</v>
      </c>
      <c r="E164" t="s">
        <v>1201</v>
      </c>
      <c r="F164" t="s">
        <v>1703</v>
      </c>
      <c r="G164" t="s">
        <v>127</v>
      </c>
      <c r="H164" s="55">
        <v>7.55</v>
      </c>
      <c r="I164" t="s">
        <v>244</v>
      </c>
      <c r="J164" t="s">
        <v>98</v>
      </c>
      <c r="K164" s="56">
        <v>3.73E-2</v>
      </c>
      <c r="L164" s="56">
        <v>3.5999999999999997E-2</v>
      </c>
      <c r="M164" s="55">
        <v>53.55</v>
      </c>
      <c r="N164" s="55">
        <v>114.27</v>
      </c>
      <c r="O164" s="55">
        <v>6.1191585E-2</v>
      </c>
      <c r="P164" s="56">
        <v>2.9999999999999997E-4</v>
      </c>
      <c r="Q164" s="56">
        <v>0</v>
      </c>
    </row>
    <row r="165" spans="1:17">
      <c r="A165" t="s">
        <v>2847</v>
      </c>
      <c r="B165" t="s">
        <v>1657</v>
      </c>
      <c r="C165" t="s">
        <v>1846</v>
      </c>
      <c r="D165" s="106" t="s">
        <v>2914</v>
      </c>
      <c r="E165" t="s">
        <v>1201</v>
      </c>
      <c r="F165" t="s">
        <v>1703</v>
      </c>
      <c r="G165" t="s">
        <v>127</v>
      </c>
      <c r="H165" s="55">
        <v>7.57</v>
      </c>
      <c r="I165" t="s">
        <v>244</v>
      </c>
      <c r="J165" t="s">
        <v>98</v>
      </c>
      <c r="K165" s="56">
        <v>3.5499999999999997E-2</v>
      </c>
      <c r="L165" s="56">
        <v>3.6299999999999999E-2</v>
      </c>
      <c r="M165" s="55">
        <v>11.43</v>
      </c>
      <c r="N165" s="55">
        <v>112.34</v>
      </c>
      <c r="O165" s="55">
        <v>1.2840462E-2</v>
      </c>
      <c r="P165" s="56">
        <v>1E-4</v>
      </c>
      <c r="Q165" s="56">
        <v>0</v>
      </c>
    </row>
    <row r="166" spans="1:17">
      <c r="A166" t="s">
        <v>2847</v>
      </c>
      <c r="B166" t="s">
        <v>1657</v>
      </c>
      <c r="C166" t="s">
        <v>1847</v>
      </c>
      <c r="D166" s="106" t="s">
        <v>2914</v>
      </c>
      <c r="E166" t="s">
        <v>1201</v>
      </c>
      <c r="F166" t="s">
        <v>1703</v>
      </c>
      <c r="G166" t="s">
        <v>127</v>
      </c>
      <c r="H166" s="55">
        <v>7.41</v>
      </c>
      <c r="I166" t="s">
        <v>244</v>
      </c>
      <c r="J166" t="s">
        <v>98</v>
      </c>
      <c r="K166" s="56">
        <v>3.4700000000000002E-2</v>
      </c>
      <c r="L166" s="56">
        <v>4.3799999999999999E-2</v>
      </c>
      <c r="M166" s="55">
        <v>20.309999999999999</v>
      </c>
      <c r="N166" s="55">
        <v>105.64</v>
      </c>
      <c r="O166" s="55">
        <v>2.1455484E-2</v>
      </c>
      <c r="P166" s="56">
        <v>1E-4</v>
      </c>
      <c r="Q166" s="56">
        <v>0</v>
      </c>
    </row>
    <row r="167" spans="1:17">
      <c r="A167" t="s">
        <v>2847</v>
      </c>
      <c r="B167" t="s">
        <v>1657</v>
      </c>
      <c r="C167" t="s">
        <v>1841</v>
      </c>
      <c r="D167" s="106" t="s">
        <v>2914</v>
      </c>
      <c r="E167" t="s">
        <v>1201</v>
      </c>
      <c r="F167" t="s">
        <v>1703</v>
      </c>
      <c r="G167" t="s">
        <v>127</v>
      </c>
      <c r="H167" s="55">
        <v>7.57</v>
      </c>
      <c r="I167" t="s">
        <v>244</v>
      </c>
      <c r="J167" t="s">
        <v>98</v>
      </c>
      <c r="K167" s="56">
        <v>3.44E-2</v>
      </c>
      <c r="L167" s="56">
        <v>3.6900000000000002E-2</v>
      </c>
      <c r="M167" s="55">
        <v>13.11</v>
      </c>
      <c r="N167" s="55">
        <v>111.1</v>
      </c>
      <c r="O167" s="55">
        <v>1.456521E-2</v>
      </c>
      <c r="P167" s="56">
        <v>1E-4</v>
      </c>
      <c r="Q167" s="56">
        <v>0</v>
      </c>
    </row>
    <row r="168" spans="1:17">
      <c r="A168" t="s">
        <v>2847</v>
      </c>
      <c r="B168" t="s">
        <v>1657</v>
      </c>
      <c r="C168" t="s">
        <v>1842</v>
      </c>
      <c r="D168" s="106" t="s">
        <v>2914</v>
      </c>
      <c r="E168" t="s">
        <v>1201</v>
      </c>
      <c r="F168" t="s">
        <v>1703</v>
      </c>
      <c r="G168" t="s">
        <v>127</v>
      </c>
      <c r="H168" s="55">
        <v>7.53</v>
      </c>
      <c r="I168" t="s">
        <v>244</v>
      </c>
      <c r="J168" t="s">
        <v>98</v>
      </c>
      <c r="K168" s="56">
        <v>3.6600000000000001E-2</v>
      </c>
      <c r="L168" s="56">
        <v>3.6999999999999998E-2</v>
      </c>
      <c r="M168" s="55">
        <v>17.489999999999998</v>
      </c>
      <c r="N168" s="55">
        <v>111.56</v>
      </c>
      <c r="O168" s="55">
        <v>1.9511844E-2</v>
      </c>
      <c r="P168" s="56">
        <v>1E-4</v>
      </c>
      <c r="Q168" s="56">
        <v>0</v>
      </c>
    </row>
    <row r="169" spans="1:17">
      <c r="A169" t="s">
        <v>2847</v>
      </c>
      <c r="B169" t="s">
        <v>1657</v>
      </c>
      <c r="C169" t="s">
        <v>1844</v>
      </c>
      <c r="D169" s="106" t="s">
        <v>2914</v>
      </c>
      <c r="E169" t="s">
        <v>1201</v>
      </c>
      <c r="F169" t="s">
        <v>1703</v>
      </c>
      <c r="G169" t="s">
        <v>127</v>
      </c>
      <c r="H169" s="55">
        <v>7.5</v>
      </c>
      <c r="I169" t="s">
        <v>244</v>
      </c>
      <c r="J169" t="s">
        <v>98</v>
      </c>
      <c r="K169" s="56">
        <v>3.6200000000000003E-2</v>
      </c>
      <c r="L169" s="56">
        <v>3.8800000000000001E-2</v>
      </c>
      <c r="M169" s="55">
        <v>34.96</v>
      </c>
      <c r="N169" s="55">
        <v>109.59</v>
      </c>
      <c r="O169" s="55">
        <v>3.8312664000000003E-2</v>
      </c>
      <c r="P169" s="56">
        <v>2.0000000000000001E-4</v>
      </c>
      <c r="Q169" s="56">
        <v>0</v>
      </c>
    </row>
    <row r="170" spans="1:17">
      <c r="A170" t="s">
        <v>2847</v>
      </c>
      <c r="B170" t="s">
        <v>1657</v>
      </c>
      <c r="C170" t="s">
        <v>1848</v>
      </c>
      <c r="D170" s="106" t="s">
        <v>2914</v>
      </c>
      <c r="E170" t="s">
        <v>1201</v>
      </c>
      <c r="F170" t="s">
        <v>1703</v>
      </c>
      <c r="G170" t="s">
        <v>127</v>
      </c>
      <c r="H170" s="55">
        <v>7.58</v>
      </c>
      <c r="I170" t="s">
        <v>244</v>
      </c>
      <c r="J170" t="s">
        <v>98</v>
      </c>
      <c r="K170" s="56">
        <v>3.8199999999999998E-2</v>
      </c>
      <c r="L170" s="56">
        <v>3.3799999999999997E-2</v>
      </c>
      <c r="M170" s="55">
        <v>24.69</v>
      </c>
      <c r="N170" s="55">
        <v>115.23</v>
      </c>
      <c r="O170" s="55">
        <v>2.8450287000000001E-2</v>
      </c>
      <c r="P170" s="56">
        <v>1E-4</v>
      </c>
      <c r="Q170" s="56">
        <v>0</v>
      </c>
    </row>
    <row r="171" spans="1:17">
      <c r="A171" t="s">
        <v>2847</v>
      </c>
      <c r="B171" t="s">
        <v>1657</v>
      </c>
      <c r="C171" t="s">
        <v>1837</v>
      </c>
      <c r="D171" s="106" t="s">
        <v>2914</v>
      </c>
      <c r="E171" t="s">
        <v>1201</v>
      </c>
      <c r="F171" t="s">
        <v>1703</v>
      </c>
      <c r="G171" t="s">
        <v>127</v>
      </c>
      <c r="H171" s="55">
        <v>7.6</v>
      </c>
      <c r="I171" t="s">
        <v>244</v>
      </c>
      <c r="J171" t="s">
        <v>98</v>
      </c>
      <c r="K171" s="56">
        <v>3.3700000000000001E-2</v>
      </c>
      <c r="L171" s="56">
        <v>3.6299999999999999E-2</v>
      </c>
      <c r="M171" s="55">
        <v>58.64</v>
      </c>
      <c r="N171" s="55">
        <v>109.67</v>
      </c>
      <c r="O171" s="55">
        <v>6.4310487999999999E-2</v>
      </c>
      <c r="P171" s="56">
        <v>2.9999999999999997E-4</v>
      </c>
      <c r="Q171" s="56">
        <v>0</v>
      </c>
    </row>
    <row r="172" spans="1:17">
      <c r="A172" t="s">
        <v>2847</v>
      </c>
      <c r="B172" t="s">
        <v>1657</v>
      </c>
      <c r="C172" t="s">
        <v>1843</v>
      </c>
      <c r="D172" s="106" t="s">
        <v>2914</v>
      </c>
      <c r="E172" t="s">
        <v>1201</v>
      </c>
      <c r="F172" t="s">
        <v>1703</v>
      </c>
      <c r="G172" t="s">
        <v>127</v>
      </c>
      <c r="H172" s="55">
        <v>7.47</v>
      </c>
      <c r="I172" t="s">
        <v>244</v>
      </c>
      <c r="J172" t="s">
        <v>98</v>
      </c>
      <c r="K172" s="56">
        <v>2.75E-2</v>
      </c>
      <c r="L172" s="56">
        <v>4.6399999999999997E-2</v>
      </c>
      <c r="M172" s="55">
        <v>68.27</v>
      </c>
      <c r="N172" s="55">
        <v>96.34</v>
      </c>
      <c r="O172" s="55">
        <v>6.5771317999999995E-2</v>
      </c>
      <c r="P172" s="56">
        <v>2.9999999999999997E-4</v>
      </c>
      <c r="Q172" s="56">
        <v>0</v>
      </c>
    </row>
    <row r="173" spans="1:17">
      <c r="A173" t="s">
        <v>2847</v>
      </c>
      <c r="B173" t="s">
        <v>1657</v>
      </c>
      <c r="C173" t="s">
        <v>1838</v>
      </c>
      <c r="D173" s="106" t="s">
        <v>2914</v>
      </c>
      <c r="E173" t="s">
        <v>1201</v>
      </c>
      <c r="F173" t="s">
        <v>1703</v>
      </c>
      <c r="G173" t="s">
        <v>127</v>
      </c>
      <c r="H173" s="55">
        <v>7.8</v>
      </c>
      <c r="I173" t="s">
        <v>244</v>
      </c>
      <c r="J173" t="s">
        <v>98</v>
      </c>
      <c r="K173" s="56">
        <v>2.7900000000000001E-2</v>
      </c>
      <c r="L173" s="56">
        <v>3.1899999999999998E-2</v>
      </c>
      <c r="M173" s="55">
        <v>13.89</v>
      </c>
      <c r="N173" s="55">
        <v>108.25</v>
      </c>
      <c r="O173" s="55">
        <v>1.5035925E-2</v>
      </c>
      <c r="P173" s="56">
        <v>1E-4</v>
      </c>
      <c r="Q173" s="56">
        <v>0</v>
      </c>
    </row>
    <row r="174" spans="1:17">
      <c r="A174" t="s">
        <v>2847</v>
      </c>
      <c r="B174" t="s">
        <v>1657</v>
      </c>
      <c r="C174" t="s">
        <v>1839</v>
      </c>
      <c r="D174" s="106" t="s">
        <v>2914</v>
      </c>
      <c r="E174" t="s">
        <v>1201</v>
      </c>
      <c r="F174" t="s">
        <v>1703</v>
      </c>
      <c r="G174" t="s">
        <v>127</v>
      </c>
      <c r="H174" s="55">
        <v>7.58</v>
      </c>
      <c r="I174" t="s">
        <v>244</v>
      </c>
      <c r="J174" t="s">
        <v>98</v>
      </c>
      <c r="K174" s="56">
        <v>2.75E-2</v>
      </c>
      <c r="L174" s="56">
        <v>4.1700000000000001E-2</v>
      </c>
      <c r="M174" s="55">
        <v>11.45</v>
      </c>
      <c r="N174" s="55">
        <v>100.5</v>
      </c>
      <c r="O174" s="55">
        <v>1.150725E-2</v>
      </c>
      <c r="P174" s="56">
        <v>0</v>
      </c>
      <c r="Q174" s="56">
        <v>0</v>
      </c>
    </row>
    <row r="175" spans="1:17">
      <c r="A175" t="s">
        <v>2847</v>
      </c>
      <c r="B175" t="s">
        <v>1657</v>
      </c>
      <c r="C175" t="s">
        <v>1840</v>
      </c>
      <c r="D175" s="106" t="s">
        <v>2914</v>
      </c>
      <c r="E175" t="s">
        <v>1201</v>
      </c>
      <c r="F175" t="s">
        <v>1703</v>
      </c>
      <c r="G175" t="s">
        <v>127</v>
      </c>
      <c r="H175" s="55">
        <v>7.48</v>
      </c>
      <c r="I175" t="s">
        <v>244</v>
      </c>
      <c r="J175" t="s">
        <v>98</v>
      </c>
      <c r="K175" s="56">
        <v>2.75E-2</v>
      </c>
      <c r="L175" s="56">
        <v>4.5999999999999999E-2</v>
      </c>
      <c r="M175" s="55">
        <v>18.57</v>
      </c>
      <c r="N175" s="55">
        <v>97.38</v>
      </c>
      <c r="O175" s="55">
        <v>1.8083465999999999E-2</v>
      </c>
      <c r="P175" s="56">
        <v>1E-4</v>
      </c>
      <c r="Q175" s="56">
        <v>0</v>
      </c>
    </row>
    <row r="176" spans="1:17">
      <c r="A176" t="s">
        <v>2847</v>
      </c>
      <c r="B176" t="s">
        <v>1657</v>
      </c>
      <c r="C176" t="s">
        <v>1825</v>
      </c>
      <c r="D176" s="106" t="s">
        <v>2914</v>
      </c>
      <c r="E176" t="s">
        <v>1201</v>
      </c>
      <c r="F176" t="s">
        <v>1703</v>
      </c>
      <c r="G176" t="s">
        <v>127</v>
      </c>
      <c r="H176" s="55">
        <v>7.35</v>
      </c>
      <c r="I176" t="s">
        <v>244</v>
      </c>
      <c r="J176" t="s">
        <v>98</v>
      </c>
      <c r="K176" s="56">
        <v>2.75E-2</v>
      </c>
      <c r="L176" s="56">
        <v>5.16E-2</v>
      </c>
      <c r="M176" s="55">
        <v>9.64</v>
      </c>
      <c r="N176" s="55">
        <v>93.59</v>
      </c>
      <c r="O176" s="55">
        <v>9.0220760000000004E-3</v>
      </c>
      <c r="P176" s="56">
        <v>0</v>
      </c>
      <c r="Q176" s="56">
        <v>0</v>
      </c>
    </row>
    <row r="177" spans="1:17">
      <c r="A177" t="s">
        <v>2847</v>
      </c>
      <c r="B177" t="s">
        <v>1657</v>
      </c>
      <c r="C177" t="s">
        <v>1826</v>
      </c>
      <c r="D177" s="106" t="s">
        <v>2914</v>
      </c>
      <c r="E177" t="s">
        <v>1201</v>
      </c>
      <c r="F177" t="s">
        <v>1827</v>
      </c>
      <c r="G177" t="s">
        <v>127</v>
      </c>
      <c r="H177" s="55">
        <v>7.27</v>
      </c>
      <c r="I177" t="s">
        <v>244</v>
      </c>
      <c r="J177" t="s">
        <v>98</v>
      </c>
      <c r="K177" s="56">
        <v>2.75E-2</v>
      </c>
      <c r="L177" s="56">
        <v>5.5399999999999998E-2</v>
      </c>
      <c r="M177" s="55">
        <v>18.510000000000002</v>
      </c>
      <c r="N177" s="55">
        <v>91.05</v>
      </c>
      <c r="O177" s="55">
        <v>1.6853355E-2</v>
      </c>
      <c r="P177" s="56">
        <v>1E-4</v>
      </c>
      <c r="Q177" s="56">
        <v>0</v>
      </c>
    </row>
    <row r="178" spans="1:17">
      <c r="A178" t="s">
        <v>2847</v>
      </c>
      <c r="B178" t="s">
        <v>1657</v>
      </c>
      <c r="C178" t="s">
        <v>1828</v>
      </c>
      <c r="D178" s="106" t="s">
        <v>2914</v>
      </c>
      <c r="E178" t="s">
        <v>1201</v>
      </c>
      <c r="F178" t="s">
        <v>1829</v>
      </c>
      <c r="G178" t="s">
        <v>127</v>
      </c>
      <c r="H178" s="55">
        <v>6.71</v>
      </c>
      <c r="I178" t="s">
        <v>244</v>
      </c>
      <c r="J178" t="s">
        <v>98</v>
      </c>
      <c r="K178" s="56">
        <v>2.75E-2</v>
      </c>
      <c r="L178" s="56">
        <v>8.1600000000000006E-2</v>
      </c>
      <c r="M178" s="55">
        <v>20.73</v>
      </c>
      <c r="N178" s="55">
        <v>74.97</v>
      </c>
      <c r="O178" s="55">
        <v>1.5541281000000001E-2</v>
      </c>
      <c r="P178" s="56">
        <v>1E-4</v>
      </c>
      <c r="Q178" s="56">
        <v>0</v>
      </c>
    </row>
    <row r="179" spans="1:17">
      <c r="A179" t="s">
        <v>2847</v>
      </c>
      <c r="B179" t="s">
        <v>1657</v>
      </c>
      <c r="C179" t="s">
        <v>1830</v>
      </c>
      <c r="D179" s="106" t="s">
        <v>2914</v>
      </c>
      <c r="E179" t="s">
        <v>1201</v>
      </c>
      <c r="F179" t="s">
        <v>1803</v>
      </c>
      <c r="G179" t="s">
        <v>127</v>
      </c>
      <c r="H179" s="55">
        <v>6.95</v>
      </c>
      <c r="I179" t="s">
        <v>244</v>
      </c>
      <c r="J179" t="s">
        <v>98</v>
      </c>
      <c r="K179" s="56">
        <v>2.75E-2</v>
      </c>
      <c r="L179" s="56">
        <v>7.0199999999999999E-2</v>
      </c>
      <c r="M179" s="55">
        <v>25.17</v>
      </c>
      <c r="N179" s="55">
        <v>80.209999999999994</v>
      </c>
      <c r="O179" s="55">
        <v>2.0188857000000001E-2</v>
      </c>
      <c r="P179" s="56">
        <v>1E-4</v>
      </c>
      <c r="Q179" s="56">
        <v>0</v>
      </c>
    </row>
    <row r="180" spans="1:17">
      <c r="A180" t="s">
        <v>2847</v>
      </c>
      <c r="B180" t="s">
        <v>1657</v>
      </c>
      <c r="C180" t="s">
        <v>1832</v>
      </c>
      <c r="D180" s="106" t="s">
        <v>2914</v>
      </c>
      <c r="E180" t="s">
        <v>1201</v>
      </c>
      <c r="F180" t="s">
        <v>1833</v>
      </c>
      <c r="G180" t="s">
        <v>127</v>
      </c>
      <c r="H180" s="55">
        <v>7.57</v>
      </c>
      <c r="I180" t="s">
        <v>244</v>
      </c>
      <c r="J180" t="s">
        <v>98</v>
      </c>
      <c r="K180" s="56">
        <v>2.9100000000000001E-2</v>
      </c>
      <c r="L180" s="56">
        <v>4.07E-2</v>
      </c>
      <c r="M180" s="55">
        <v>37.15</v>
      </c>
      <c r="N180" s="55">
        <v>97.05</v>
      </c>
      <c r="O180" s="55">
        <v>3.6054074999999998E-2</v>
      </c>
      <c r="P180" s="56">
        <v>2.0000000000000001E-4</v>
      </c>
      <c r="Q180" s="56">
        <v>0</v>
      </c>
    </row>
    <row r="181" spans="1:17">
      <c r="A181" t="s">
        <v>2847</v>
      </c>
      <c r="B181" t="s">
        <v>1657</v>
      </c>
      <c r="C181" t="s">
        <v>1834</v>
      </c>
      <c r="D181" s="106" t="s">
        <v>2914</v>
      </c>
      <c r="E181" t="s">
        <v>1201</v>
      </c>
      <c r="F181" t="s">
        <v>1564</v>
      </c>
      <c r="G181" t="s">
        <v>127</v>
      </c>
      <c r="H181" s="55">
        <v>7.45</v>
      </c>
      <c r="I181" t="s">
        <v>244</v>
      </c>
      <c r="J181" t="s">
        <v>98</v>
      </c>
      <c r="K181" s="56">
        <v>3.4599999999999999E-2</v>
      </c>
      <c r="L181" s="56">
        <v>4.2200000000000001E-2</v>
      </c>
      <c r="M181" s="55">
        <v>17.98</v>
      </c>
      <c r="N181" s="55">
        <v>97.91</v>
      </c>
      <c r="O181" s="55">
        <v>1.7604218000000001E-2</v>
      </c>
      <c r="P181" s="56">
        <v>1E-4</v>
      </c>
      <c r="Q181" s="56">
        <v>0</v>
      </c>
    </row>
    <row r="182" spans="1:17">
      <c r="A182" t="s">
        <v>2847</v>
      </c>
      <c r="B182" t="s">
        <v>1657</v>
      </c>
      <c r="C182" t="s">
        <v>1835</v>
      </c>
      <c r="D182" s="106" t="s">
        <v>2914</v>
      </c>
      <c r="E182" t="s">
        <v>1201</v>
      </c>
      <c r="F182" t="s">
        <v>1836</v>
      </c>
      <c r="G182" t="s">
        <v>127</v>
      </c>
      <c r="H182" s="55">
        <v>7.33</v>
      </c>
      <c r="I182" t="s">
        <v>244</v>
      </c>
      <c r="J182" t="s">
        <v>98</v>
      </c>
      <c r="K182" s="56">
        <v>3.9699999999999999E-2</v>
      </c>
      <c r="L182" s="56">
        <v>4.3799999999999999E-2</v>
      </c>
      <c r="M182" s="55">
        <v>20.420000000000002</v>
      </c>
      <c r="N182" s="55">
        <v>98.41</v>
      </c>
      <c r="O182" s="55">
        <v>2.0095321999999999E-2</v>
      </c>
      <c r="P182" s="56">
        <v>1E-4</v>
      </c>
      <c r="Q182" s="56">
        <v>0</v>
      </c>
    </row>
    <row r="183" spans="1:17">
      <c r="A183" t="s">
        <v>2847</v>
      </c>
      <c r="B183" t="s">
        <v>1657</v>
      </c>
      <c r="C183" t="s">
        <v>1831</v>
      </c>
      <c r="D183" s="106" t="s">
        <v>2914</v>
      </c>
      <c r="E183" t="s">
        <v>1201</v>
      </c>
      <c r="F183" t="s">
        <v>207</v>
      </c>
      <c r="G183" t="s">
        <v>127</v>
      </c>
      <c r="H183" s="55">
        <v>7.2</v>
      </c>
      <c r="I183" t="s">
        <v>244</v>
      </c>
      <c r="J183" t="s">
        <v>98</v>
      </c>
      <c r="K183" s="56">
        <v>4.4499999999999998E-2</v>
      </c>
      <c r="L183" s="56">
        <v>4.6899999999999997E-2</v>
      </c>
      <c r="M183" s="55">
        <v>14.74</v>
      </c>
      <c r="N183" s="55">
        <v>98.94</v>
      </c>
      <c r="O183" s="55">
        <v>1.4583756E-2</v>
      </c>
      <c r="P183" s="56">
        <v>1E-4</v>
      </c>
      <c r="Q183" s="56">
        <v>0</v>
      </c>
    </row>
    <row r="184" spans="1:17">
      <c r="A184" t="s">
        <v>2848</v>
      </c>
      <c r="B184" t="s">
        <v>1657</v>
      </c>
      <c r="C184" t="s">
        <v>1795</v>
      </c>
      <c r="D184" s="106" t="s">
        <v>2914</v>
      </c>
      <c r="E184" t="s">
        <v>1201</v>
      </c>
      <c r="F184" t="s">
        <v>2849</v>
      </c>
      <c r="G184" t="s">
        <v>127</v>
      </c>
      <c r="H184" s="55">
        <v>4.97</v>
      </c>
      <c r="I184" t="s">
        <v>240</v>
      </c>
      <c r="J184" t="s">
        <v>98</v>
      </c>
      <c r="K184" s="56">
        <v>4.4999999999999998E-2</v>
      </c>
      <c r="L184" s="56">
        <v>3.7100000000000001E-2</v>
      </c>
      <c r="M184" s="55">
        <v>84.96</v>
      </c>
      <c r="N184" s="55">
        <v>106.49</v>
      </c>
      <c r="O184" s="55">
        <v>9.0473903999999994E-2</v>
      </c>
      <c r="P184" s="56">
        <v>4.0000000000000002E-4</v>
      </c>
      <c r="Q184" s="56">
        <v>0</v>
      </c>
    </row>
    <row r="185" spans="1:17">
      <c r="A185" t="s">
        <v>2850</v>
      </c>
      <c r="B185" t="s">
        <v>1657</v>
      </c>
      <c r="C185" t="s">
        <v>1880</v>
      </c>
      <c r="D185" s="106" t="s">
        <v>2914</v>
      </c>
      <c r="E185" t="s">
        <v>1201</v>
      </c>
      <c r="F185" t="s">
        <v>2849</v>
      </c>
      <c r="G185" t="s">
        <v>127</v>
      </c>
      <c r="H185" s="55">
        <v>5.1100000000000003</v>
      </c>
      <c r="I185" t="s">
        <v>240</v>
      </c>
      <c r="J185" t="s">
        <v>98</v>
      </c>
      <c r="K185" s="56">
        <v>4.5499999999999999E-2</v>
      </c>
      <c r="L185" s="56">
        <v>3.7699999999999997E-2</v>
      </c>
      <c r="M185" s="55">
        <v>179.83</v>
      </c>
      <c r="N185" s="55">
        <v>106.58</v>
      </c>
      <c r="O185" s="55">
        <v>0.19166281399999999</v>
      </c>
      <c r="P185" s="56">
        <v>8.0000000000000004E-4</v>
      </c>
      <c r="Q185" s="56">
        <v>0</v>
      </c>
    </row>
    <row r="186" spans="1:17">
      <c r="A186" t="s">
        <v>2851</v>
      </c>
      <c r="B186" t="s">
        <v>1657</v>
      </c>
      <c r="C186" t="s">
        <v>1787</v>
      </c>
      <c r="D186" s="106" t="s">
        <v>2914</v>
      </c>
      <c r="E186" t="s">
        <v>1197</v>
      </c>
      <c r="F186" t="s">
        <v>1788</v>
      </c>
      <c r="G186" t="s">
        <v>176</v>
      </c>
      <c r="H186" s="55">
        <v>4.57</v>
      </c>
      <c r="I186" t="s">
        <v>240</v>
      </c>
      <c r="J186" t="s">
        <v>102</v>
      </c>
      <c r="K186" s="56">
        <v>2.3599999999999999E-2</v>
      </c>
      <c r="L186" s="56">
        <v>5.4199999999999998E-2</v>
      </c>
      <c r="M186" s="55">
        <v>133.74</v>
      </c>
      <c r="N186" s="55">
        <v>87.31</v>
      </c>
      <c r="O186" s="55">
        <v>0.46842808937039998</v>
      </c>
      <c r="P186" s="56">
        <v>2E-3</v>
      </c>
      <c r="Q186" s="56">
        <v>0</v>
      </c>
    </row>
    <row r="187" spans="1:17">
      <c r="A187" t="s">
        <v>2852</v>
      </c>
      <c r="B187" t="s">
        <v>1657</v>
      </c>
      <c r="C187" t="s">
        <v>1807</v>
      </c>
      <c r="D187" s="106" t="s">
        <v>2914</v>
      </c>
      <c r="E187" t="s">
        <v>1201</v>
      </c>
      <c r="F187" t="s">
        <v>1808</v>
      </c>
      <c r="G187" t="s">
        <v>127</v>
      </c>
      <c r="H187" s="55">
        <v>8.6</v>
      </c>
      <c r="I187" t="s">
        <v>244</v>
      </c>
      <c r="J187" t="s">
        <v>98</v>
      </c>
      <c r="K187" s="56">
        <v>2.35E-2</v>
      </c>
      <c r="L187" s="56">
        <v>4.0899999999999999E-2</v>
      </c>
      <c r="M187" s="55">
        <v>104.97</v>
      </c>
      <c r="N187" s="55">
        <v>96.18</v>
      </c>
      <c r="O187" s="55">
        <v>0.100960146</v>
      </c>
      <c r="P187" s="56">
        <v>4.0000000000000002E-4</v>
      </c>
      <c r="Q187" s="56">
        <v>0</v>
      </c>
    </row>
    <row r="188" spans="1:17">
      <c r="A188" t="s">
        <v>2852</v>
      </c>
      <c r="B188" t="s">
        <v>1657</v>
      </c>
      <c r="C188" t="s">
        <v>1809</v>
      </c>
      <c r="D188" s="106" t="s">
        <v>2914</v>
      </c>
      <c r="E188" t="s">
        <v>1201</v>
      </c>
      <c r="F188" t="s">
        <v>1808</v>
      </c>
      <c r="G188" t="s">
        <v>127</v>
      </c>
      <c r="H188" s="55">
        <v>8.5</v>
      </c>
      <c r="I188" t="s">
        <v>244</v>
      </c>
      <c r="J188" t="s">
        <v>98</v>
      </c>
      <c r="K188" s="56">
        <v>2.47E-2</v>
      </c>
      <c r="L188" s="56">
        <v>4.3299999999999998E-2</v>
      </c>
      <c r="M188" s="55">
        <v>13.13</v>
      </c>
      <c r="N188" s="55">
        <v>95.37</v>
      </c>
      <c r="O188" s="55">
        <v>1.2522080999999999E-2</v>
      </c>
      <c r="P188" s="56">
        <v>1E-4</v>
      </c>
      <c r="Q188" s="56">
        <v>0</v>
      </c>
    </row>
    <row r="189" spans="1:17">
      <c r="A189" t="s">
        <v>2852</v>
      </c>
      <c r="B189" t="s">
        <v>1657</v>
      </c>
      <c r="C189" t="s">
        <v>1796</v>
      </c>
      <c r="D189" s="106" t="s">
        <v>2914</v>
      </c>
      <c r="E189" t="s">
        <v>1201</v>
      </c>
      <c r="F189" t="s">
        <v>1797</v>
      </c>
      <c r="G189" t="s">
        <v>127</v>
      </c>
      <c r="H189" s="55">
        <v>8.41</v>
      </c>
      <c r="I189" t="s">
        <v>244</v>
      </c>
      <c r="J189" t="s">
        <v>98</v>
      </c>
      <c r="K189" s="56">
        <v>2.5600000000000001E-2</v>
      </c>
      <c r="L189" s="56">
        <v>4.5900000000000003E-2</v>
      </c>
      <c r="M189" s="55">
        <v>60.45</v>
      </c>
      <c r="N189" s="55">
        <v>93.5</v>
      </c>
      <c r="O189" s="55">
        <v>5.6520750000000002E-2</v>
      </c>
      <c r="P189" s="56">
        <v>2.0000000000000001E-4</v>
      </c>
      <c r="Q189" s="56">
        <v>0</v>
      </c>
    </row>
    <row r="190" spans="1:17">
      <c r="A190" t="s">
        <v>2852</v>
      </c>
      <c r="B190" t="s">
        <v>1657</v>
      </c>
      <c r="C190" t="s">
        <v>1798</v>
      </c>
      <c r="D190" s="106" t="s">
        <v>2914</v>
      </c>
      <c r="E190" t="s">
        <v>1201</v>
      </c>
      <c r="F190" t="s">
        <v>1799</v>
      </c>
      <c r="G190" t="s">
        <v>127</v>
      </c>
      <c r="H190" s="55">
        <v>8.5299999999999994</v>
      </c>
      <c r="I190" t="s">
        <v>244</v>
      </c>
      <c r="J190" t="s">
        <v>98</v>
      </c>
      <c r="K190" s="56">
        <v>2.2700000000000001E-2</v>
      </c>
      <c r="L190" s="56">
        <v>4.4299999999999999E-2</v>
      </c>
      <c r="M190" s="55">
        <v>60.25</v>
      </c>
      <c r="N190" s="55">
        <v>91.47</v>
      </c>
      <c r="O190" s="55">
        <v>5.5110674999999998E-2</v>
      </c>
      <c r="P190" s="56">
        <v>2.0000000000000001E-4</v>
      </c>
      <c r="Q190" s="56">
        <v>0</v>
      </c>
    </row>
    <row r="191" spans="1:17">
      <c r="A191" t="s">
        <v>2852</v>
      </c>
      <c r="B191" t="s">
        <v>1657</v>
      </c>
      <c r="C191" t="s">
        <v>1800</v>
      </c>
      <c r="D191" s="106" t="s">
        <v>2914</v>
      </c>
      <c r="E191" t="s">
        <v>1201</v>
      </c>
      <c r="F191" t="s">
        <v>1801</v>
      </c>
      <c r="G191" t="s">
        <v>127</v>
      </c>
      <c r="H191" s="55">
        <v>8.57</v>
      </c>
      <c r="I191" t="s">
        <v>244</v>
      </c>
      <c r="J191" t="s">
        <v>98</v>
      </c>
      <c r="K191" s="56">
        <v>1.7899999999999999E-2</v>
      </c>
      <c r="L191" s="56">
        <v>4.7100000000000003E-2</v>
      </c>
      <c r="M191" s="55">
        <v>49.64</v>
      </c>
      <c r="N191" s="55">
        <v>84.42</v>
      </c>
      <c r="O191" s="55">
        <v>4.1906088000000001E-2</v>
      </c>
      <c r="P191" s="56">
        <v>2.0000000000000001E-4</v>
      </c>
      <c r="Q191" s="56">
        <v>0</v>
      </c>
    </row>
    <row r="192" spans="1:17">
      <c r="A192" t="s">
        <v>2852</v>
      </c>
      <c r="B192" t="s">
        <v>1657</v>
      </c>
      <c r="C192" t="s">
        <v>1802</v>
      </c>
      <c r="D192" s="106" t="s">
        <v>2914</v>
      </c>
      <c r="E192" t="s">
        <v>1201</v>
      </c>
      <c r="F192" t="s">
        <v>1803</v>
      </c>
      <c r="G192" t="s">
        <v>127</v>
      </c>
      <c r="H192" s="55">
        <v>8.41</v>
      </c>
      <c r="I192" t="s">
        <v>244</v>
      </c>
      <c r="J192" t="s">
        <v>98</v>
      </c>
      <c r="K192" s="56">
        <v>2.3599999999999999E-2</v>
      </c>
      <c r="L192" s="56">
        <v>4.7800000000000002E-2</v>
      </c>
      <c r="M192" s="55">
        <v>58.22</v>
      </c>
      <c r="N192" s="55">
        <v>88.43</v>
      </c>
      <c r="O192" s="55">
        <v>5.1483946000000003E-2</v>
      </c>
      <c r="P192" s="56">
        <v>2.0000000000000001E-4</v>
      </c>
      <c r="Q192" s="56">
        <v>0</v>
      </c>
    </row>
    <row r="193" spans="1:17">
      <c r="A193" t="s">
        <v>2852</v>
      </c>
      <c r="B193" t="s">
        <v>1657</v>
      </c>
      <c r="C193" t="s">
        <v>1804</v>
      </c>
      <c r="D193" s="106" t="s">
        <v>2914</v>
      </c>
      <c r="E193" t="s">
        <v>1201</v>
      </c>
      <c r="F193" t="s">
        <v>1805</v>
      </c>
      <c r="G193" t="s">
        <v>127</v>
      </c>
      <c r="H193" s="55">
        <v>8.4499999999999993</v>
      </c>
      <c r="I193" t="s">
        <v>244</v>
      </c>
      <c r="J193" t="s">
        <v>98</v>
      </c>
      <c r="K193" s="56">
        <v>2.4E-2</v>
      </c>
      <c r="L193" s="56">
        <v>4.5699999999999998E-2</v>
      </c>
      <c r="M193" s="55">
        <v>66.31</v>
      </c>
      <c r="N193" s="55">
        <v>89.67</v>
      </c>
      <c r="O193" s="55">
        <v>5.9460177000000003E-2</v>
      </c>
      <c r="P193" s="56">
        <v>2.9999999999999997E-4</v>
      </c>
      <c r="Q193" s="56">
        <v>0</v>
      </c>
    </row>
    <row r="194" spans="1:17">
      <c r="A194" t="s">
        <v>2852</v>
      </c>
      <c r="B194" t="s">
        <v>1657</v>
      </c>
      <c r="C194" t="s">
        <v>1810</v>
      </c>
      <c r="D194" s="106" t="s">
        <v>2914</v>
      </c>
      <c r="E194" t="s">
        <v>1201</v>
      </c>
      <c r="F194" t="s">
        <v>216</v>
      </c>
      <c r="G194" t="s">
        <v>127</v>
      </c>
      <c r="H194" s="55">
        <v>8.1999999999999993</v>
      </c>
      <c r="I194" t="s">
        <v>244</v>
      </c>
      <c r="J194" t="s">
        <v>98</v>
      </c>
      <c r="K194" s="56">
        <v>4.1200000000000001E-2</v>
      </c>
      <c r="L194" s="56">
        <v>4.1399999999999999E-2</v>
      </c>
      <c r="M194" s="55">
        <v>1.02</v>
      </c>
      <c r="N194" s="55">
        <v>100.49</v>
      </c>
      <c r="O194" s="55">
        <v>1.0249980000000001E-3</v>
      </c>
      <c r="P194" s="56">
        <v>0</v>
      </c>
      <c r="Q194" s="56">
        <v>0</v>
      </c>
    </row>
    <row r="195" spans="1:17">
      <c r="A195" t="s">
        <v>2852</v>
      </c>
      <c r="B195" t="s">
        <v>1657</v>
      </c>
      <c r="C195" t="s">
        <v>1806</v>
      </c>
      <c r="D195" s="106" t="s">
        <v>2914</v>
      </c>
      <c r="E195" t="s">
        <v>1201</v>
      </c>
      <c r="F195" t="s">
        <v>216</v>
      </c>
      <c r="G195" t="s">
        <v>127</v>
      </c>
      <c r="H195" s="55">
        <v>8.1999999999999993</v>
      </c>
      <c r="I195" t="s">
        <v>244</v>
      </c>
      <c r="J195" t="s">
        <v>98</v>
      </c>
      <c r="K195" s="56">
        <v>4.1200000000000001E-2</v>
      </c>
      <c r="L195" s="56">
        <v>4.1399999999999999E-2</v>
      </c>
      <c r="M195" s="55">
        <v>31.16</v>
      </c>
      <c r="N195" s="55">
        <v>100.49</v>
      </c>
      <c r="O195" s="55">
        <v>3.1312684E-2</v>
      </c>
      <c r="P195" s="56">
        <v>1E-4</v>
      </c>
      <c r="Q195" s="56">
        <v>0</v>
      </c>
    </row>
    <row r="196" spans="1:17">
      <c r="A196" t="s">
        <v>2853</v>
      </c>
      <c r="B196" t="s">
        <v>1657</v>
      </c>
      <c r="C196" t="s">
        <v>1870</v>
      </c>
      <c r="D196" s="106" t="s">
        <v>2914</v>
      </c>
      <c r="E196" t="s">
        <v>1197</v>
      </c>
      <c r="F196" t="s">
        <v>1494</v>
      </c>
      <c r="G196" t="s">
        <v>176</v>
      </c>
      <c r="H196" s="55">
        <v>4.24</v>
      </c>
      <c r="I196" t="s">
        <v>110</v>
      </c>
      <c r="J196" t="s">
        <v>98</v>
      </c>
      <c r="K196" s="56">
        <v>7.3999999999999996E-2</v>
      </c>
      <c r="L196" s="56">
        <v>7.2800000000000004E-2</v>
      </c>
      <c r="M196" s="55">
        <v>815.04</v>
      </c>
      <c r="N196" s="55">
        <v>99.42</v>
      </c>
      <c r="O196" s="55">
        <v>0.81031276799999996</v>
      </c>
      <c r="P196" s="56">
        <v>3.3999999999999998E-3</v>
      </c>
      <c r="Q196" s="56">
        <v>0</v>
      </c>
    </row>
    <row r="197" spans="1:17">
      <c r="A197" t="s">
        <v>2853</v>
      </c>
      <c r="B197" t="s">
        <v>1657</v>
      </c>
      <c r="C197" t="s">
        <v>1871</v>
      </c>
      <c r="D197" s="106" t="s">
        <v>2914</v>
      </c>
      <c r="E197" t="s">
        <v>1197</v>
      </c>
      <c r="F197" t="s">
        <v>1669</v>
      </c>
      <c r="G197" t="s">
        <v>176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7.2700000000000001E-2</v>
      </c>
      <c r="M197" s="55">
        <v>140.68</v>
      </c>
      <c r="N197" s="55">
        <v>99.46</v>
      </c>
      <c r="O197" s="55">
        <v>0.13992032800000001</v>
      </c>
      <c r="P197" s="56">
        <v>5.9999999999999995E-4</v>
      </c>
      <c r="Q197" s="56">
        <v>0</v>
      </c>
    </row>
    <row r="198" spans="1:17">
      <c r="A198" t="s">
        <v>2853</v>
      </c>
      <c r="B198" t="s">
        <v>1657</v>
      </c>
      <c r="C198" t="s">
        <v>1872</v>
      </c>
      <c r="D198" s="106" t="s">
        <v>2914</v>
      </c>
      <c r="E198" t="s">
        <v>1197</v>
      </c>
      <c r="F198" t="s">
        <v>1873</v>
      </c>
      <c r="G198" t="s">
        <v>176</v>
      </c>
      <c r="H198" s="55">
        <v>4.25</v>
      </c>
      <c r="I198" t="s">
        <v>110</v>
      </c>
      <c r="J198" t="s">
        <v>98</v>
      </c>
      <c r="K198" s="56">
        <v>7.3999999999999996E-2</v>
      </c>
      <c r="L198" s="56">
        <v>6.7100000000000007E-2</v>
      </c>
      <c r="M198" s="55">
        <v>428.22</v>
      </c>
      <c r="N198" s="55">
        <v>101.74</v>
      </c>
      <c r="O198" s="55">
        <v>0.43567102800000002</v>
      </c>
      <c r="P198" s="56">
        <v>1.9E-3</v>
      </c>
      <c r="Q198" s="56">
        <v>0</v>
      </c>
    </row>
    <row r="199" spans="1:17">
      <c r="A199" t="s">
        <v>2854</v>
      </c>
      <c r="B199" t="s">
        <v>1657</v>
      </c>
      <c r="C199" t="s">
        <v>1852</v>
      </c>
      <c r="D199" s="106" t="s">
        <v>2914</v>
      </c>
      <c r="E199" t="s">
        <v>1201</v>
      </c>
      <c r="F199" t="s">
        <v>1853</v>
      </c>
      <c r="G199" t="s">
        <v>127</v>
      </c>
      <c r="H199" s="55">
        <v>10.9</v>
      </c>
      <c r="I199" t="s">
        <v>244</v>
      </c>
      <c r="J199" t="s">
        <v>98</v>
      </c>
      <c r="K199" s="56">
        <v>3.9600000000000003E-2</v>
      </c>
      <c r="L199" s="56">
        <v>3.9E-2</v>
      </c>
      <c r="M199" s="55">
        <v>20.22</v>
      </c>
      <c r="N199" s="55">
        <v>98.47</v>
      </c>
      <c r="O199" s="55">
        <v>1.9910634E-2</v>
      </c>
      <c r="P199" s="56">
        <v>1E-4</v>
      </c>
      <c r="Q199" s="56">
        <v>0</v>
      </c>
    </row>
    <row r="200" spans="1:17">
      <c r="A200" t="s">
        <v>2854</v>
      </c>
      <c r="B200" t="s">
        <v>1657</v>
      </c>
      <c r="C200" t="s">
        <v>1854</v>
      </c>
      <c r="D200" s="106" t="s">
        <v>2914</v>
      </c>
      <c r="E200" t="s">
        <v>1201</v>
      </c>
      <c r="F200" t="s">
        <v>221</v>
      </c>
      <c r="G200" t="s">
        <v>127</v>
      </c>
      <c r="H200" s="55">
        <v>10.73</v>
      </c>
      <c r="I200" t="s">
        <v>244</v>
      </c>
      <c r="J200" t="s">
        <v>98</v>
      </c>
      <c r="K200" s="56">
        <v>4.4900000000000002E-2</v>
      </c>
      <c r="L200" s="56">
        <v>4.1700000000000001E-2</v>
      </c>
      <c r="M200" s="55">
        <v>24.66</v>
      </c>
      <c r="N200" s="55">
        <v>98.42</v>
      </c>
      <c r="O200" s="55">
        <v>2.4270371999999998E-2</v>
      </c>
      <c r="P200" s="56">
        <v>1E-4</v>
      </c>
      <c r="Q200" s="56">
        <v>0</v>
      </c>
    </row>
    <row r="201" spans="1:17">
      <c r="A201" t="s">
        <v>2854</v>
      </c>
      <c r="B201" t="s">
        <v>1657</v>
      </c>
      <c r="C201" t="s">
        <v>1855</v>
      </c>
      <c r="D201" s="106" t="s">
        <v>2914</v>
      </c>
      <c r="E201" t="s">
        <v>1201</v>
      </c>
      <c r="F201" t="s">
        <v>207</v>
      </c>
      <c r="G201" t="s">
        <v>127</v>
      </c>
      <c r="H201" s="55">
        <v>10.65</v>
      </c>
      <c r="I201" t="s">
        <v>244</v>
      </c>
      <c r="J201" t="s">
        <v>98</v>
      </c>
      <c r="K201" s="56">
        <v>4.7800000000000002E-2</v>
      </c>
      <c r="L201" s="56">
        <v>4.24E-2</v>
      </c>
      <c r="M201" s="55">
        <v>12.17</v>
      </c>
      <c r="N201" s="55">
        <v>99.75</v>
      </c>
      <c r="O201" s="55">
        <v>1.2139575E-2</v>
      </c>
      <c r="P201" s="56">
        <v>1E-4</v>
      </c>
      <c r="Q201" s="56">
        <v>0</v>
      </c>
    </row>
    <row r="202" spans="1:17">
      <c r="A202" t="s">
        <v>2855</v>
      </c>
      <c r="B202" t="s">
        <v>1657</v>
      </c>
      <c r="C202" t="s">
        <v>1793</v>
      </c>
      <c r="D202" s="106" t="s">
        <v>2914</v>
      </c>
      <c r="E202" t="s">
        <v>1784</v>
      </c>
      <c r="F202" t="s">
        <v>1794</v>
      </c>
      <c r="G202" t="s">
        <v>1210</v>
      </c>
      <c r="H202" s="55">
        <v>1.76</v>
      </c>
      <c r="I202" t="s">
        <v>326</v>
      </c>
      <c r="J202" t="s">
        <v>98</v>
      </c>
      <c r="K202" s="56">
        <v>7.6799999999999993E-2</v>
      </c>
      <c r="L202" s="56">
        <v>8.09E-2</v>
      </c>
      <c r="M202" s="55">
        <v>234.81</v>
      </c>
      <c r="N202" s="55">
        <v>99.97</v>
      </c>
      <c r="O202" s="55">
        <v>0.23473955699999999</v>
      </c>
      <c r="P202" s="56">
        <v>1E-3</v>
      </c>
      <c r="Q202" s="56">
        <v>0</v>
      </c>
    </row>
    <row r="203" spans="1:17">
      <c r="A203" t="s">
        <v>2855</v>
      </c>
      <c r="B203" t="s">
        <v>1657</v>
      </c>
      <c r="C203" t="s">
        <v>1789</v>
      </c>
      <c r="D203" s="106" t="s">
        <v>2914</v>
      </c>
      <c r="E203" t="s">
        <v>1784</v>
      </c>
      <c r="F203" t="s">
        <v>1790</v>
      </c>
      <c r="G203" t="s">
        <v>1210</v>
      </c>
      <c r="H203" s="55">
        <v>1.77</v>
      </c>
      <c r="I203" t="s">
        <v>326</v>
      </c>
      <c r="J203" t="s">
        <v>98</v>
      </c>
      <c r="K203" s="56">
        <v>7.6799999999999993E-2</v>
      </c>
      <c r="L203" s="56">
        <v>7.6799999999999993E-2</v>
      </c>
      <c r="M203" s="55">
        <v>0.61</v>
      </c>
      <c r="N203" s="55">
        <v>100.64</v>
      </c>
      <c r="O203" s="55">
        <v>6.1390399999999997E-4</v>
      </c>
      <c r="P203" s="56">
        <v>0</v>
      </c>
      <c r="Q203" s="56">
        <v>0</v>
      </c>
    </row>
    <row r="204" spans="1:17">
      <c r="A204" t="s">
        <v>2855</v>
      </c>
      <c r="B204" t="s">
        <v>1657</v>
      </c>
      <c r="C204" t="s">
        <v>1791</v>
      </c>
      <c r="D204" s="106" t="s">
        <v>2914</v>
      </c>
      <c r="E204" t="s">
        <v>1784</v>
      </c>
      <c r="F204" t="s">
        <v>1792</v>
      </c>
      <c r="G204" t="s">
        <v>1210</v>
      </c>
      <c r="H204" s="55">
        <v>1.77</v>
      </c>
      <c r="I204" t="s">
        <v>326</v>
      </c>
      <c r="J204" t="s">
        <v>98</v>
      </c>
      <c r="K204" s="56">
        <v>7.6799999999999993E-2</v>
      </c>
      <c r="L204" s="56">
        <v>7.3099999999999998E-2</v>
      </c>
      <c r="M204" s="55">
        <v>30.01</v>
      </c>
      <c r="N204" s="55">
        <v>101.26</v>
      </c>
      <c r="O204" s="55">
        <v>3.0388126000000001E-2</v>
      </c>
      <c r="P204" s="56">
        <v>1E-4</v>
      </c>
      <c r="Q204" s="56">
        <v>0</v>
      </c>
    </row>
    <row r="205" spans="1:17">
      <c r="A205" t="s">
        <v>2828</v>
      </c>
      <c r="B205" t="s">
        <v>1657</v>
      </c>
      <c r="C205" t="s">
        <v>1850</v>
      </c>
      <c r="D205" s="106" t="s">
        <v>2914</v>
      </c>
      <c r="E205" t="s">
        <v>1784</v>
      </c>
      <c r="F205" t="s">
        <v>1659</v>
      </c>
      <c r="G205" t="s">
        <v>1210</v>
      </c>
      <c r="H205" s="55">
        <v>4.9400000000000004</v>
      </c>
      <c r="I205" t="s">
        <v>326</v>
      </c>
      <c r="J205" t="s">
        <v>98</v>
      </c>
      <c r="K205" s="56">
        <v>0.06</v>
      </c>
      <c r="L205" s="56">
        <v>1.9099999999999999E-2</v>
      </c>
      <c r="M205" s="55">
        <v>199.47</v>
      </c>
      <c r="N205" s="55">
        <v>141.91999999999999</v>
      </c>
      <c r="O205" s="55">
        <v>0.28308782399999999</v>
      </c>
      <c r="P205" s="56">
        <v>1.1999999999999999E-3</v>
      </c>
      <c r="Q205" s="56">
        <v>0</v>
      </c>
    </row>
    <row r="206" spans="1:17">
      <c r="A206" t="s">
        <v>2828</v>
      </c>
      <c r="B206" t="s">
        <v>1657</v>
      </c>
      <c r="C206" t="s">
        <v>1849</v>
      </c>
      <c r="D206" s="106" t="s">
        <v>2914</v>
      </c>
      <c r="E206" t="s">
        <v>1784</v>
      </c>
      <c r="F206" t="s">
        <v>1659</v>
      </c>
      <c r="G206" t="s">
        <v>1210</v>
      </c>
      <c r="H206" s="55">
        <v>4.57</v>
      </c>
      <c r="I206" t="s">
        <v>326</v>
      </c>
      <c r="J206" t="s">
        <v>98</v>
      </c>
      <c r="K206" s="56">
        <v>4.2000000000000003E-2</v>
      </c>
      <c r="L206" s="56">
        <v>2.9899999999999999E-2</v>
      </c>
      <c r="M206" s="55">
        <v>13.84</v>
      </c>
      <c r="N206" s="55">
        <v>118.95</v>
      </c>
      <c r="O206" s="55">
        <v>1.646268E-2</v>
      </c>
      <c r="P206" s="56">
        <v>1E-4</v>
      </c>
      <c r="Q206" s="56">
        <v>0</v>
      </c>
    </row>
    <row r="207" spans="1:17">
      <c r="A207" t="s">
        <v>2856</v>
      </c>
      <c r="B207" t="s">
        <v>1657</v>
      </c>
      <c r="C207" t="s">
        <v>1856</v>
      </c>
      <c r="D207" s="106" t="s">
        <v>2914</v>
      </c>
      <c r="E207" t="s">
        <v>1201</v>
      </c>
      <c r="F207" t="s">
        <v>1153</v>
      </c>
      <c r="G207" t="s">
        <v>127</v>
      </c>
      <c r="H207" s="55">
        <v>2.92</v>
      </c>
      <c r="I207" t="s">
        <v>103</v>
      </c>
      <c r="J207" t="s">
        <v>98</v>
      </c>
      <c r="K207" s="56">
        <v>2.3599999999999999E-2</v>
      </c>
      <c r="L207" s="56">
        <v>2.7799999999999998E-2</v>
      </c>
      <c r="M207" s="55">
        <v>108.45</v>
      </c>
      <c r="N207" s="55">
        <v>110.13</v>
      </c>
      <c r="O207" s="55">
        <v>0.11943598499999999</v>
      </c>
      <c r="P207" s="56">
        <v>5.0000000000000001E-4</v>
      </c>
      <c r="Q207" s="56">
        <v>0</v>
      </c>
    </row>
    <row r="208" spans="1:17">
      <c r="A208" t="s">
        <v>2857</v>
      </c>
      <c r="B208" t="s">
        <v>1657</v>
      </c>
      <c r="C208" t="s">
        <v>1817</v>
      </c>
      <c r="D208" s="106" t="s">
        <v>2914</v>
      </c>
      <c r="E208" t="s">
        <v>1784</v>
      </c>
      <c r="F208" t="s">
        <v>1818</v>
      </c>
      <c r="G208" t="s">
        <v>1210</v>
      </c>
      <c r="H208" s="55">
        <v>0.19</v>
      </c>
      <c r="I208" t="s">
        <v>110</v>
      </c>
      <c r="J208" t="s">
        <v>98</v>
      </c>
      <c r="K208" s="56">
        <v>3.1800000000000002E-2</v>
      </c>
      <c r="L208" s="56">
        <v>6.5699999999999995E-2</v>
      </c>
      <c r="M208" s="55">
        <v>12.33</v>
      </c>
      <c r="N208" s="55">
        <v>99.54</v>
      </c>
      <c r="O208" s="55">
        <v>1.2273282E-2</v>
      </c>
      <c r="P208" s="56">
        <v>1E-4</v>
      </c>
      <c r="Q208" s="56">
        <v>0</v>
      </c>
    </row>
    <row r="209" spans="1:17">
      <c r="A209" t="s">
        <v>2857</v>
      </c>
      <c r="B209" t="s">
        <v>1657</v>
      </c>
      <c r="C209" t="s">
        <v>1820</v>
      </c>
      <c r="D209" s="106" t="s">
        <v>2914</v>
      </c>
      <c r="E209" t="s">
        <v>1784</v>
      </c>
      <c r="F209" t="s">
        <v>1821</v>
      </c>
      <c r="G209" t="s">
        <v>1210</v>
      </c>
      <c r="H209" s="55">
        <v>1.2</v>
      </c>
      <c r="I209" t="s">
        <v>110</v>
      </c>
      <c r="J209" t="s">
        <v>98</v>
      </c>
      <c r="K209" s="56">
        <v>3.3700000000000001E-2</v>
      </c>
      <c r="L209" s="56">
        <v>6.0299999999999999E-2</v>
      </c>
      <c r="M209" s="55">
        <v>9.44</v>
      </c>
      <c r="N209" s="55">
        <v>97.17</v>
      </c>
      <c r="O209" s="55">
        <v>9.1728480000000008E-3</v>
      </c>
      <c r="P209" s="56">
        <v>0</v>
      </c>
      <c r="Q209" s="56">
        <v>0</v>
      </c>
    </row>
    <row r="210" spans="1:17">
      <c r="A210" t="s">
        <v>2857</v>
      </c>
      <c r="B210" t="s">
        <v>1657</v>
      </c>
      <c r="C210" t="s">
        <v>1819</v>
      </c>
      <c r="D210" s="106" t="s">
        <v>2914</v>
      </c>
      <c r="E210" t="s">
        <v>1784</v>
      </c>
      <c r="F210" t="s">
        <v>1818</v>
      </c>
      <c r="G210" t="s">
        <v>1210</v>
      </c>
      <c r="H210" s="55">
        <v>0.19</v>
      </c>
      <c r="I210" t="s">
        <v>110</v>
      </c>
      <c r="J210" t="s">
        <v>98</v>
      </c>
      <c r="K210" s="56">
        <v>6.8500000000000005E-2</v>
      </c>
      <c r="L210" s="56">
        <v>6.3100000000000003E-2</v>
      </c>
      <c r="M210" s="55">
        <v>12.09</v>
      </c>
      <c r="N210" s="55">
        <v>100.43</v>
      </c>
      <c r="O210" s="55">
        <v>1.2141987E-2</v>
      </c>
      <c r="P210" s="56">
        <v>1E-4</v>
      </c>
      <c r="Q210" s="56">
        <v>0</v>
      </c>
    </row>
    <row r="211" spans="1:17">
      <c r="A211" t="s">
        <v>2857</v>
      </c>
      <c r="B211" t="s">
        <v>1657</v>
      </c>
      <c r="C211" t="s">
        <v>1815</v>
      </c>
      <c r="D211" s="106" t="s">
        <v>2914</v>
      </c>
      <c r="E211" t="s">
        <v>1784</v>
      </c>
      <c r="F211" t="s">
        <v>1816</v>
      </c>
      <c r="G211" t="s">
        <v>1210</v>
      </c>
      <c r="H211" s="55">
        <v>1.21</v>
      </c>
      <c r="I211" t="s">
        <v>110</v>
      </c>
      <c r="J211" t="s">
        <v>98</v>
      </c>
      <c r="K211" s="56">
        <v>2.3E-2</v>
      </c>
      <c r="L211" s="56">
        <v>3.2500000000000001E-2</v>
      </c>
      <c r="M211" s="55">
        <v>10.23</v>
      </c>
      <c r="N211" s="55">
        <v>112.08</v>
      </c>
      <c r="O211" s="55">
        <v>1.1465784E-2</v>
      </c>
      <c r="P211" s="56">
        <v>0</v>
      </c>
      <c r="Q211" s="56">
        <v>0</v>
      </c>
    </row>
    <row r="212" spans="1:17">
      <c r="A212" t="s">
        <v>2857</v>
      </c>
      <c r="B212" t="s">
        <v>1657</v>
      </c>
      <c r="C212" t="s">
        <v>1822</v>
      </c>
      <c r="D212" s="106" t="s">
        <v>2914</v>
      </c>
      <c r="E212" t="s">
        <v>1784</v>
      </c>
      <c r="F212" t="s">
        <v>1659</v>
      </c>
      <c r="G212" t="s">
        <v>1210</v>
      </c>
      <c r="H212" s="55">
        <v>1.43</v>
      </c>
      <c r="I212" t="s">
        <v>110</v>
      </c>
      <c r="J212" t="s">
        <v>98</v>
      </c>
      <c r="K212" s="56">
        <v>3.8399999999999997E-2</v>
      </c>
      <c r="L212" s="56">
        <v>5.96E-2</v>
      </c>
      <c r="M212" s="55">
        <v>6.07</v>
      </c>
      <c r="N212" s="55">
        <v>97.39</v>
      </c>
      <c r="O212" s="55">
        <v>5.9115729999999998E-3</v>
      </c>
      <c r="P212" s="56">
        <v>0</v>
      </c>
      <c r="Q212" s="56">
        <v>0</v>
      </c>
    </row>
    <row r="213" spans="1:17">
      <c r="A213" t="s">
        <v>2857</v>
      </c>
      <c r="B213" t="s">
        <v>1657</v>
      </c>
      <c r="C213" t="s">
        <v>1823</v>
      </c>
      <c r="D213" s="106" t="s">
        <v>2914</v>
      </c>
      <c r="E213" t="s">
        <v>1784</v>
      </c>
      <c r="F213" t="s">
        <v>1659</v>
      </c>
      <c r="G213" t="s">
        <v>1210</v>
      </c>
      <c r="H213" s="55">
        <v>1.43</v>
      </c>
      <c r="I213" t="s">
        <v>110</v>
      </c>
      <c r="J213" t="s">
        <v>98</v>
      </c>
      <c r="K213" s="56">
        <v>3.85E-2</v>
      </c>
      <c r="L213" s="56">
        <v>5.9499999999999997E-2</v>
      </c>
      <c r="M213" s="55">
        <v>2.0299999999999998</v>
      </c>
      <c r="N213" s="55">
        <v>97.41</v>
      </c>
      <c r="O213" s="55">
        <v>1.9774229999999999E-3</v>
      </c>
      <c r="P213" s="56">
        <v>0</v>
      </c>
      <c r="Q213" s="56">
        <v>0</v>
      </c>
    </row>
    <row r="214" spans="1:17">
      <c r="A214" t="s">
        <v>2858</v>
      </c>
      <c r="B214" t="s">
        <v>1615</v>
      </c>
      <c r="C214" t="s">
        <v>1811</v>
      </c>
      <c r="D214" s="106" t="s">
        <v>2914</v>
      </c>
      <c r="E214" t="s">
        <v>1197</v>
      </c>
      <c r="F214" t="s">
        <v>1153</v>
      </c>
      <c r="G214" t="s">
        <v>176</v>
      </c>
      <c r="H214" s="55">
        <v>0</v>
      </c>
      <c r="I214" t="s">
        <v>458</v>
      </c>
      <c r="J214" t="s">
        <v>98</v>
      </c>
      <c r="K214" s="56">
        <v>3.6999999999999998E-2</v>
      </c>
      <c r="L214" s="56">
        <v>5.3400000000000003E-2</v>
      </c>
      <c r="M214" s="55">
        <v>22.06</v>
      </c>
      <c r="N214" s="55">
        <v>113.34</v>
      </c>
      <c r="O214" s="55">
        <v>2.5002804E-2</v>
      </c>
      <c r="P214" s="56">
        <v>1E-4</v>
      </c>
      <c r="Q214" s="56">
        <v>0</v>
      </c>
    </row>
    <row r="215" spans="1:17">
      <c r="A215" t="s">
        <v>2858</v>
      </c>
      <c r="B215" t="s">
        <v>1615</v>
      </c>
      <c r="C215" t="s">
        <v>1814</v>
      </c>
      <c r="D215" s="106" t="s">
        <v>2914</v>
      </c>
      <c r="E215" t="s">
        <v>1197</v>
      </c>
      <c r="F215" t="s">
        <v>1153</v>
      </c>
      <c r="G215" t="s">
        <v>176</v>
      </c>
      <c r="H215" s="55">
        <v>0.48</v>
      </c>
      <c r="I215" t="s">
        <v>458</v>
      </c>
      <c r="J215" t="s">
        <v>98</v>
      </c>
      <c r="K215" s="56">
        <v>3.6999999999999998E-2</v>
      </c>
      <c r="L215" s="56">
        <v>0.10489999999999999</v>
      </c>
      <c r="M215" s="55">
        <v>22.06</v>
      </c>
      <c r="N215" s="55">
        <v>110.03</v>
      </c>
      <c r="O215" s="55">
        <v>2.4272617999999999E-2</v>
      </c>
      <c r="P215" s="56">
        <v>1E-4</v>
      </c>
      <c r="Q215" s="56">
        <v>0</v>
      </c>
    </row>
    <row r="216" spans="1:17">
      <c r="A216" t="s">
        <v>2858</v>
      </c>
      <c r="B216" t="s">
        <v>1615</v>
      </c>
      <c r="C216" t="s">
        <v>1812</v>
      </c>
      <c r="D216" s="106" t="s">
        <v>2914</v>
      </c>
      <c r="E216" t="s">
        <v>1197</v>
      </c>
      <c r="F216" t="s">
        <v>1153</v>
      </c>
      <c r="G216" t="s">
        <v>176</v>
      </c>
      <c r="H216" s="55">
        <v>1.48</v>
      </c>
      <c r="I216" t="s">
        <v>458</v>
      </c>
      <c r="J216" t="s">
        <v>98</v>
      </c>
      <c r="K216" s="56">
        <v>3.8800000000000001E-2</v>
      </c>
      <c r="L216" s="56">
        <v>5.0299999999999997E-2</v>
      </c>
      <c r="M216" s="55">
        <v>49.4</v>
      </c>
      <c r="N216" s="55">
        <v>100.09</v>
      </c>
      <c r="O216" s="55">
        <v>4.9444460000000003E-2</v>
      </c>
      <c r="P216" s="56">
        <v>2.0000000000000001E-4</v>
      </c>
      <c r="Q216" s="56">
        <v>0</v>
      </c>
    </row>
    <row r="217" spans="1:17">
      <c r="A217" t="s">
        <v>2858</v>
      </c>
      <c r="B217" t="s">
        <v>1615</v>
      </c>
      <c r="C217" t="s">
        <v>1813</v>
      </c>
      <c r="D217" s="106" t="s">
        <v>2914</v>
      </c>
      <c r="E217" t="s">
        <v>1197</v>
      </c>
      <c r="F217" t="s">
        <v>1153</v>
      </c>
      <c r="G217" t="s">
        <v>176</v>
      </c>
      <c r="H217" s="55">
        <v>1.43</v>
      </c>
      <c r="I217" t="s">
        <v>458</v>
      </c>
      <c r="J217" t="s">
        <v>98</v>
      </c>
      <c r="K217" s="56">
        <v>7.0499999999999993E-2</v>
      </c>
      <c r="L217" s="56">
        <v>7.17E-2</v>
      </c>
      <c r="M217" s="55">
        <v>49.4</v>
      </c>
      <c r="N217" s="55">
        <v>103.07</v>
      </c>
      <c r="O217" s="55">
        <v>5.0916580000000003E-2</v>
      </c>
      <c r="P217" s="56">
        <v>2.0000000000000001E-4</v>
      </c>
      <c r="Q217" s="56">
        <v>0</v>
      </c>
    </row>
    <row r="218" spans="1:17">
      <c r="A218" t="s">
        <v>2859</v>
      </c>
      <c r="B218" t="s">
        <v>1615</v>
      </c>
      <c r="C218" t="s">
        <v>1858</v>
      </c>
      <c r="D218" s="106" t="s">
        <v>2914</v>
      </c>
      <c r="E218" t="s">
        <v>1201</v>
      </c>
      <c r="F218" t="s">
        <v>1859</v>
      </c>
      <c r="G218" t="s">
        <v>127</v>
      </c>
      <c r="H218" s="55">
        <v>5.19</v>
      </c>
      <c r="I218" t="s">
        <v>244</v>
      </c>
      <c r="J218" t="s">
        <v>98</v>
      </c>
      <c r="K218" s="56">
        <v>0.04</v>
      </c>
      <c r="L218" s="56">
        <v>3.4099999999999998E-2</v>
      </c>
      <c r="M218" s="55">
        <v>112.11</v>
      </c>
      <c r="N218" s="55">
        <v>115.56</v>
      </c>
      <c r="O218" s="55">
        <v>0.129554316</v>
      </c>
      <c r="P218" s="56">
        <v>5.9999999999999995E-4</v>
      </c>
      <c r="Q218" s="56">
        <v>0</v>
      </c>
    </row>
    <row r="219" spans="1:17">
      <c r="A219" t="s">
        <v>2859</v>
      </c>
      <c r="B219" t="s">
        <v>1615</v>
      </c>
      <c r="C219" t="s">
        <v>1857</v>
      </c>
      <c r="D219" s="106" t="s">
        <v>2914</v>
      </c>
      <c r="E219" t="s">
        <v>1201</v>
      </c>
      <c r="F219" t="s">
        <v>1669</v>
      </c>
      <c r="G219" t="s">
        <v>127</v>
      </c>
      <c r="H219" s="55">
        <v>5.18</v>
      </c>
      <c r="I219" t="s">
        <v>244</v>
      </c>
      <c r="J219" t="s">
        <v>98</v>
      </c>
      <c r="K219" s="56">
        <v>0.04</v>
      </c>
      <c r="L219" s="56">
        <v>3.4700000000000002E-2</v>
      </c>
      <c r="M219" s="55">
        <v>6.82</v>
      </c>
      <c r="N219" s="55">
        <v>113.93</v>
      </c>
      <c r="O219" s="55">
        <v>7.7700260000000002E-3</v>
      </c>
      <c r="P219" s="56">
        <v>0</v>
      </c>
      <c r="Q219" s="56">
        <v>0</v>
      </c>
    </row>
    <row r="220" spans="1:17">
      <c r="A220" t="s">
        <v>2860</v>
      </c>
      <c r="B220" t="s">
        <v>1615</v>
      </c>
      <c r="C220" t="s">
        <v>1869</v>
      </c>
      <c r="D220" s="106" t="s">
        <v>2914</v>
      </c>
      <c r="E220" t="s">
        <v>1201</v>
      </c>
      <c r="F220" t="s">
        <v>1669</v>
      </c>
      <c r="G220" t="s">
        <v>127</v>
      </c>
      <c r="H220" s="55">
        <v>4.37</v>
      </c>
      <c r="I220" t="s">
        <v>244</v>
      </c>
      <c r="J220" t="s">
        <v>98</v>
      </c>
      <c r="K220" s="56">
        <v>2.5399999999999999E-2</v>
      </c>
      <c r="L220" s="56">
        <v>2.12E-2</v>
      </c>
      <c r="M220" s="55">
        <v>67.680000000000007</v>
      </c>
      <c r="N220" s="55">
        <v>115.92</v>
      </c>
      <c r="O220" s="55">
        <v>7.8454655999999998E-2</v>
      </c>
      <c r="P220" s="56">
        <v>2.9999999999999997E-4</v>
      </c>
      <c r="Q220" s="56">
        <v>0</v>
      </c>
    </row>
    <row r="221" spans="1:17">
      <c r="A221" t="s">
        <v>2861</v>
      </c>
      <c r="B221" t="s">
        <v>1657</v>
      </c>
      <c r="C221" t="s">
        <v>1863</v>
      </c>
      <c r="D221" s="106" t="s">
        <v>2914</v>
      </c>
      <c r="E221" t="s">
        <v>1201</v>
      </c>
      <c r="F221" t="s">
        <v>1808</v>
      </c>
      <c r="G221" t="s">
        <v>127</v>
      </c>
      <c r="H221" s="55">
        <v>6.19</v>
      </c>
      <c r="I221" t="s">
        <v>244</v>
      </c>
      <c r="J221" t="s">
        <v>98</v>
      </c>
      <c r="K221" s="56">
        <v>8.0500000000000002E-2</v>
      </c>
      <c r="L221" s="56">
        <v>7.3700000000000002E-2</v>
      </c>
      <c r="M221" s="55">
        <v>48.49</v>
      </c>
      <c r="N221" s="55">
        <v>107.27</v>
      </c>
      <c r="O221" s="55">
        <v>5.2015222999999999E-2</v>
      </c>
      <c r="P221" s="56">
        <v>2.0000000000000001E-4</v>
      </c>
      <c r="Q221" s="56">
        <v>0</v>
      </c>
    </row>
    <row r="222" spans="1:17">
      <c r="A222" t="s">
        <v>2861</v>
      </c>
      <c r="B222" t="s">
        <v>1657</v>
      </c>
      <c r="C222" t="s">
        <v>1864</v>
      </c>
      <c r="D222" s="106" t="s">
        <v>2914</v>
      </c>
      <c r="E222" t="s">
        <v>1201</v>
      </c>
      <c r="F222" t="s">
        <v>1808</v>
      </c>
      <c r="G222" t="s">
        <v>127</v>
      </c>
      <c r="H222" s="55">
        <v>6.19</v>
      </c>
      <c r="I222" t="s">
        <v>244</v>
      </c>
      <c r="J222" t="s">
        <v>98</v>
      </c>
      <c r="K222" s="56">
        <v>8.0500000000000002E-2</v>
      </c>
      <c r="L222" s="56">
        <v>7.3700000000000002E-2</v>
      </c>
      <c r="M222" s="55">
        <v>44.48</v>
      </c>
      <c r="N222" s="55">
        <v>107.27</v>
      </c>
      <c r="O222" s="55">
        <v>4.7713696E-2</v>
      </c>
      <c r="P222" s="56">
        <v>2.0000000000000001E-4</v>
      </c>
      <c r="Q222" s="56">
        <v>0</v>
      </c>
    </row>
    <row r="223" spans="1:17">
      <c r="A223" t="s">
        <v>2861</v>
      </c>
      <c r="B223" t="s">
        <v>1657</v>
      </c>
      <c r="C223" t="s">
        <v>1865</v>
      </c>
      <c r="D223" s="106" t="s">
        <v>2914</v>
      </c>
      <c r="E223" t="s">
        <v>1201</v>
      </c>
      <c r="F223" t="s">
        <v>1808</v>
      </c>
      <c r="G223" t="s">
        <v>127</v>
      </c>
      <c r="H223" s="55">
        <v>6.19</v>
      </c>
      <c r="I223" t="s">
        <v>244</v>
      </c>
      <c r="J223" t="s">
        <v>98</v>
      </c>
      <c r="K223" s="56">
        <v>8.0500000000000002E-2</v>
      </c>
      <c r="L223" s="56">
        <v>7.3700000000000002E-2</v>
      </c>
      <c r="M223" s="55">
        <v>31.07</v>
      </c>
      <c r="N223" s="55">
        <v>107.27</v>
      </c>
      <c r="O223" s="55">
        <v>3.3328788999999998E-2</v>
      </c>
      <c r="P223" s="56">
        <v>1E-4</v>
      </c>
      <c r="Q223" s="56">
        <v>0</v>
      </c>
    </row>
    <row r="224" spans="1:17">
      <c r="A224" t="s">
        <v>2861</v>
      </c>
      <c r="B224" t="s">
        <v>1657</v>
      </c>
      <c r="C224" t="s">
        <v>1860</v>
      </c>
      <c r="D224" s="106" t="s">
        <v>2914</v>
      </c>
      <c r="E224" t="s">
        <v>1201</v>
      </c>
      <c r="F224" t="s">
        <v>1808</v>
      </c>
      <c r="G224" t="s">
        <v>127</v>
      </c>
      <c r="H224" s="55">
        <v>6.19</v>
      </c>
      <c r="I224" t="s">
        <v>244</v>
      </c>
      <c r="J224" t="s">
        <v>98</v>
      </c>
      <c r="K224" s="56">
        <v>8.0500000000000002E-2</v>
      </c>
      <c r="L224" s="56">
        <v>7.3700000000000002E-2</v>
      </c>
      <c r="M224" s="55">
        <v>11.53</v>
      </c>
      <c r="N224" s="55">
        <v>107.27</v>
      </c>
      <c r="O224" s="55">
        <v>1.2368231E-2</v>
      </c>
      <c r="P224" s="56">
        <v>1E-4</v>
      </c>
      <c r="Q224" s="56">
        <v>0</v>
      </c>
    </row>
    <row r="225" spans="1:17">
      <c r="A225" t="s">
        <v>2861</v>
      </c>
      <c r="B225" t="s">
        <v>1657</v>
      </c>
      <c r="C225" t="s">
        <v>1866</v>
      </c>
      <c r="D225" s="106" t="s">
        <v>2914</v>
      </c>
      <c r="E225" t="s">
        <v>1201</v>
      </c>
      <c r="F225" t="s">
        <v>1808</v>
      </c>
      <c r="G225" t="s">
        <v>127</v>
      </c>
      <c r="H225" s="55">
        <v>6.19</v>
      </c>
      <c r="I225" t="s">
        <v>244</v>
      </c>
      <c r="J225" t="s">
        <v>98</v>
      </c>
      <c r="K225" s="56">
        <v>8.0500000000000002E-2</v>
      </c>
      <c r="L225" s="56">
        <v>7.3700000000000002E-2</v>
      </c>
      <c r="M225" s="55">
        <v>36.81</v>
      </c>
      <c r="N225" s="55">
        <v>107.27</v>
      </c>
      <c r="O225" s="55">
        <v>3.9486087000000003E-2</v>
      </c>
      <c r="P225" s="56">
        <v>2.0000000000000001E-4</v>
      </c>
      <c r="Q225" s="56">
        <v>0</v>
      </c>
    </row>
    <row r="226" spans="1:17">
      <c r="A226" t="s">
        <v>2861</v>
      </c>
      <c r="B226" t="s">
        <v>1657</v>
      </c>
      <c r="C226" t="s">
        <v>1867</v>
      </c>
      <c r="D226" s="106" t="s">
        <v>2914</v>
      </c>
      <c r="E226" t="s">
        <v>1201</v>
      </c>
      <c r="F226" t="s">
        <v>1808</v>
      </c>
      <c r="G226" t="s">
        <v>127</v>
      </c>
      <c r="H226" s="55">
        <v>6.19</v>
      </c>
      <c r="I226" t="s">
        <v>244</v>
      </c>
      <c r="J226" t="s">
        <v>98</v>
      </c>
      <c r="K226" s="56">
        <v>8.0500000000000002E-2</v>
      </c>
      <c r="L226" s="56">
        <v>7.3700000000000002E-2</v>
      </c>
      <c r="M226" s="55">
        <v>22.84</v>
      </c>
      <c r="N226" s="55">
        <v>107.27</v>
      </c>
      <c r="O226" s="55">
        <v>2.4500468000000001E-2</v>
      </c>
      <c r="P226" s="56">
        <v>1E-4</v>
      </c>
      <c r="Q226" s="56">
        <v>0</v>
      </c>
    </row>
    <row r="227" spans="1:17">
      <c r="A227" t="s">
        <v>2861</v>
      </c>
      <c r="B227" t="s">
        <v>1657</v>
      </c>
      <c r="C227" t="s">
        <v>1868</v>
      </c>
      <c r="D227" s="106" t="s">
        <v>2914</v>
      </c>
      <c r="E227" t="s">
        <v>1201</v>
      </c>
      <c r="F227" t="s">
        <v>1808</v>
      </c>
      <c r="G227" t="s">
        <v>127</v>
      </c>
      <c r="H227" s="55">
        <v>6.19</v>
      </c>
      <c r="I227" t="s">
        <v>244</v>
      </c>
      <c r="J227" t="s">
        <v>98</v>
      </c>
      <c r="K227" s="56">
        <v>8.0500000000000002E-2</v>
      </c>
      <c r="L227" s="56">
        <v>7.3700000000000002E-2</v>
      </c>
      <c r="M227" s="55">
        <v>62.28</v>
      </c>
      <c r="N227" s="55">
        <v>107.27</v>
      </c>
      <c r="O227" s="55">
        <v>6.6807755999999996E-2</v>
      </c>
      <c r="P227" s="56">
        <v>2.9999999999999997E-4</v>
      </c>
      <c r="Q227" s="56">
        <v>0</v>
      </c>
    </row>
    <row r="228" spans="1:17">
      <c r="A228" t="s">
        <v>2861</v>
      </c>
      <c r="B228" t="s">
        <v>1657</v>
      </c>
      <c r="C228" t="s">
        <v>1861</v>
      </c>
      <c r="D228" s="106" t="s">
        <v>2914</v>
      </c>
      <c r="E228" t="s">
        <v>1201</v>
      </c>
      <c r="F228" t="s">
        <v>1862</v>
      </c>
      <c r="G228" t="s">
        <v>127</v>
      </c>
      <c r="H228" s="55">
        <v>7.51</v>
      </c>
      <c r="I228" t="s">
        <v>244</v>
      </c>
      <c r="J228" t="s">
        <v>98</v>
      </c>
      <c r="K228" s="56">
        <v>0.03</v>
      </c>
      <c r="L228" s="56">
        <v>4.2799999999999998E-2</v>
      </c>
      <c r="M228" s="55">
        <v>65.16</v>
      </c>
      <c r="N228" s="55">
        <v>102.2</v>
      </c>
      <c r="O228" s="55">
        <v>6.6593520000000003E-2</v>
      </c>
      <c r="P228" s="56">
        <v>2.9999999999999997E-4</v>
      </c>
      <c r="Q228" s="56">
        <v>0</v>
      </c>
    </row>
    <row r="229" spans="1:17">
      <c r="A229" t="s">
        <v>2862</v>
      </c>
      <c r="B229" t="s">
        <v>1657</v>
      </c>
      <c r="C229" t="s">
        <v>1874</v>
      </c>
      <c r="D229" s="106" t="s">
        <v>2914</v>
      </c>
      <c r="E229" t="s">
        <v>1197</v>
      </c>
      <c r="F229" t="s">
        <v>1703</v>
      </c>
      <c r="G229" t="s">
        <v>176</v>
      </c>
      <c r="H229" s="55">
        <v>3.38</v>
      </c>
      <c r="I229" t="s">
        <v>240</v>
      </c>
      <c r="J229" t="s">
        <v>98</v>
      </c>
      <c r="K229" s="56">
        <v>2.3300000000000001E-2</v>
      </c>
      <c r="L229" s="56">
        <v>3.0800000000000001E-2</v>
      </c>
      <c r="M229" s="55">
        <v>82.39</v>
      </c>
      <c r="N229" s="55">
        <v>110.49</v>
      </c>
      <c r="O229" s="55">
        <v>9.1032711000000002E-2</v>
      </c>
      <c r="P229" s="56">
        <v>4.0000000000000002E-4</v>
      </c>
      <c r="Q229" s="56">
        <v>0</v>
      </c>
    </row>
    <row r="230" spans="1:17">
      <c r="A230" t="s">
        <v>2863</v>
      </c>
      <c r="B230" t="s">
        <v>1657</v>
      </c>
      <c r="C230" t="s">
        <v>1824</v>
      </c>
      <c r="D230" s="106" t="s">
        <v>2914</v>
      </c>
      <c r="E230" t="s">
        <v>1201</v>
      </c>
      <c r="F230" t="s">
        <v>1669</v>
      </c>
      <c r="G230" t="s">
        <v>127</v>
      </c>
      <c r="H230" s="55">
        <v>5.17</v>
      </c>
      <c r="I230" t="s">
        <v>244</v>
      </c>
      <c r="J230" t="s">
        <v>98</v>
      </c>
      <c r="K230" s="56">
        <v>2.9000000000000001E-2</v>
      </c>
      <c r="L230" s="56">
        <v>2.4299999999999999E-2</v>
      </c>
      <c r="M230" s="55">
        <v>178.61</v>
      </c>
      <c r="N230" s="55">
        <v>116.59</v>
      </c>
      <c r="O230" s="55">
        <v>0.20824139899999999</v>
      </c>
      <c r="P230" s="56">
        <v>8.9999999999999998E-4</v>
      </c>
      <c r="Q230" s="56">
        <v>0</v>
      </c>
    </row>
    <row r="231" spans="1:17">
      <c r="A231" t="s">
        <v>2864</v>
      </c>
      <c r="B231" t="s">
        <v>1615</v>
      </c>
      <c r="C231" t="s">
        <v>1879</v>
      </c>
      <c r="D231" s="106" t="s">
        <v>2914</v>
      </c>
      <c r="E231" t="s">
        <v>1784</v>
      </c>
      <c r="F231" t="s">
        <v>1153</v>
      </c>
      <c r="G231" t="s">
        <v>1210</v>
      </c>
      <c r="H231" s="55">
        <v>0.03</v>
      </c>
      <c r="I231" t="s">
        <v>110</v>
      </c>
      <c r="J231" t="s">
        <v>98</v>
      </c>
      <c r="K231" s="56">
        <v>2.0799999999999999E-2</v>
      </c>
      <c r="L231" s="56">
        <v>6.0900000000000003E-2</v>
      </c>
      <c r="M231" s="55">
        <v>7.51</v>
      </c>
      <c r="N231" s="55">
        <v>100.33</v>
      </c>
      <c r="O231" s="55">
        <v>7.5347829999999998E-3</v>
      </c>
      <c r="P231" s="56">
        <v>0</v>
      </c>
      <c r="Q231" s="56">
        <v>0</v>
      </c>
    </row>
    <row r="232" spans="1:17">
      <c r="A232" t="s">
        <v>2865</v>
      </c>
      <c r="B232" t="s">
        <v>1615</v>
      </c>
      <c r="C232" t="s">
        <v>1910</v>
      </c>
      <c r="D232" s="106" t="s">
        <v>2914</v>
      </c>
      <c r="E232" t="s">
        <v>1911</v>
      </c>
      <c r="F232" t="s">
        <v>1912</v>
      </c>
      <c r="G232" t="s">
        <v>1210</v>
      </c>
      <c r="H232" s="55">
        <v>4.8899999999999997</v>
      </c>
      <c r="I232" t="s">
        <v>326</v>
      </c>
      <c r="J232" t="s">
        <v>98</v>
      </c>
      <c r="K232" s="56">
        <v>7.85E-2</v>
      </c>
      <c r="L232" s="56">
        <v>7.9500000000000001E-2</v>
      </c>
      <c r="M232" s="55">
        <v>209.68</v>
      </c>
      <c r="N232" s="55">
        <v>100.43</v>
      </c>
      <c r="O232" s="55">
        <v>0.210581624</v>
      </c>
      <c r="P232" s="56">
        <v>8.9999999999999998E-4</v>
      </c>
      <c r="Q232" s="56">
        <v>0</v>
      </c>
    </row>
    <row r="233" spans="1:17">
      <c r="A233" t="s">
        <v>2866</v>
      </c>
      <c r="B233" t="s">
        <v>1615</v>
      </c>
      <c r="C233" t="s">
        <v>1893</v>
      </c>
      <c r="D233" s="106" t="s">
        <v>2914</v>
      </c>
      <c r="E233" t="s">
        <v>1894</v>
      </c>
      <c r="F233" t="s">
        <v>1801</v>
      </c>
      <c r="G233" t="s">
        <v>127</v>
      </c>
      <c r="H233" s="55">
        <v>4.03</v>
      </c>
      <c r="I233" t="s">
        <v>113</v>
      </c>
      <c r="J233" t="s">
        <v>98</v>
      </c>
      <c r="K233" s="56">
        <v>4.8899999999999999E-2</v>
      </c>
      <c r="L233" s="56">
        <v>5.3699999999999998E-2</v>
      </c>
      <c r="M233" s="55">
        <v>138.5</v>
      </c>
      <c r="N233" s="55">
        <v>99.52</v>
      </c>
      <c r="O233" s="55">
        <v>0.13783519999999999</v>
      </c>
      <c r="P233" s="56">
        <v>5.9999999999999995E-4</v>
      </c>
      <c r="Q233" s="56">
        <v>0</v>
      </c>
    </row>
    <row r="234" spans="1:17">
      <c r="A234" t="s">
        <v>2866</v>
      </c>
      <c r="B234" t="s">
        <v>1615</v>
      </c>
      <c r="C234" t="s">
        <v>1906</v>
      </c>
      <c r="D234" s="106" t="s">
        <v>2914</v>
      </c>
      <c r="E234" t="s">
        <v>1894</v>
      </c>
      <c r="F234" t="s">
        <v>1801</v>
      </c>
      <c r="G234" t="s">
        <v>127</v>
      </c>
      <c r="H234" s="55">
        <v>3.99</v>
      </c>
      <c r="I234" t="s">
        <v>113</v>
      </c>
      <c r="J234" t="s">
        <v>98</v>
      </c>
      <c r="K234" s="56">
        <v>4.5100000000000001E-2</v>
      </c>
      <c r="L234" s="56">
        <v>6.3500000000000001E-2</v>
      </c>
      <c r="M234" s="55">
        <v>171.64</v>
      </c>
      <c r="N234" s="55">
        <v>94.34</v>
      </c>
      <c r="O234" s="55">
        <v>0.161925176</v>
      </c>
      <c r="P234" s="56">
        <v>6.9999999999999999E-4</v>
      </c>
      <c r="Q234" s="56">
        <v>0</v>
      </c>
    </row>
    <row r="235" spans="1:17">
      <c r="A235" t="s">
        <v>2866</v>
      </c>
      <c r="B235" t="s">
        <v>1615</v>
      </c>
      <c r="C235" t="s">
        <v>1907</v>
      </c>
      <c r="D235" s="106" t="s">
        <v>2914</v>
      </c>
      <c r="E235" t="s">
        <v>1894</v>
      </c>
      <c r="F235" t="s">
        <v>1801</v>
      </c>
      <c r="G235" t="s">
        <v>127</v>
      </c>
      <c r="H235" s="55">
        <v>3.84</v>
      </c>
      <c r="I235" t="s">
        <v>113</v>
      </c>
      <c r="J235" t="s">
        <v>98</v>
      </c>
      <c r="K235" s="56">
        <v>4.5499999999999999E-2</v>
      </c>
      <c r="L235" s="56">
        <v>9.06E-2</v>
      </c>
      <c r="M235" s="55">
        <v>157.65</v>
      </c>
      <c r="N235" s="55">
        <v>85.62</v>
      </c>
      <c r="O235" s="55">
        <v>0.13497993</v>
      </c>
      <c r="P235" s="56">
        <v>5.9999999999999995E-4</v>
      </c>
      <c r="Q235" s="56">
        <v>0</v>
      </c>
    </row>
    <row r="236" spans="1:17">
      <c r="A236" t="s">
        <v>2866</v>
      </c>
      <c r="B236" t="s">
        <v>1615</v>
      </c>
      <c r="C236" t="s">
        <v>1897</v>
      </c>
      <c r="D236" s="106" t="s">
        <v>2914</v>
      </c>
      <c r="E236" t="s">
        <v>1894</v>
      </c>
      <c r="F236" t="s">
        <v>1898</v>
      </c>
      <c r="G236" t="s">
        <v>127</v>
      </c>
      <c r="H236" s="55">
        <v>4.25</v>
      </c>
      <c r="I236" t="s">
        <v>113</v>
      </c>
      <c r="J236" t="s">
        <v>98</v>
      </c>
      <c r="K236" s="56">
        <v>4.2799999999999998E-2</v>
      </c>
      <c r="L236" s="56">
        <v>7.1300000000000002E-2</v>
      </c>
      <c r="M236" s="55">
        <v>128.47999999999999</v>
      </c>
      <c r="N236" s="55">
        <v>90.07</v>
      </c>
      <c r="O236" s="55">
        <v>0.115721936</v>
      </c>
      <c r="P236" s="56">
        <v>5.0000000000000001E-4</v>
      </c>
      <c r="Q236" s="56">
        <v>0</v>
      </c>
    </row>
    <row r="237" spans="1:17">
      <c r="A237" t="s">
        <v>2866</v>
      </c>
      <c r="B237" t="s">
        <v>1615</v>
      </c>
      <c r="C237" t="s">
        <v>1899</v>
      </c>
      <c r="D237" s="106" t="s">
        <v>2914</v>
      </c>
      <c r="E237" t="s">
        <v>1894</v>
      </c>
      <c r="F237" t="s">
        <v>1900</v>
      </c>
      <c r="G237" t="s">
        <v>127</v>
      </c>
      <c r="H237" s="55">
        <v>4.21</v>
      </c>
      <c r="I237" t="s">
        <v>113</v>
      </c>
      <c r="J237" t="s">
        <v>98</v>
      </c>
      <c r="K237" s="56">
        <v>5.28E-2</v>
      </c>
      <c r="L237" s="56">
        <v>6.5699999999999995E-2</v>
      </c>
      <c r="M237" s="55">
        <v>206.23</v>
      </c>
      <c r="N237" s="55">
        <v>96.4</v>
      </c>
      <c r="O237" s="55">
        <v>0.19880571999999999</v>
      </c>
      <c r="P237" s="56">
        <v>8.0000000000000004E-4</v>
      </c>
      <c r="Q237" s="56">
        <v>0</v>
      </c>
    </row>
    <row r="238" spans="1:17">
      <c r="A238" t="s">
        <v>2866</v>
      </c>
      <c r="B238" t="s">
        <v>1615</v>
      </c>
      <c r="C238" t="s">
        <v>1901</v>
      </c>
      <c r="D238" s="106" t="s">
        <v>2914</v>
      </c>
      <c r="E238" t="s">
        <v>1894</v>
      </c>
      <c r="F238" t="s">
        <v>1902</v>
      </c>
      <c r="G238" t="s">
        <v>127</v>
      </c>
      <c r="H238" s="55">
        <v>4.12</v>
      </c>
      <c r="I238" t="s">
        <v>113</v>
      </c>
      <c r="J238" t="s">
        <v>98</v>
      </c>
      <c r="K238" s="56">
        <v>5.6000000000000001E-2</v>
      </c>
      <c r="L238" s="56">
        <v>7.8299999999999995E-2</v>
      </c>
      <c r="M238" s="55">
        <v>255.23</v>
      </c>
      <c r="N238" s="55">
        <v>93.15</v>
      </c>
      <c r="O238" s="55">
        <v>0.23774674500000001</v>
      </c>
      <c r="P238" s="56">
        <v>1E-3</v>
      </c>
      <c r="Q238" s="56">
        <v>0</v>
      </c>
    </row>
    <row r="239" spans="1:17">
      <c r="A239" t="s">
        <v>2866</v>
      </c>
      <c r="B239" t="s">
        <v>1615</v>
      </c>
      <c r="C239" t="s">
        <v>1908</v>
      </c>
      <c r="D239" s="106" t="s">
        <v>2914</v>
      </c>
      <c r="E239" t="s">
        <v>1894</v>
      </c>
      <c r="F239" t="s">
        <v>1909</v>
      </c>
      <c r="G239" t="s">
        <v>127</v>
      </c>
      <c r="H239" s="55">
        <v>3.66</v>
      </c>
      <c r="I239" t="s">
        <v>113</v>
      </c>
      <c r="J239" t="s">
        <v>98</v>
      </c>
      <c r="K239" s="56">
        <v>7.2700000000000001E-2</v>
      </c>
      <c r="L239" s="56">
        <v>9.7100000000000006E-2</v>
      </c>
      <c r="M239" s="55">
        <v>139.80000000000001</v>
      </c>
      <c r="N239" s="55">
        <v>93.99</v>
      </c>
      <c r="O239" s="55">
        <v>0.13139802</v>
      </c>
      <c r="P239" s="56">
        <v>5.9999999999999995E-4</v>
      </c>
      <c r="Q239" s="56">
        <v>0</v>
      </c>
    </row>
    <row r="240" spans="1:17">
      <c r="A240" t="s">
        <v>2866</v>
      </c>
      <c r="B240" t="s">
        <v>1615</v>
      </c>
      <c r="C240" t="s">
        <v>1903</v>
      </c>
      <c r="D240" s="106" t="s">
        <v>2914</v>
      </c>
      <c r="E240" t="s">
        <v>1894</v>
      </c>
      <c r="F240" t="s">
        <v>210</v>
      </c>
      <c r="G240" t="s">
        <v>127</v>
      </c>
      <c r="H240" s="55">
        <v>4.1500000000000004</v>
      </c>
      <c r="I240" t="s">
        <v>113</v>
      </c>
      <c r="J240" t="s">
        <v>98</v>
      </c>
      <c r="K240" s="56">
        <v>6.2E-2</v>
      </c>
      <c r="L240" s="56">
        <v>6.1800000000000001E-2</v>
      </c>
      <c r="M240" s="55">
        <v>250.04</v>
      </c>
      <c r="N240" s="55">
        <v>101.95</v>
      </c>
      <c r="O240" s="55">
        <v>0.25491577999999998</v>
      </c>
      <c r="P240" s="56">
        <v>1.1000000000000001E-3</v>
      </c>
      <c r="Q240" s="56">
        <v>0</v>
      </c>
    </row>
    <row r="241" spans="1:17">
      <c r="A241" t="s">
        <v>2866</v>
      </c>
      <c r="B241" t="s">
        <v>1615</v>
      </c>
      <c r="C241" t="s">
        <v>1904</v>
      </c>
      <c r="D241" s="106" t="s">
        <v>2914</v>
      </c>
      <c r="E241" t="s">
        <v>1894</v>
      </c>
      <c r="F241" t="s">
        <v>1905</v>
      </c>
      <c r="G241" t="s">
        <v>127</v>
      </c>
      <c r="H241" s="55">
        <v>4.1399999999999997</v>
      </c>
      <c r="I241" t="s">
        <v>113</v>
      </c>
      <c r="J241" t="s">
        <v>98</v>
      </c>
      <c r="K241" s="56">
        <v>6.3399999999999998E-2</v>
      </c>
      <c r="L241" s="56">
        <v>6.2E-2</v>
      </c>
      <c r="M241" s="55">
        <v>271.52</v>
      </c>
      <c r="N241" s="55">
        <v>102.47</v>
      </c>
      <c r="O241" s="55">
        <v>0.27822654400000002</v>
      </c>
      <c r="P241" s="56">
        <v>1.1999999999999999E-3</v>
      </c>
      <c r="Q241" s="56">
        <v>0</v>
      </c>
    </row>
    <row r="242" spans="1:17">
      <c r="A242" t="s">
        <v>2866</v>
      </c>
      <c r="B242" t="s">
        <v>1657</v>
      </c>
      <c r="C242" t="s">
        <v>1895</v>
      </c>
      <c r="D242" s="106" t="s">
        <v>2914</v>
      </c>
      <c r="E242" t="s">
        <v>1894</v>
      </c>
      <c r="F242" t="s">
        <v>1896</v>
      </c>
      <c r="G242" t="s">
        <v>127</v>
      </c>
      <c r="H242" s="55">
        <v>5.82</v>
      </c>
      <c r="I242" t="s">
        <v>113</v>
      </c>
      <c r="J242" t="s">
        <v>98</v>
      </c>
      <c r="K242" s="56">
        <v>7.3599999999999999E-2</v>
      </c>
      <c r="L242" s="56">
        <v>6.6000000000000003E-2</v>
      </c>
      <c r="M242" s="55">
        <v>108.66</v>
      </c>
      <c r="N242" s="55">
        <v>106.9</v>
      </c>
      <c r="O242" s="55">
        <v>0.11615754</v>
      </c>
      <c r="P242" s="56">
        <v>5.0000000000000001E-4</v>
      </c>
      <c r="Q242" s="56">
        <v>0</v>
      </c>
    </row>
    <row r="243" spans="1:17">
      <c r="A243" t="s">
        <v>2837</v>
      </c>
      <c r="B243" t="s">
        <v>1657</v>
      </c>
      <c r="C243" t="s">
        <v>1924</v>
      </c>
      <c r="D243" s="106" t="s">
        <v>2914</v>
      </c>
      <c r="E243" t="s">
        <v>1894</v>
      </c>
      <c r="F243" t="s">
        <v>1705</v>
      </c>
      <c r="G243" t="s">
        <v>127</v>
      </c>
      <c r="H243" s="55">
        <v>1.73</v>
      </c>
      <c r="I243" t="s">
        <v>110</v>
      </c>
      <c r="J243" t="s">
        <v>98</v>
      </c>
      <c r="K243" s="56">
        <v>6.7500000000000004E-2</v>
      </c>
      <c r="L243" s="56">
        <v>7.1800000000000003E-2</v>
      </c>
      <c r="M243" s="55">
        <v>107.03</v>
      </c>
      <c r="N243" s="55">
        <v>99.67</v>
      </c>
      <c r="O243" s="55">
        <v>0.106676801</v>
      </c>
      <c r="P243" s="56">
        <v>5.0000000000000001E-4</v>
      </c>
      <c r="Q243" s="56">
        <v>0</v>
      </c>
    </row>
    <row r="244" spans="1:17">
      <c r="A244" t="s">
        <v>2837</v>
      </c>
      <c r="B244" t="s">
        <v>1657</v>
      </c>
      <c r="C244" t="s">
        <v>1923</v>
      </c>
      <c r="D244" s="106" t="s">
        <v>2914</v>
      </c>
      <c r="E244" t="s">
        <v>1894</v>
      </c>
      <c r="F244" t="s">
        <v>1705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7.17E-2</v>
      </c>
      <c r="M244" s="55">
        <v>34.28</v>
      </c>
      <c r="N244" s="55">
        <v>99.67</v>
      </c>
      <c r="O244" s="55">
        <v>3.4166875999999999E-2</v>
      </c>
      <c r="P244" s="56">
        <v>1E-4</v>
      </c>
      <c r="Q244" s="56">
        <v>0</v>
      </c>
    </row>
    <row r="245" spans="1:17">
      <c r="A245" t="s">
        <v>2837</v>
      </c>
      <c r="B245" t="s">
        <v>1657</v>
      </c>
      <c r="C245" t="s">
        <v>1925</v>
      </c>
      <c r="D245" s="106" t="s">
        <v>2914</v>
      </c>
      <c r="E245" t="s">
        <v>1894</v>
      </c>
      <c r="F245" t="s">
        <v>1488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49.26</v>
      </c>
      <c r="N245" s="55">
        <v>99.67</v>
      </c>
      <c r="O245" s="55">
        <v>4.9097441999999998E-2</v>
      </c>
      <c r="P245" s="56">
        <v>2.0000000000000001E-4</v>
      </c>
      <c r="Q245" s="56">
        <v>0</v>
      </c>
    </row>
    <row r="246" spans="1:17">
      <c r="A246" t="s">
        <v>2837</v>
      </c>
      <c r="B246" t="s">
        <v>1657</v>
      </c>
      <c r="C246" t="s">
        <v>1926</v>
      </c>
      <c r="D246" s="106" t="s">
        <v>2914</v>
      </c>
      <c r="E246" t="s">
        <v>1894</v>
      </c>
      <c r="F246" t="s">
        <v>1385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49.87</v>
      </c>
      <c r="N246" s="55">
        <v>99.67</v>
      </c>
      <c r="O246" s="55">
        <v>4.9705429000000002E-2</v>
      </c>
      <c r="P246" s="56">
        <v>2.0000000000000001E-4</v>
      </c>
      <c r="Q246" s="56">
        <v>0</v>
      </c>
    </row>
    <row r="247" spans="1:17">
      <c r="A247" t="s">
        <v>2837</v>
      </c>
      <c r="B247" t="s">
        <v>1657</v>
      </c>
      <c r="C247" t="s">
        <v>1927</v>
      </c>
      <c r="D247" s="106" t="s">
        <v>2914</v>
      </c>
      <c r="E247" t="s">
        <v>1894</v>
      </c>
      <c r="F247" t="s">
        <v>1371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29.25</v>
      </c>
      <c r="N247" s="55">
        <v>99.67</v>
      </c>
      <c r="O247" s="55">
        <v>2.9153475000000002E-2</v>
      </c>
      <c r="P247" s="56">
        <v>1E-4</v>
      </c>
      <c r="Q247" s="56">
        <v>0</v>
      </c>
    </row>
    <row r="248" spans="1:17">
      <c r="A248" t="s">
        <v>2837</v>
      </c>
      <c r="B248" t="s">
        <v>1657</v>
      </c>
      <c r="C248" t="s">
        <v>1919</v>
      </c>
      <c r="D248" s="106" t="s">
        <v>2914</v>
      </c>
      <c r="E248" t="s">
        <v>1894</v>
      </c>
      <c r="F248" t="s">
        <v>1920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72.180000000000007</v>
      </c>
      <c r="N248" s="55">
        <v>99.67</v>
      </c>
      <c r="O248" s="55">
        <v>7.1941805999999997E-2</v>
      </c>
      <c r="P248" s="56">
        <v>2.9999999999999997E-4</v>
      </c>
      <c r="Q248" s="56">
        <v>0</v>
      </c>
    </row>
    <row r="249" spans="1:17">
      <c r="A249" t="s">
        <v>2837</v>
      </c>
      <c r="B249" t="s">
        <v>1657</v>
      </c>
      <c r="C249" t="s">
        <v>1928</v>
      </c>
      <c r="D249" s="106" t="s">
        <v>2914</v>
      </c>
      <c r="E249" t="s">
        <v>1894</v>
      </c>
      <c r="F249" t="s">
        <v>1929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46.65</v>
      </c>
      <c r="N249" s="55">
        <v>99.67</v>
      </c>
      <c r="O249" s="55">
        <v>4.6496055000000001E-2</v>
      </c>
      <c r="P249" s="56">
        <v>2.0000000000000001E-4</v>
      </c>
      <c r="Q249" s="56">
        <v>0</v>
      </c>
    </row>
    <row r="250" spans="1:17">
      <c r="A250" t="s">
        <v>2837</v>
      </c>
      <c r="B250" t="s">
        <v>1657</v>
      </c>
      <c r="C250" t="s">
        <v>1930</v>
      </c>
      <c r="D250" s="106" t="s">
        <v>2914</v>
      </c>
      <c r="E250" t="s">
        <v>1894</v>
      </c>
      <c r="F250" t="s">
        <v>1873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25.2</v>
      </c>
      <c r="N250" s="55">
        <v>99.67</v>
      </c>
      <c r="O250" s="55">
        <v>2.5116840000000001E-2</v>
      </c>
      <c r="P250" s="56">
        <v>1E-4</v>
      </c>
      <c r="Q250" s="56">
        <v>0</v>
      </c>
    </row>
    <row r="251" spans="1:17">
      <c r="A251" t="s">
        <v>2837</v>
      </c>
      <c r="B251" t="s">
        <v>1657</v>
      </c>
      <c r="C251" t="s">
        <v>1931</v>
      </c>
      <c r="D251" s="106" t="s">
        <v>2914</v>
      </c>
      <c r="E251" t="s">
        <v>1894</v>
      </c>
      <c r="F251" t="s">
        <v>1932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34.94</v>
      </c>
      <c r="N251" s="55">
        <v>99.67</v>
      </c>
      <c r="O251" s="55">
        <v>3.4824698000000001E-2</v>
      </c>
      <c r="P251" s="56">
        <v>1E-4</v>
      </c>
      <c r="Q251" s="56">
        <v>0</v>
      </c>
    </row>
    <row r="252" spans="1:17">
      <c r="A252" t="s">
        <v>2837</v>
      </c>
      <c r="B252" t="s">
        <v>1657</v>
      </c>
      <c r="C252" t="s">
        <v>1933</v>
      </c>
      <c r="D252" s="106" t="s">
        <v>2914</v>
      </c>
      <c r="E252" t="s">
        <v>1894</v>
      </c>
      <c r="F252" t="s">
        <v>1610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65.42</v>
      </c>
      <c r="N252" s="55">
        <v>99.67</v>
      </c>
      <c r="O252" s="55">
        <v>6.5204113999999994E-2</v>
      </c>
      <c r="P252" s="56">
        <v>2.9999999999999997E-4</v>
      </c>
      <c r="Q252" s="56">
        <v>0</v>
      </c>
    </row>
    <row r="253" spans="1:17">
      <c r="A253" t="s">
        <v>2837</v>
      </c>
      <c r="B253" t="s">
        <v>1657</v>
      </c>
      <c r="C253" t="s">
        <v>1934</v>
      </c>
      <c r="D253" s="106" t="s">
        <v>2914</v>
      </c>
      <c r="E253" t="s">
        <v>1894</v>
      </c>
      <c r="F253" t="s">
        <v>204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47.55</v>
      </c>
      <c r="N253" s="55">
        <v>99.67</v>
      </c>
      <c r="O253" s="55">
        <v>4.7393085000000001E-2</v>
      </c>
      <c r="P253" s="56">
        <v>2.0000000000000001E-4</v>
      </c>
      <c r="Q253" s="56">
        <v>0</v>
      </c>
    </row>
    <row r="254" spans="1:17">
      <c r="A254" t="s">
        <v>2837</v>
      </c>
      <c r="B254" t="s">
        <v>1657</v>
      </c>
      <c r="C254" t="s">
        <v>1935</v>
      </c>
      <c r="D254" s="106" t="s">
        <v>2914</v>
      </c>
      <c r="E254" t="s">
        <v>1894</v>
      </c>
      <c r="F254" t="s">
        <v>198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33.369999999999997</v>
      </c>
      <c r="N254" s="55">
        <v>99.67</v>
      </c>
      <c r="O254" s="55">
        <v>3.3259878999999999E-2</v>
      </c>
      <c r="P254" s="56">
        <v>1E-4</v>
      </c>
      <c r="Q254" s="56">
        <v>0</v>
      </c>
    </row>
    <row r="255" spans="1:17">
      <c r="A255" t="s">
        <v>2837</v>
      </c>
      <c r="B255" t="s">
        <v>1657</v>
      </c>
      <c r="C255" t="s">
        <v>1936</v>
      </c>
      <c r="D255" s="106" t="s">
        <v>2914</v>
      </c>
      <c r="E255" t="s">
        <v>1894</v>
      </c>
      <c r="F255" t="s">
        <v>221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50.55</v>
      </c>
      <c r="N255" s="55">
        <v>99.67</v>
      </c>
      <c r="O255" s="55">
        <v>5.0383184999999997E-2</v>
      </c>
      <c r="P255" s="56">
        <v>2.0000000000000001E-4</v>
      </c>
      <c r="Q255" s="56">
        <v>0</v>
      </c>
    </row>
    <row r="256" spans="1:17">
      <c r="A256" t="s">
        <v>2837</v>
      </c>
      <c r="B256" t="s">
        <v>1657</v>
      </c>
      <c r="C256" t="s">
        <v>1937</v>
      </c>
      <c r="D256" s="106" t="s">
        <v>2914</v>
      </c>
      <c r="E256" t="s">
        <v>1894</v>
      </c>
      <c r="F256" t="s">
        <v>1611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37.799999999999997</v>
      </c>
      <c r="N256" s="55">
        <v>99.67</v>
      </c>
      <c r="O256" s="55">
        <v>3.7675260000000002E-2</v>
      </c>
      <c r="P256" s="56">
        <v>2.0000000000000001E-4</v>
      </c>
      <c r="Q256" s="56">
        <v>0</v>
      </c>
    </row>
    <row r="257" spans="1:17">
      <c r="A257" t="s">
        <v>2837</v>
      </c>
      <c r="B257" t="s">
        <v>1657</v>
      </c>
      <c r="C257" t="s">
        <v>1915</v>
      </c>
      <c r="D257" s="106" t="s">
        <v>2914</v>
      </c>
      <c r="E257" t="s">
        <v>1894</v>
      </c>
      <c r="F257" t="s">
        <v>1139</v>
      </c>
      <c r="G257" t="s">
        <v>127</v>
      </c>
      <c r="H257" s="55">
        <v>1.82</v>
      </c>
      <c r="I257" t="s">
        <v>110</v>
      </c>
      <c r="J257" t="s">
        <v>98</v>
      </c>
      <c r="K257" s="56">
        <v>6.9500000000000006E-2</v>
      </c>
      <c r="L257" s="56">
        <v>7.1400000000000005E-2</v>
      </c>
      <c r="M257" s="55">
        <v>48.6</v>
      </c>
      <c r="N257" s="55">
        <v>100.05</v>
      </c>
      <c r="O257" s="55">
        <v>4.8624300000000002E-2</v>
      </c>
      <c r="P257" s="56">
        <v>2.0000000000000001E-4</v>
      </c>
      <c r="Q257" s="56">
        <v>0</v>
      </c>
    </row>
    <row r="258" spans="1:17">
      <c r="A258" t="s">
        <v>2837</v>
      </c>
      <c r="B258" t="s">
        <v>1657</v>
      </c>
      <c r="C258" t="s">
        <v>1916</v>
      </c>
      <c r="D258" s="106" t="s">
        <v>2914</v>
      </c>
      <c r="E258" t="s">
        <v>1894</v>
      </c>
      <c r="F258" t="s">
        <v>216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25.62</v>
      </c>
      <c r="N258" s="55">
        <v>100.06</v>
      </c>
      <c r="O258" s="55">
        <v>2.5635372E-2</v>
      </c>
      <c r="P258" s="56">
        <v>1E-4</v>
      </c>
      <c r="Q258" s="56">
        <v>0</v>
      </c>
    </row>
    <row r="259" spans="1:17">
      <c r="A259" t="s">
        <v>2837</v>
      </c>
      <c r="B259" t="s">
        <v>1657</v>
      </c>
      <c r="C259" t="s">
        <v>1917</v>
      </c>
      <c r="D259" s="106" t="s">
        <v>2914</v>
      </c>
      <c r="E259" t="s">
        <v>1894</v>
      </c>
      <c r="F259" t="s">
        <v>1539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6.3500000000000001E-2</v>
      </c>
      <c r="M259" s="55">
        <v>49.93</v>
      </c>
      <c r="N259" s="55">
        <v>101.41</v>
      </c>
      <c r="O259" s="55">
        <v>5.0634012999999999E-2</v>
      </c>
      <c r="P259" s="56">
        <v>2.0000000000000001E-4</v>
      </c>
      <c r="Q259" s="56">
        <v>0</v>
      </c>
    </row>
    <row r="260" spans="1:17">
      <c r="A260" t="s">
        <v>2837</v>
      </c>
      <c r="B260" t="s">
        <v>1657</v>
      </c>
      <c r="C260" t="s">
        <v>1918</v>
      </c>
      <c r="D260" s="106" t="s">
        <v>2914</v>
      </c>
      <c r="E260" t="s">
        <v>1894</v>
      </c>
      <c r="F260" t="s">
        <v>201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6.8099999999999994E-2</v>
      </c>
      <c r="M260" s="55">
        <v>31.45</v>
      </c>
      <c r="N260" s="55">
        <v>100.62</v>
      </c>
      <c r="O260" s="55">
        <v>3.1644989999999998E-2</v>
      </c>
      <c r="P260" s="56">
        <v>1E-4</v>
      </c>
      <c r="Q260" s="56">
        <v>0</v>
      </c>
    </row>
    <row r="261" spans="1:17">
      <c r="A261" t="s">
        <v>2837</v>
      </c>
      <c r="B261" t="s">
        <v>1657</v>
      </c>
      <c r="C261" t="s">
        <v>1914</v>
      </c>
      <c r="D261" s="106" t="s">
        <v>2914</v>
      </c>
      <c r="E261" t="s">
        <v>1894</v>
      </c>
      <c r="F261" t="s">
        <v>207</v>
      </c>
      <c r="G261" t="s">
        <v>127</v>
      </c>
      <c r="H261" s="55">
        <v>1.73</v>
      </c>
      <c r="I261" t="s">
        <v>110</v>
      </c>
      <c r="J261" t="s">
        <v>98</v>
      </c>
      <c r="K261" s="56">
        <v>6.7500000000000004E-2</v>
      </c>
      <c r="L261" s="56">
        <v>7.17E-2</v>
      </c>
      <c r="M261" s="55">
        <v>28.76</v>
      </c>
      <c r="N261" s="55">
        <v>99.67</v>
      </c>
      <c r="O261" s="55">
        <v>2.8665092E-2</v>
      </c>
      <c r="P261" s="56">
        <v>1E-4</v>
      </c>
      <c r="Q261" s="56">
        <v>0</v>
      </c>
    </row>
    <row r="262" spans="1:17">
      <c r="A262" t="s">
        <v>2867</v>
      </c>
      <c r="B262" t="s">
        <v>1615</v>
      </c>
      <c r="C262" t="s">
        <v>1921</v>
      </c>
      <c r="D262" s="106" t="s">
        <v>2914</v>
      </c>
      <c r="E262" t="s">
        <v>1922</v>
      </c>
      <c r="F262" t="s">
        <v>213</v>
      </c>
      <c r="G262" t="s">
        <v>176</v>
      </c>
      <c r="H262" s="55">
        <v>3.8</v>
      </c>
      <c r="I262" t="s">
        <v>265</v>
      </c>
      <c r="J262" t="s">
        <v>98</v>
      </c>
      <c r="K262" s="56">
        <v>3.3599999999999998E-2</v>
      </c>
      <c r="L262" s="56">
        <v>2.98E-2</v>
      </c>
      <c r="M262" s="55">
        <v>132.6</v>
      </c>
      <c r="N262" s="55">
        <v>103.78</v>
      </c>
      <c r="O262" s="55">
        <v>0.13761228</v>
      </c>
      <c r="P262" s="56">
        <v>5.9999999999999995E-4</v>
      </c>
      <c r="Q262" s="56">
        <v>0</v>
      </c>
    </row>
    <row r="263" spans="1:17">
      <c r="A263" t="s">
        <v>2868</v>
      </c>
      <c r="B263" t="s">
        <v>1657</v>
      </c>
      <c r="C263" t="s">
        <v>1913</v>
      </c>
      <c r="D263" s="106" t="s">
        <v>2914</v>
      </c>
      <c r="E263" t="s">
        <v>1911</v>
      </c>
      <c r="F263" t="s">
        <v>1659</v>
      </c>
      <c r="G263" t="s">
        <v>1210</v>
      </c>
      <c r="H263" s="55">
        <v>2.29</v>
      </c>
      <c r="I263" t="s">
        <v>110</v>
      </c>
      <c r="J263" t="s">
        <v>98</v>
      </c>
      <c r="K263" s="56">
        <v>2.1600000000000001E-2</v>
      </c>
      <c r="L263" s="56">
        <v>2.3699999999999999E-2</v>
      </c>
      <c r="M263" s="55">
        <v>55.49</v>
      </c>
      <c r="N263" s="55">
        <v>112.3</v>
      </c>
      <c r="O263" s="55">
        <v>6.2315269999999999E-2</v>
      </c>
      <c r="P263" s="56">
        <v>2.9999999999999997E-4</v>
      </c>
      <c r="Q263" s="56">
        <v>0</v>
      </c>
    </row>
    <row r="264" spans="1:17">
      <c r="A264" s="62" t="s">
        <v>2869</v>
      </c>
      <c r="B264" t="s">
        <v>1657</v>
      </c>
      <c r="C264" t="s">
        <v>1938</v>
      </c>
      <c r="D264" s="106" t="s">
        <v>2914</v>
      </c>
      <c r="E264" t="s">
        <v>1939</v>
      </c>
      <c r="F264" t="s">
        <v>1153</v>
      </c>
      <c r="G264" t="s">
        <v>127</v>
      </c>
      <c r="H264" s="55">
        <v>9.36</v>
      </c>
      <c r="I264" t="s">
        <v>110</v>
      </c>
      <c r="J264" t="s">
        <v>98</v>
      </c>
      <c r="K264" s="56">
        <v>6.7000000000000004E-2</v>
      </c>
      <c r="L264" s="56">
        <v>3.4099999999999998E-2</v>
      </c>
      <c r="M264" s="55">
        <v>81.88</v>
      </c>
      <c r="N264" s="55">
        <v>151.47999999999999</v>
      </c>
      <c r="O264" s="55">
        <v>0.124031824</v>
      </c>
      <c r="P264" s="56">
        <v>5.0000000000000001E-4</v>
      </c>
      <c r="Q264" s="56">
        <v>0</v>
      </c>
    </row>
    <row r="265" spans="1:17">
      <c r="A265" t="s">
        <v>2870</v>
      </c>
      <c r="B265" t="s">
        <v>1615</v>
      </c>
      <c r="C265" t="s">
        <v>1946</v>
      </c>
      <c r="D265" s="106" t="s">
        <v>2914</v>
      </c>
      <c r="E265" t="s">
        <v>1939</v>
      </c>
      <c r="F265" t="s">
        <v>1947</v>
      </c>
      <c r="G265" t="s">
        <v>127</v>
      </c>
      <c r="H265" s="55">
        <v>3.37</v>
      </c>
      <c r="I265" t="s">
        <v>326</v>
      </c>
      <c r="J265" t="s">
        <v>98</v>
      </c>
      <c r="K265" s="56">
        <v>4.4299999999999999E-2</v>
      </c>
      <c r="L265" s="56">
        <v>4.19E-2</v>
      </c>
      <c r="M265" s="55">
        <v>101.48</v>
      </c>
      <c r="N265" s="55">
        <v>102.62</v>
      </c>
      <c r="O265" s="55">
        <v>0.104138776</v>
      </c>
      <c r="P265" s="56">
        <v>4.0000000000000002E-4</v>
      </c>
      <c r="Q265" s="56">
        <v>0</v>
      </c>
    </row>
    <row r="266" spans="1:17">
      <c r="A266" t="s">
        <v>2871</v>
      </c>
      <c r="B266" t="s">
        <v>1615</v>
      </c>
      <c r="C266" t="s">
        <v>1945</v>
      </c>
      <c r="D266" s="106" t="s">
        <v>2914</v>
      </c>
      <c r="E266" t="s">
        <v>1939</v>
      </c>
      <c r="F266" t="s">
        <v>1611</v>
      </c>
      <c r="G266" t="s">
        <v>127</v>
      </c>
      <c r="H266" s="55">
        <v>2.2999999999999998</v>
      </c>
      <c r="I266" t="s">
        <v>326</v>
      </c>
      <c r="J266" t="s">
        <v>98</v>
      </c>
      <c r="K266" s="56">
        <v>5.2200000000000003E-2</v>
      </c>
      <c r="L266" s="56">
        <v>5.79E-2</v>
      </c>
      <c r="M266" s="55">
        <v>67.650000000000006</v>
      </c>
      <c r="N266" s="55">
        <v>99.81</v>
      </c>
      <c r="O266" s="55">
        <v>6.7521465000000003E-2</v>
      </c>
      <c r="P266" s="56">
        <v>2.9999999999999997E-4</v>
      </c>
      <c r="Q266" s="56">
        <v>0</v>
      </c>
    </row>
    <row r="267" spans="1:17">
      <c r="A267" t="s">
        <v>2841</v>
      </c>
      <c r="B267" t="s">
        <v>1657</v>
      </c>
      <c r="C267" t="s">
        <v>1942</v>
      </c>
      <c r="D267" s="106" t="s">
        <v>2914</v>
      </c>
      <c r="E267" t="s">
        <v>1939</v>
      </c>
      <c r="F267" t="s">
        <v>1873</v>
      </c>
      <c r="G267" t="s">
        <v>127</v>
      </c>
      <c r="H267" s="55">
        <v>5.32</v>
      </c>
      <c r="I267" t="s">
        <v>244</v>
      </c>
      <c r="J267" t="s">
        <v>98</v>
      </c>
      <c r="K267" s="56">
        <v>3.49E-2</v>
      </c>
      <c r="L267" s="56">
        <v>4.4699999999999997E-2</v>
      </c>
      <c r="M267" s="55">
        <v>8.68</v>
      </c>
      <c r="N267" s="55">
        <v>99.98</v>
      </c>
      <c r="O267" s="55">
        <v>8.6782639999999998E-3</v>
      </c>
      <c r="P267" s="56">
        <v>0</v>
      </c>
      <c r="Q267" s="56">
        <v>0</v>
      </c>
    </row>
    <row r="268" spans="1:17">
      <c r="A268" t="s">
        <v>2841</v>
      </c>
      <c r="B268" t="s">
        <v>1657</v>
      </c>
      <c r="C268" t="s">
        <v>1943</v>
      </c>
      <c r="D268" s="106" t="s">
        <v>2914</v>
      </c>
      <c r="E268" t="s">
        <v>1939</v>
      </c>
      <c r="F268" t="s">
        <v>1873</v>
      </c>
      <c r="G268" t="s">
        <v>127</v>
      </c>
      <c r="H268" s="55">
        <v>5.36</v>
      </c>
      <c r="I268" t="s">
        <v>244</v>
      </c>
      <c r="J268" t="s">
        <v>98</v>
      </c>
      <c r="K268" s="56">
        <v>3.49E-2</v>
      </c>
      <c r="L268" s="56">
        <v>4.4699999999999997E-2</v>
      </c>
      <c r="M268" s="55">
        <v>10.56</v>
      </c>
      <c r="N268" s="55">
        <v>99.97</v>
      </c>
      <c r="O268" s="55">
        <v>1.0556832E-2</v>
      </c>
      <c r="P268" s="56">
        <v>0</v>
      </c>
      <c r="Q268" s="56">
        <v>0</v>
      </c>
    </row>
    <row r="269" spans="1:17">
      <c r="A269" t="s">
        <v>2841</v>
      </c>
      <c r="B269" t="s">
        <v>1657</v>
      </c>
      <c r="C269" t="s">
        <v>1944</v>
      </c>
      <c r="D269" s="106" t="s">
        <v>2914</v>
      </c>
      <c r="E269" t="s">
        <v>1939</v>
      </c>
      <c r="F269" t="s">
        <v>1873</v>
      </c>
      <c r="G269" t="s">
        <v>127</v>
      </c>
      <c r="H269" s="55">
        <v>5.52</v>
      </c>
      <c r="I269" t="s">
        <v>244</v>
      </c>
      <c r="J269" t="s">
        <v>98</v>
      </c>
      <c r="K269" s="56">
        <v>3.49E-2</v>
      </c>
      <c r="L269" s="56">
        <v>4.4499999999999998E-2</v>
      </c>
      <c r="M269" s="55">
        <v>6.28</v>
      </c>
      <c r="N269" s="55">
        <v>99.9</v>
      </c>
      <c r="O269" s="55">
        <v>6.27372E-3</v>
      </c>
      <c r="P269" s="56">
        <v>0</v>
      </c>
      <c r="Q269" s="56">
        <v>0</v>
      </c>
    </row>
    <row r="270" spans="1:17">
      <c r="A270" t="s">
        <v>2841</v>
      </c>
      <c r="B270" t="s">
        <v>1657</v>
      </c>
      <c r="C270" t="s">
        <v>1940</v>
      </c>
      <c r="D270" s="106" t="s">
        <v>2914</v>
      </c>
      <c r="E270" t="s">
        <v>1939</v>
      </c>
      <c r="F270" t="s">
        <v>1873</v>
      </c>
      <c r="G270" t="s">
        <v>127</v>
      </c>
      <c r="H270" s="55">
        <v>5.4</v>
      </c>
      <c r="I270" t="s">
        <v>244</v>
      </c>
      <c r="J270" t="s">
        <v>98</v>
      </c>
      <c r="K270" s="56">
        <v>3.49E-2</v>
      </c>
      <c r="L270" s="56">
        <v>4.4699999999999997E-2</v>
      </c>
      <c r="M270" s="55">
        <v>8.3800000000000008</v>
      </c>
      <c r="N270" s="55">
        <v>99.93</v>
      </c>
      <c r="O270" s="55">
        <v>8.3741340000000001E-3</v>
      </c>
      <c r="P270" s="56">
        <v>0</v>
      </c>
      <c r="Q270" s="56">
        <v>0</v>
      </c>
    </row>
    <row r="271" spans="1:17">
      <c r="A271" t="s">
        <v>2841</v>
      </c>
      <c r="B271" t="s">
        <v>1657</v>
      </c>
      <c r="C271" t="s">
        <v>1941</v>
      </c>
      <c r="D271" s="106" t="s">
        <v>2914</v>
      </c>
      <c r="E271" t="s">
        <v>1939</v>
      </c>
      <c r="F271" t="s">
        <v>1873</v>
      </c>
      <c r="G271" t="s">
        <v>127</v>
      </c>
      <c r="H271" s="55">
        <v>5.43</v>
      </c>
      <c r="I271" t="s">
        <v>244</v>
      </c>
      <c r="J271" t="s">
        <v>98</v>
      </c>
      <c r="K271" s="56">
        <v>3.49E-2</v>
      </c>
      <c r="L271" s="56">
        <v>4.4600000000000001E-2</v>
      </c>
      <c r="M271" s="55">
        <v>6.94</v>
      </c>
      <c r="N271" s="55">
        <v>99.94</v>
      </c>
      <c r="O271" s="55">
        <v>6.9358359999999999E-3</v>
      </c>
      <c r="P271" s="56">
        <v>0</v>
      </c>
      <c r="Q271" s="56">
        <v>0</v>
      </c>
    </row>
    <row r="272" spans="1:17">
      <c r="A272" t="s">
        <v>2838</v>
      </c>
      <c r="B272" t="s">
        <v>1657</v>
      </c>
      <c r="C272" t="s">
        <v>1771</v>
      </c>
      <c r="D272" s="106" t="s">
        <v>2914</v>
      </c>
      <c r="E272" t="s">
        <v>2310</v>
      </c>
      <c r="F272" t="s">
        <v>1772</v>
      </c>
      <c r="G272" s="106" t="s">
        <v>2914</v>
      </c>
      <c r="H272" s="55">
        <v>1.42</v>
      </c>
      <c r="I272" t="s">
        <v>326</v>
      </c>
      <c r="J272" t="s">
        <v>98</v>
      </c>
      <c r="K272" s="56">
        <v>7.5700000000000003E-2</v>
      </c>
      <c r="L272" s="56">
        <v>7.8399999999999997E-2</v>
      </c>
      <c r="M272" s="55">
        <v>774.46</v>
      </c>
      <c r="N272" s="55">
        <v>101.68</v>
      </c>
      <c r="O272" s="55">
        <v>0.78747092799999996</v>
      </c>
      <c r="P272" s="56">
        <v>3.3999999999999998E-3</v>
      </c>
      <c r="Q272" s="56">
        <v>0</v>
      </c>
    </row>
    <row r="273" spans="1:17">
      <c r="A273" t="s">
        <v>2824</v>
      </c>
      <c r="B273" t="s">
        <v>1615</v>
      </c>
      <c r="C273" t="s">
        <v>1961</v>
      </c>
      <c r="D273" s="106" t="s">
        <v>2914</v>
      </c>
      <c r="E273" t="s">
        <v>2310</v>
      </c>
      <c r="F273" t="s">
        <v>1413</v>
      </c>
      <c r="G273" s="106" t="s">
        <v>2914</v>
      </c>
      <c r="H273" s="55">
        <v>0.01</v>
      </c>
      <c r="I273" t="s">
        <v>458</v>
      </c>
      <c r="J273" t="s">
        <v>98</v>
      </c>
      <c r="K273" s="56">
        <v>0</v>
      </c>
      <c r="L273" s="56">
        <v>1E-4</v>
      </c>
      <c r="M273" s="55">
        <v>-0.56999999999999995</v>
      </c>
      <c r="N273" s="55">
        <v>166.88372100000001</v>
      </c>
      <c r="O273" s="55">
        <v>-9.5123720970000005E-4</v>
      </c>
      <c r="P273" s="56">
        <v>0</v>
      </c>
      <c r="Q273" s="56">
        <v>0</v>
      </c>
    </row>
    <row r="274" spans="1:17">
      <c r="A274" t="s">
        <v>2825</v>
      </c>
      <c r="B274" t="s">
        <v>1615</v>
      </c>
      <c r="C274" t="s">
        <v>1972</v>
      </c>
      <c r="D274" s="106" t="s">
        <v>2914</v>
      </c>
      <c r="E274" t="s">
        <v>2310</v>
      </c>
      <c r="F274" t="s">
        <v>207</v>
      </c>
      <c r="G274" s="106" t="s">
        <v>2914</v>
      </c>
      <c r="H274" s="55">
        <v>3</v>
      </c>
      <c r="I274" t="s">
        <v>384</v>
      </c>
      <c r="J274" t="s">
        <v>98</v>
      </c>
      <c r="K274" s="56">
        <v>6.5000000000000002E-2</v>
      </c>
      <c r="L274" s="56">
        <v>6.5000000000000002E-2</v>
      </c>
      <c r="M274" s="55">
        <v>446.67</v>
      </c>
      <c r="N274" s="55">
        <v>107.70966199999999</v>
      </c>
      <c r="O274" s="55">
        <v>0.48110674725539998</v>
      </c>
      <c r="P274" s="56">
        <v>2E-3</v>
      </c>
      <c r="Q274" s="56">
        <v>0</v>
      </c>
    </row>
    <row r="275" spans="1:17">
      <c r="A275" t="s">
        <v>2872</v>
      </c>
      <c r="B275" t="s">
        <v>1657</v>
      </c>
      <c r="C275" t="s">
        <v>1962</v>
      </c>
      <c r="D275" s="106" t="s">
        <v>2914</v>
      </c>
      <c r="E275" t="s">
        <v>2310</v>
      </c>
      <c r="F275" t="s">
        <v>1963</v>
      </c>
      <c r="G275" s="106" t="s">
        <v>2914</v>
      </c>
      <c r="H275" s="55">
        <v>4.6900000000000004</v>
      </c>
      <c r="I275" t="s">
        <v>326</v>
      </c>
      <c r="J275" t="s">
        <v>98</v>
      </c>
      <c r="K275" s="56">
        <v>0.05</v>
      </c>
      <c r="L275" s="56">
        <v>6.9900000000000004E-2</v>
      </c>
      <c r="M275" s="55">
        <v>101.34</v>
      </c>
      <c r="N275" s="55">
        <v>95.84</v>
      </c>
      <c r="O275" s="55">
        <v>9.7124256000000006E-2</v>
      </c>
      <c r="P275" s="56">
        <v>4.0000000000000002E-4</v>
      </c>
      <c r="Q275" s="56">
        <v>0</v>
      </c>
    </row>
    <row r="276" spans="1:17">
      <c r="A276" t="s">
        <v>2872</v>
      </c>
      <c r="B276" t="s">
        <v>1657</v>
      </c>
      <c r="C276" t="s">
        <v>1964</v>
      </c>
      <c r="D276" s="106" t="s">
        <v>2914</v>
      </c>
      <c r="E276" t="s">
        <v>2310</v>
      </c>
      <c r="F276" t="s">
        <v>1965</v>
      </c>
      <c r="G276" s="106" t="s">
        <v>2914</v>
      </c>
      <c r="H276" s="55">
        <v>4.6900000000000004</v>
      </c>
      <c r="I276" t="s">
        <v>326</v>
      </c>
      <c r="J276" t="s">
        <v>98</v>
      </c>
      <c r="K276" s="56">
        <v>0.05</v>
      </c>
      <c r="L276" s="56">
        <v>6.7100000000000007E-2</v>
      </c>
      <c r="M276" s="55">
        <v>73.47</v>
      </c>
      <c r="N276" s="55">
        <v>96.56</v>
      </c>
      <c r="O276" s="55">
        <v>7.0942632000000005E-2</v>
      </c>
      <c r="P276" s="56">
        <v>2.9999999999999997E-4</v>
      </c>
      <c r="Q276" s="56">
        <v>0</v>
      </c>
    </row>
    <row r="277" spans="1:17">
      <c r="A277" t="s">
        <v>2872</v>
      </c>
      <c r="B277" t="s">
        <v>1657</v>
      </c>
      <c r="C277" t="s">
        <v>1966</v>
      </c>
      <c r="D277" s="106" t="s">
        <v>2914</v>
      </c>
      <c r="E277" t="s">
        <v>2310</v>
      </c>
      <c r="F277" t="s">
        <v>1967</v>
      </c>
      <c r="G277" s="106" t="s">
        <v>2914</v>
      </c>
      <c r="H277" s="55">
        <v>4.6900000000000004</v>
      </c>
      <c r="I277" t="s">
        <v>326</v>
      </c>
      <c r="J277" t="s">
        <v>98</v>
      </c>
      <c r="K277" s="56">
        <v>0.05</v>
      </c>
      <c r="L277" s="56">
        <v>4.1799999999999997E-2</v>
      </c>
      <c r="M277" s="55">
        <v>35.04</v>
      </c>
      <c r="N277" s="55">
        <v>107.78</v>
      </c>
      <c r="O277" s="55">
        <v>3.7766111999999998E-2</v>
      </c>
      <c r="P277" s="56">
        <v>2.0000000000000001E-4</v>
      </c>
      <c r="Q277" s="56">
        <v>0</v>
      </c>
    </row>
    <row r="278" spans="1:17">
      <c r="A278" t="s">
        <v>2872</v>
      </c>
      <c r="B278" t="s">
        <v>1657</v>
      </c>
      <c r="C278" t="s">
        <v>1968</v>
      </c>
      <c r="D278" s="106" t="s">
        <v>2914</v>
      </c>
      <c r="E278" t="s">
        <v>2310</v>
      </c>
      <c r="F278" t="s">
        <v>1969</v>
      </c>
      <c r="G278" s="106" t="s">
        <v>2914</v>
      </c>
      <c r="H278" s="55">
        <v>4.6900000000000004</v>
      </c>
      <c r="I278" t="s">
        <v>326</v>
      </c>
      <c r="J278" t="s">
        <v>98</v>
      </c>
      <c r="K278" s="56">
        <v>0.05</v>
      </c>
      <c r="L278" s="56">
        <v>5.2499999999999998E-2</v>
      </c>
      <c r="M278" s="55">
        <v>31.64</v>
      </c>
      <c r="N278" s="55">
        <v>101.37</v>
      </c>
      <c r="O278" s="55">
        <v>3.2073468000000001E-2</v>
      </c>
      <c r="P278" s="56">
        <v>1E-4</v>
      </c>
      <c r="Q278" s="56">
        <v>0</v>
      </c>
    </row>
    <row r="279" spans="1:17">
      <c r="A279" t="s">
        <v>2872</v>
      </c>
      <c r="B279" t="s">
        <v>1657</v>
      </c>
      <c r="C279" t="s">
        <v>1970</v>
      </c>
      <c r="D279" s="106" t="s">
        <v>2914</v>
      </c>
      <c r="E279" t="s">
        <v>2310</v>
      </c>
      <c r="F279" t="s">
        <v>1971</v>
      </c>
      <c r="G279" s="106" t="s">
        <v>2914</v>
      </c>
      <c r="H279" s="55">
        <v>4.6900000000000004</v>
      </c>
      <c r="I279" t="s">
        <v>326</v>
      </c>
      <c r="J279" t="s">
        <v>98</v>
      </c>
      <c r="K279" s="56">
        <v>0.05</v>
      </c>
      <c r="L279" s="56">
        <v>4.9200000000000001E-2</v>
      </c>
      <c r="M279" s="55">
        <v>37.81</v>
      </c>
      <c r="N279" s="55">
        <v>101.61</v>
      </c>
      <c r="O279" s="55">
        <v>3.8418740999999999E-2</v>
      </c>
      <c r="P279" s="56">
        <v>2.0000000000000001E-4</v>
      </c>
      <c r="Q279" s="56">
        <v>0</v>
      </c>
    </row>
    <row r="280" spans="1:17">
      <c r="A280" t="s">
        <v>2873</v>
      </c>
      <c r="B280" t="s">
        <v>1657</v>
      </c>
      <c r="C280" t="s">
        <v>1990</v>
      </c>
      <c r="D280" s="106" t="s">
        <v>2914</v>
      </c>
      <c r="E280" t="s">
        <v>2310</v>
      </c>
      <c r="F280" t="s">
        <v>1385</v>
      </c>
      <c r="G280" s="106" t="s">
        <v>2914</v>
      </c>
      <c r="H280" s="55">
        <v>5.54</v>
      </c>
      <c r="I280" t="s">
        <v>244</v>
      </c>
      <c r="J280" t="s">
        <v>98</v>
      </c>
      <c r="K280" s="56">
        <v>4.4999999999999998E-2</v>
      </c>
      <c r="L280" s="56">
        <v>9.0700000000000003E-2</v>
      </c>
      <c r="M280" s="55">
        <v>25.19</v>
      </c>
      <c r="N280" s="55">
        <v>87.22</v>
      </c>
      <c r="O280" s="55">
        <v>2.1970718E-2</v>
      </c>
      <c r="P280" s="56">
        <v>1E-4</v>
      </c>
      <c r="Q280" s="56">
        <v>0</v>
      </c>
    </row>
    <row r="281" spans="1:17">
      <c r="A281" t="s">
        <v>2873</v>
      </c>
      <c r="B281" t="s">
        <v>1657</v>
      </c>
      <c r="C281" t="s">
        <v>1977</v>
      </c>
      <c r="D281" s="106" t="s">
        <v>2914</v>
      </c>
      <c r="E281" t="s">
        <v>2310</v>
      </c>
      <c r="F281" t="s">
        <v>1385</v>
      </c>
      <c r="G281" s="106" t="s">
        <v>2914</v>
      </c>
      <c r="H281" s="55">
        <v>5.54</v>
      </c>
      <c r="I281" t="s">
        <v>244</v>
      </c>
      <c r="J281" t="s">
        <v>98</v>
      </c>
      <c r="K281" s="56">
        <v>4.4999999999999998E-2</v>
      </c>
      <c r="L281" s="56">
        <v>9.0700000000000003E-2</v>
      </c>
      <c r="M281" s="55">
        <v>17.03</v>
      </c>
      <c r="N281" s="55">
        <v>87.75</v>
      </c>
      <c r="O281" s="55">
        <v>1.4943825000000001E-2</v>
      </c>
      <c r="P281" s="56">
        <v>1E-4</v>
      </c>
      <c r="Q281" s="56">
        <v>0</v>
      </c>
    </row>
    <row r="282" spans="1:17">
      <c r="A282" t="s">
        <v>2873</v>
      </c>
      <c r="B282" t="s">
        <v>1657</v>
      </c>
      <c r="C282" t="s">
        <v>1978</v>
      </c>
      <c r="D282" s="106" t="s">
        <v>2914</v>
      </c>
      <c r="E282" t="s">
        <v>2310</v>
      </c>
      <c r="F282" t="s">
        <v>1385</v>
      </c>
      <c r="G282" s="106" t="s">
        <v>2914</v>
      </c>
      <c r="H282" s="55">
        <v>5.54</v>
      </c>
      <c r="I282" t="s">
        <v>244</v>
      </c>
      <c r="J282" t="s">
        <v>98</v>
      </c>
      <c r="K282" s="56">
        <v>4.4999999999999998E-2</v>
      </c>
      <c r="L282" s="56">
        <v>9.0700000000000003E-2</v>
      </c>
      <c r="M282" s="55">
        <v>15.67</v>
      </c>
      <c r="N282" s="55">
        <v>87.57</v>
      </c>
      <c r="O282" s="55">
        <v>1.3722219000000001E-2</v>
      </c>
      <c r="P282" s="56">
        <v>1E-4</v>
      </c>
      <c r="Q282" s="56">
        <v>0</v>
      </c>
    </row>
    <row r="283" spans="1:17">
      <c r="A283" t="s">
        <v>2873</v>
      </c>
      <c r="B283" t="s">
        <v>1657</v>
      </c>
      <c r="C283" t="s">
        <v>1979</v>
      </c>
      <c r="D283" s="106" t="s">
        <v>2914</v>
      </c>
      <c r="E283" t="s">
        <v>2310</v>
      </c>
      <c r="F283" t="s">
        <v>1385</v>
      </c>
      <c r="G283" s="106" t="s">
        <v>2914</v>
      </c>
      <c r="H283" s="55">
        <v>5.54</v>
      </c>
      <c r="I283" t="s">
        <v>244</v>
      </c>
      <c r="J283" t="s">
        <v>98</v>
      </c>
      <c r="K283" s="56">
        <v>4.4999999999999998E-2</v>
      </c>
      <c r="L283" s="56">
        <v>9.0700000000000003E-2</v>
      </c>
      <c r="M283" s="55">
        <v>18.61</v>
      </c>
      <c r="N283" s="55">
        <v>88.46</v>
      </c>
      <c r="O283" s="55">
        <v>1.6462405999999999E-2</v>
      </c>
      <c r="P283" s="56">
        <v>1E-4</v>
      </c>
      <c r="Q283" s="56">
        <v>0</v>
      </c>
    </row>
    <row r="284" spans="1:17">
      <c r="A284" t="s">
        <v>2873</v>
      </c>
      <c r="B284" t="s">
        <v>1657</v>
      </c>
      <c r="C284" t="s">
        <v>1974</v>
      </c>
      <c r="D284" s="106" t="s">
        <v>2914</v>
      </c>
      <c r="E284" t="s">
        <v>2310</v>
      </c>
      <c r="F284" t="s">
        <v>1385</v>
      </c>
      <c r="G284" s="106" t="s">
        <v>2914</v>
      </c>
      <c r="H284" s="55">
        <v>5.54</v>
      </c>
      <c r="I284" t="s">
        <v>244</v>
      </c>
      <c r="J284" t="s">
        <v>98</v>
      </c>
      <c r="K284" s="56">
        <v>4.4999999999999998E-2</v>
      </c>
      <c r="L284" s="56">
        <v>9.0700000000000003E-2</v>
      </c>
      <c r="M284" s="55">
        <v>18.100000000000001</v>
      </c>
      <c r="N284" s="55">
        <v>87.75</v>
      </c>
      <c r="O284" s="55">
        <v>1.5882750000000001E-2</v>
      </c>
      <c r="P284" s="56">
        <v>1E-4</v>
      </c>
      <c r="Q284" s="56">
        <v>0</v>
      </c>
    </row>
    <row r="285" spans="1:17">
      <c r="A285" t="s">
        <v>2873</v>
      </c>
      <c r="B285" t="s">
        <v>1657</v>
      </c>
      <c r="C285" t="s">
        <v>1980</v>
      </c>
      <c r="D285" s="106" t="s">
        <v>2914</v>
      </c>
      <c r="E285" t="s">
        <v>2310</v>
      </c>
      <c r="F285" t="s">
        <v>1385</v>
      </c>
      <c r="G285" s="106" t="s">
        <v>2914</v>
      </c>
      <c r="H285" s="55">
        <v>5.56</v>
      </c>
      <c r="I285" t="s">
        <v>244</v>
      </c>
      <c r="J285" t="s">
        <v>98</v>
      </c>
      <c r="K285" s="56">
        <v>4.4999999999999998E-2</v>
      </c>
      <c r="L285" s="56">
        <v>8.9399999999999993E-2</v>
      </c>
      <c r="M285" s="55">
        <v>13.09</v>
      </c>
      <c r="N285" s="55">
        <v>88.86</v>
      </c>
      <c r="O285" s="55">
        <v>1.1631773999999999E-2</v>
      </c>
      <c r="P285" s="56">
        <v>0</v>
      </c>
      <c r="Q285" s="56">
        <v>0</v>
      </c>
    </row>
    <row r="286" spans="1:17">
      <c r="A286" t="s">
        <v>2873</v>
      </c>
      <c r="B286" t="s">
        <v>1657</v>
      </c>
      <c r="C286" t="s">
        <v>1989</v>
      </c>
      <c r="D286" s="106" t="s">
        <v>2914</v>
      </c>
      <c r="E286" t="s">
        <v>2310</v>
      </c>
      <c r="F286" t="s">
        <v>1385</v>
      </c>
      <c r="G286" s="106" t="s">
        <v>2914</v>
      </c>
      <c r="H286" s="55">
        <v>5.54</v>
      </c>
      <c r="I286" t="s">
        <v>244</v>
      </c>
      <c r="J286" t="s">
        <v>98</v>
      </c>
      <c r="K286" s="56">
        <v>4.4999999999999998E-2</v>
      </c>
      <c r="L286" s="56">
        <v>9.0700000000000003E-2</v>
      </c>
      <c r="M286" s="55">
        <v>17.12</v>
      </c>
      <c r="N286" s="55">
        <v>87.66</v>
      </c>
      <c r="O286" s="55">
        <v>1.5007392E-2</v>
      </c>
      <c r="P286" s="56">
        <v>1E-4</v>
      </c>
      <c r="Q286" s="56">
        <v>0</v>
      </c>
    </row>
    <row r="287" spans="1:17">
      <c r="A287" t="s">
        <v>2873</v>
      </c>
      <c r="B287" t="s">
        <v>1657</v>
      </c>
      <c r="C287" t="s">
        <v>1975</v>
      </c>
      <c r="D287" s="106" t="s">
        <v>2914</v>
      </c>
      <c r="E287" t="s">
        <v>2310</v>
      </c>
      <c r="F287" t="s">
        <v>1385</v>
      </c>
      <c r="G287" s="106" t="s">
        <v>2914</v>
      </c>
      <c r="H287" s="55">
        <v>5.54</v>
      </c>
      <c r="I287" t="s">
        <v>244</v>
      </c>
      <c r="J287" t="s">
        <v>98</v>
      </c>
      <c r="K287" s="56">
        <v>4.4999999999999998E-2</v>
      </c>
      <c r="L287" s="56">
        <v>9.0700000000000003E-2</v>
      </c>
      <c r="M287" s="55">
        <v>7.01</v>
      </c>
      <c r="N287" s="55">
        <v>87.66</v>
      </c>
      <c r="O287" s="55">
        <v>6.144966E-3</v>
      </c>
      <c r="P287" s="56">
        <v>0</v>
      </c>
      <c r="Q287" s="56">
        <v>0</v>
      </c>
    </row>
    <row r="288" spans="1:17">
      <c r="A288" t="s">
        <v>2873</v>
      </c>
      <c r="B288" t="s">
        <v>1657</v>
      </c>
      <c r="C288" t="s">
        <v>1987</v>
      </c>
      <c r="D288" s="106" t="s">
        <v>2914</v>
      </c>
      <c r="E288" t="s">
        <v>2310</v>
      </c>
      <c r="F288" t="s">
        <v>1385</v>
      </c>
      <c r="G288" s="106" t="s">
        <v>2914</v>
      </c>
      <c r="H288" s="55">
        <v>5.54</v>
      </c>
      <c r="I288" t="s">
        <v>244</v>
      </c>
      <c r="J288" t="s">
        <v>98</v>
      </c>
      <c r="K288" s="56">
        <v>4.4999999999999998E-2</v>
      </c>
      <c r="L288" s="56">
        <v>9.0700000000000003E-2</v>
      </c>
      <c r="M288" s="55">
        <v>5.31</v>
      </c>
      <c r="N288" s="55">
        <v>87.84</v>
      </c>
      <c r="O288" s="55">
        <v>4.6643040000000002E-3</v>
      </c>
      <c r="P288" s="56">
        <v>0</v>
      </c>
      <c r="Q288" s="56">
        <v>0</v>
      </c>
    </row>
    <row r="289" spans="1:17">
      <c r="A289" t="s">
        <v>2873</v>
      </c>
      <c r="B289" t="s">
        <v>1657</v>
      </c>
      <c r="C289" t="s">
        <v>1986</v>
      </c>
      <c r="D289" s="106" t="s">
        <v>2914</v>
      </c>
      <c r="E289" t="s">
        <v>2310</v>
      </c>
      <c r="F289" t="s">
        <v>1385</v>
      </c>
      <c r="G289" s="106" t="s">
        <v>2914</v>
      </c>
      <c r="H289" s="55">
        <v>5.54</v>
      </c>
      <c r="I289" t="s">
        <v>244</v>
      </c>
      <c r="J289" t="s">
        <v>98</v>
      </c>
      <c r="K289" s="56">
        <v>4.4999999999999998E-2</v>
      </c>
      <c r="L289" s="56">
        <v>9.0700000000000003E-2</v>
      </c>
      <c r="M289" s="55">
        <v>34.01</v>
      </c>
      <c r="N289" s="55">
        <v>88.37</v>
      </c>
      <c r="O289" s="55">
        <v>3.0054636999999999E-2</v>
      </c>
      <c r="P289" s="56">
        <v>1E-4</v>
      </c>
      <c r="Q289" s="56">
        <v>0</v>
      </c>
    </row>
    <row r="290" spans="1:17">
      <c r="A290" t="s">
        <v>2873</v>
      </c>
      <c r="B290" t="s">
        <v>1657</v>
      </c>
      <c r="C290" t="s">
        <v>1988</v>
      </c>
      <c r="D290" s="106" t="s">
        <v>2914</v>
      </c>
      <c r="E290" t="s">
        <v>2310</v>
      </c>
      <c r="F290" t="s">
        <v>1385</v>
      </c>
      <c r="G290" s="106" t="s">
        <v>2914</v>
      </c>
      <c r="H290" s="55">
        <v>5.54</v>
      </c>
      <c r="I290" t="s">
        <v>244</v>
      </c>
      <c r="J290" t="s">
        <v>98</v>
      </c>
      <c r="K290" s="56">
        <v>4.4999999999999998E-2</v>
      </c>
      <c r="L290" s="56">
        <v>9.0700000000000003E-2</v>
      </c>
      <c r="M290" s="55">
        <v>6.4</v>
      </c>
      <c r="N290" s="55">
        <v>87.92</v>
      </c>
      <c r="O290" s="55">
        <v>5.6268799999999999E-3</v>
      </c>
      <c r="P290" s="56">
        <v>0</v>
      </c>
      <c r="Q290" s="56">
        <v>0</v>
      </c>
    </row>
    <row r="291" spans="1:17">
      <c r="A291" t="s">
        <v>2873</v>
      </c>
      <c r="B291" t="s">
        <v>1657</v>
      </c>
      <c r="C291" t="s">
        <v>1981</v>
      </c>
      <c r="D291" s="106" t="s">
        <v>2914</v>
      </c>
      <c r="E291" t="s">
        <v>2310</v>
      </c>
      <c r="F291" t="s">
        <v>1385</v>
      </c>
      <c r="G291" s="106" t="s">
        <v>2914</v>
      </c>
      <c r="H291" s="55">
        <v>5.54</v>
      </c>
      <c r="I291" t="s">
        <v>244</v>
      </c>
      <c r="J291" t="s">
        <v>98</v>
      </c>
      <c r="K291" s="56">
        <v>4.4999999999999998E-2</v>
      </c>
      <c r="L291" s="56">
        <v>9.0700000000000003E-2</v>
      </c>
      <c r="M291" s="55">
        <v>8.06</v>
      </c>
      <c r="N291" s="55">
        <v>88.28</v>
      </c>
      <c r="O291" s="55">
        <v>7.1153680000000004E-3</v>
      </c>
      <c r="P291" s="56">
        <v>0</v>
      </c>
      <c r="Q291" s="56">
        <v>0</v>
      </c>
    </row>
    <row r="292" spans="1:17">
      <c r="A292" t="s">
        <v>2873</v>
      </c>
      <c r="B292" t="s">
        <v>1657</v>
      </c>
      <c r="C292" t="s">
        <v>1982</v>
      </c>
      <c r="D292" s="106" t="s">
        <v>2914</v>
      </c>
      <c r="E292" t="s">
        <v>2310</v>
      </c>
      <c r="F292" t="s">
        <v>1385</v>
      </c>
      <c r="G292" s="106" t="s">
        <v>2914</v>
      </c>
      <c r="H292" s="55">
        <v>5.54</v>
      </c>
      <c r="I292" t="s">
        <v>244</v>
      </c>
      <c r="J292" t="s">
        <v>98</v>
      </c>
      <c r="K292" s="56">
        <v>4.4999999999999998E-2</v>
      </c>
      <c r="L292" s="56">
        <v>9.0700000000000003E-2</v>
      </c>
      <c r="M292" s="55">
        <v>2.5</v>
      </c>
      <c r="N292" s="55">
        <v>87.67</v>
      </c>
      <c r="O292" s="55">
        <v>2.1917500000000001E-3</v>
      </c>
      <c r="P292" s="56">
        <v>0</v>
      </c>
      <c r="Q292" s="56">
        <v>0</v>
      </c>
    </row>
    <row r="293" spans="1:17">
      <c r="A293" t="s">
        <v>2873</v>
      </c>
      <c r="B293" t="s">
        <v>1657</v>
      </c>
      <c r="C293" t="s">
        <v>1983</v>
      </c>
      <c r="D293" s="106" t="s">
        <v>2914</v>
      </c>
      <c r="E293" t="s">
        <v>2310</v>
      </c>
      <c r="F293" t="s">
        <v>1385</v>
      </c>
      <c r="G293" s="106" t="s">
        <v>2914</v>
      </c>
      <c r="H293" s="55">
        <v>5.43</v>
      </c>
      <c r="I293" t="s">
        <v>244</v>
      </c>
      <c r="J293" t="s">
        <v>98</v>
      </c>
      <c r="K293" s="56">
        <v>4.4999999999999998E-2</v>
      </c>
      <c r="L293" s="56">
        <v>9.1499999999999998E-2</v>
      </c>
      <c r="M293" s="55">
        <v>1.87</v>
      </c>
      <c r="N293" s="55">
        <v>88.28</v>
      </c>
      <c r="O293" s="55">
        <v>1.6508359999999999E-3</v>
      </c>
      <c r="P293" s="56">
        <v>0</v>
      </c>
      <c r="Q293" s="56">
        <v>0</v>
      </c>
    </row>
    <row r="294" spans="1:17">
      <c r="A294" t="s">
        <v>2873</v>
      </c>
      <c r="B294" t="s">
        <v>1657</v>
      </c>
      <c r="C294" t="s">
        <v>1984</v>
      </c>
      <c r="D294" s="106" t="s">
        <v>2914</v>
      </c>
      <c r="E294" t="s">
        <v>2310</v>
      </c>
      <c r="F294" t="s">
        <v>1385</v>
      </c>
      <c r="G294" s="106" t="s">
        <v>2914</v>
      </c>
      <c r="H294" s="55">
        <v>5.58</v>
      </c>
      <c r="I294" t="s">
        <v>244</v>
      </c>
      <c r="J294" t="s">
        <v>98</v>
      </c>
      <c r="K294" s="56">
        <v>4.4999999999999998E-2</v>
      </c>
      <c r="L294" s="56">
        <v>8.7800000000000003E-2</v>
      </c>
      <c r="M294" s="55">
        <v>4.68</v>
      </c>
      <c r="N294" s="55">
        <v>88.28</v>
      </c>
      <c r="O294" s="55">
        <v>4.1315040000000003E-3</v>
      </c>
      <c r="P294" s="56">
        <v>0</v>
      </c>
      <c r="Q294" s="56">
        <v>0</v>
      </c>
    </row>
    <row r="295" spans="1:17">
      <c r="A295" t="s">
        <v>2873</v>
      </c>
      <c r="B295" t="s">
        <v>1657</v>
      </c>
      <c r="C295" t="s">
        <v>1985</v>
      </c>
      <c r="D295" s="106" t="s">
        <v>2914</v>
      </c>
      <c r="E295" t="s">
        <v>2310</v>
      </c>
      <c r="F295" t="s">
        <v>1385</v>
      </c>
      <c r="G295" s="106" t="s">
        <v>2914</v>
      </c>
      <c r="H295" s="55">
        <v>5.54</v>
      </c>
      <c r="I295" t="s">
        <v>244</v>
      </c>
      <c r="J295" t="s">
        <v>98</v>
      </c>
      <c r="K295" s="56">
        <v>4.4999999999999998E-2</v>
      </c>
      <c r="L295" s="56">
        <v>9.0700000000000003E-2</v>
      </c>
      <c r="M295" s="55">
        <v>4.83</v>
      </c>
      <c r="N295" s="55">
        <v>86.97</v>
      </c>
      <c r="O295" s="55">
        <v>4.2006509999999997E-3</v>
      </c>
      <c r="P295" s="56">
        <v>0</v>
      </c>
      <c r="Q295" s="56">
        <v>0</v>
      </c>
    </row>
    <row r="296" spans="1:17">
      <c r="A296" t="s">
        <v>2873</v>
      </c>
      <c r="B296" t="s">
        <v>1657</v>
      </c>
      <c r="C296" t="s">
        <v>1973</v>
      </c>
      <c r="D296" s="106" t="s">
        <v>2914</v>
      </c>
      <c r="E296" t="s">
        <v>2310</v>
      </c>
      <c r="F296" t="s">
        <v>1385</v>
      </c>
      <c r="G296" s="106" t="s">
        <v>2914</v>
      </c>
      <c r="H296" s="55">
        <v>5.54</v>
      </c>
      <c r="I296" t="s">
        <v>244</v>
      </c>
      <c r="J296" t="s">
        <v>98</v>
      </c>
      <c r="K296" s="56">
        <v>4.4999999999999998E-2</v>
      </c>
      <c r="L296" s="56">
        <v>9.0700000000000003E-2</v>
      </c>
      <c r="M296" s="55">
        <v>4.9400000000000004</v>
      </c>
      <c r="N296" s="55">
        <v>86.88</v>
      </c>
      <c r="O296" s="55">
        <v>4.2918720000000004E-3</v>
      </c>
      <c r="P296" s="56">
        <v>0</v>
      </c>
      <c r="Q296" s="56">
        <v>0</v>
      </c>
    </row>
    <row r="297" spans="1:17">
      <c r="A297" t="s">
        <v>2873</v>
      </c>
      <c r="B297" t="s">
        <v>1657</v>
      </c>
      <c r="C297" t="s">
        <v>1976</v>
      </c>
      <c r="D297" s="106" t="s">
        <v>2914</v>
      </c>
      <c r="E297" t="s">
        <v>2310</v>
      </c>
      <c r="F297" t="s">
        <v>1385</v>
      </c>
      <c r="G297" s="106" t="s">
        <v>2914</v>
      </c>
      <c r="H297" s="55">
        <v>5.54</v>
      </c>
      <c r="I297" t="s">
        <v>244</v>
      </c>
      <c r="J297" t="s">
        <v>98</v>
      </c>
      <c r="K297" s="56">
        <v>4.4999999999999998E-2</v>
      </c>
      <c r="L297" s="56">
        <v>9.0700000000000003E-2</v>
      </c>
      <c r="M297" s="55">
        <v>9.0500000000000007</v>
      </c>
      <c r="N297" s="55">
        <v>87.13</v>
      </c>
      <c r="O297" s="55">
        <v>7.8852650000000007E-3</v>
      </c>
      <c r="P297" s="56">
        <v>0</v>
      </c>
      <c r="Q297" s="56">
        <v>0</v>
      </c>
    </row>
    <row r="298" spans="1:17">
      <c r="A298" s="75" t="s">
        <v>1991</v>
      </c>
      <c r="B298" s="107" t="s">
        <v>2914</v>
      </c>
      <c r="C298" s="107" t="s">
        <v>2914</v>
      </c>
      <c r="D298" s="108" t="s">
        <v>2914</v>
      </c>
      <c r="E298" s="108" t="s">
        <v>2914</v>
      </c>
      <c r="F298" s="108" t="s">
        <v>2914</v>
      </c>
      <c r="G298" s="108" t="s">
        <v>2914</v>
      </c>
      <c r="H298" s="76">
        <v>0</v>
      </c>
      <c r="I298" s="108" t="s">
        <v>2914</v>
      </c>
      <c r="J298" s="108" t="s">
        <v>2914</v>
      </c>
      <c r="K298" s="108" t="s">
        <v>2914</v>
      </c>
      <c r="L298" s="77">
        <v>0</v>
      </c>
      <c r="M298" s="76">
        <v>0</v>
      </c>
      <c r="N298" s="108" t="s">
        <v>2914</v>
      </c>
      <c r="O298" s="76">
        <v>0</v>
      </c>
      <c r="P298" s="77">
        <v>0</v>
      </c>
      <c r="Q298" s="77">
        <v>0</v>
      </c>
    </row>
    <row r="299" spans="1:17">
      <c r="A299" t="s">
        <v>178</v>
      </c>
      <c r="B299" s="107" t="s">
        <v>2914</v>
      </c>
      <c r="C299" t="s">
        <v>178</v>
      </c>
      <c r="D299" s="108" t="s">
        <v>2914</v>
      </c>
      <c r="E299" t="s">
        <v>178</v>
      </c>
      <c r="F299" s="108" t="s">
        <v>2914</v>
      </c>
      <c r="G299" s="108" t="s">
        <v>2914</v>
      </c>
      <c r="H299" s="55">
        <v>0</v>
      </c>
      <c r="I299" t="s">
        <v>178</v>
      </c>
      <c r="J299" t="s">
        <v>178</v>
      </c>
      <c r="K299" s="56">
        <v>0</v>
      </c>
      <c r="L299" s="56">
        <v>0</v>
      </c>
      <c r="M299" s="55">
        <v>0</v>
      </c>
      <c r="N299" s="55">
        <v>0</v>
      </c>
      <c r="O299" s="55">
        <v>0</v>
      </c>
      <c r="P299" s="56">
        <v>0</v>
      </c>
      <c r="Q299" s="56">
        <v>0</v>
      </c>
    </row>
    <row r="300" spans="1:17">
      <c r="A300" s="75" t="s">
        <v>1992</v>
      </c>
      <c r="B300" s="107" t="s">
        <v>2914</v>
      </c>
      <c r="C300" s="107" t="s">
        <v>2914</v>
      </c>
      <c r="D300" s="108" t="s">
        <v>2914</v>
      </c>
      <c r="E300" s="108" t="s">
        <v>2914</v>
      </c>
      <c r="F300" s="108" t="s">
        <v>2914</v>
      </c>
      <c r="G300" s="108" t="s">
        <v>2914</v>
      </c>
      <c r="H300" s="76">
        <v>0</v>
      </c>
      <c r="I300" s="108" t="s">
        <v>2914</v>
      </c>
      <c r="J300" s="108" t="s">
        <v>2914</v>
      </c>
      <c r="K300" s="108" t="s">
        <v>2914</v>
      </c>
      <c r="L300" s="77">
        <v>0</v>
      </c>
      <c r="M300" s="76">
        <v>0</v>
      </c>
      <c r="N300" s="108" t="s">
        <v>2914</v>
      </c>
      <c r="O300" s="76">
        <v>0</v>
      </c>
      <c r="P300" s="77">
        <v>0</v>
      </c>
      <c r="Q300" s="77">
        <v>0</v>
      </c>
    </row>
    <row r="301" spans="1:17">
      <c r="A301" s="75" t="s">
        <v>1993</v>
      </c>
      <c r="B301" s="107" t="s">
        <v>2914</v>
      </c>
      <c r="C301" s="107" t="s">
        <v>2914</v>
      </c>
      <c r="D301" s="108" t="s">
        <v>2914</v>
      </c>
      <c r="E301" s="108" t="s">
        <v>2914</v>
      </c>
      <c r="F301" s="108" t="s">
        <v>2914</v>
      </c>
      <c r="G301" s="108" t="s">
        <v>2914</v>
      </c>
      <c r="H301" s="76">
        <v>0</v>
      </c>
      <c r="I301" s="108" t="s">
        <v>2914</v>
      </c>
      <c r="J301" s="108" t="s">
        <v>2914</v>
      </c>
      <c r="K301" s="108" t="s">
        <v>2914</v>
      </c>
      <c r="L301" s="77">
        <v>0</v>
      </c>
      <c r="M301" s="76">
        <v>0</v>
      </c>
      <c r="N301" s="108" t="s">
        <v>2914</v>
      </c>
      <c r="O301" s="76">
        <v>0</v>
      </c>
      <c r="P301" s="77">
        <v>0</v>
      </c>
      <c r="Q301" s="77">
        <v>0</v>
      </c>
    </row>
    <row r="302" spans="1:17">
      <c r="A302" t="s">
        <v>178</v>
      </c>
      <c r="B302" s="107" t="s">
        <v>2914</v>
      </c>
      <c r="C302" t="s">
        <v>178</v>
      </c>
      <c r="D302" s="108" t="s">
        <v>2914</v>
      </c>
      <c r="E302" t="s">
        <v>178</v>
      </c>
      <c r="F302" s="108" t="s">
        <v>2914</v>
      </c>
      <c r="G302" s="108" t="s">
        <v>2914</v>
      </c>
      <c r="H302" s="55">
        <v>0</v>
      </c>
      <c r="I302" t="s">
        <v>178</v>
      </c>
      <c r="J302" t="s">
        <v>178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5" t="s">
        <v>1994</v>
      </c>
      <c r="B303" s="107" t="s">
        <v>2914</v>
      </c>
      <c r="C303" s="107" t="s">
        <v>2914</v>
      </c>
      <c r="D303" s="108" t="s">
        <v>2914</v>
      </c>
      <c r="E303" s="108" t="s">
        <v>2914</v>
      </c>
      <c r="F303" s="108" t="s">
        <v>2914</v>
      </c>
      <c r="G303" s="108" t="s">
        <v>2914</v>
      </c>
      <c r="H303" s="76">
        <v>0</v>
      </c>
      <c r="I303" s="108" t="s">
        <v>2914</v>
      </c>
      <c r="J303" s="108" t="s">
        <v>2914</v>
      </c>
      <c r="K303" s="108" t="s">
        <v>2914</v>
      </c>
      <c r="L303" s="77">
        <v>0</v>
      </c>
      <c r="M303" s="76">
        <v>0</v>
      </c>
      <c r="N303" s="108" t="s">
        <v>2914</v>
      </c>
      <c r="O303" s="76">
        <v>0</v>
      </c>
      <c r="P303" s="77">
        <v>0</v>
      </c>
      <c r="Q303" s="77">
        <v>0</v>
      </c>
    </row>
    <row r="304" spans="1:17">
      <c r="A304" t="s">
        <v>178</v>
      </c>
      <c r="B304" s="107" t="s">
        <v>2914</v>
      </c>
      <c r="C304" t="s">
        <v>178</v>
      </c>
      <c r="D304" s="108" t="s">
        <v>2914</v>
      </c>
      <c r="E304" t="s">
        <v>178</v>
      </c>
      <c r="F304" s="108" t="s">
        <v>2914</v>
      </c>
      <c r="G304" s="108" t="s">
        <v>2914</v>
      </c>
      <c r="H304" s="55">
        <v>0</v>
      </c>
      <c r="I304" t="s">
        <v>178</v>
      </c>
      <c r="J304" t="s">
        <v>178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5" t="s">
        <v>1995</v>
      </c>
      <c r="B305" s="107" t="s">
        <v>2914</v>
      </c>
      <c r="C305" s="107" t="s">
        <v>2914</v>
      </c>
      <c r="D305" s="108" t="s">
        <v>2914</v>
      </c>
      <c r="E305" s="108" t="s">
        <v>2914</v>
      </c>
      <c r="F305" s="108" t="s">
        <v>2914</v>
      </c>
      <c r="G305" s="108" t="s">
        <v>2914</v>
      </c>
      <c r="H305" s="76">
        <v>0</v>
      </c>
      <c r="I305" s="108" t="s">
        <v>2914</v>
      </c>
      <c r="J305" s="108" t="s">
        <v>2914</v>
      </c>
      <c r="K305" s="108" t="s">
        <v>2914</v>
      </c>
      <c r="L305" s="77">
        <v>0</v>
      </c>
      <c r="M305" s="76">
        <v>0</v>
      </c>
      <c r="N305" s="108" t="s">
        <v>2914</v>
      </c>
      <c r="O305" s="76">
        <v>0</v>
      </c>
      <c r="P305" s="77">
        <v>0</v>
      </c>
      <c r="Q305" s="77">
        <v>0</v>
      </c>
    </row>
    <row r="306" spans="1:17">
      <c r="A306" t="s">
        <v>178</v>
      </c>
      <c r="B306" s="107" t="s">
        <v>2914</v>
      </c>
      <c r="C306" t="s">
        <v>178</v>
      </c>
      <c r="D306" s="108" t="s">
        <v>2914</v>
      </c>
      <c r="E306" t="s">
        <v>178</v>
      </c>
      <c r="F306" s="108" t="s">
        <v>2914</v>
      </c>
      <c r="G306" s="108" t="s">
        <v>2914</v>
      </c>
      <c r="H306" s="55">
        <v>0</v>
      </c>
      <c r="I306" t="s">
        <v>178</v>
      </c>
      <c r="J306" t="s">
        <v>178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5" t="s">
        <v>1996</v>
      </c>
      <c r="B307" s="107" t="s">
        <v>2914</v>
      </c>
      <c r="C307" s="107" t="s">
        <v>2914</v>
      </c>
      <c r="D307" s="108" t="s">
        <v>2914</v>
      </c>
      <c r="E307" s="108" t="s">
        <v>2914</v>
      </c>
      <c r="F307" s="108" t="s">
        <v>2914</v>
      </c>
      <c r="G307" s="108" t="s">
        <v>2914</v>
      </c>
      <c r="H307" s="76">
        <v>0</v>
      </c>
      <c r="I307" s="108" t="s">
        <v>2914</v>
      </c>
      <c r="J307" s="108" t="s">
        <v>2914</v>
      </c>
      <c r="K307" s="108" t="s">
        <v>2914</v>
      </c>
      <c r="L307" s="77">
        <v>0</v>
      </c>
      <c r="M307" s="76">
        <v>0</v>
      </c>
      <c r="N307" s="108" t="s">
        <v>2914</v>
      </c>
      <c r="O307" s="76">
        <v>0</v>
      </c>
      <c r="P307" s="77">
        <v>0</v>
      </c>
      <c r="Q307" s="77">
        <v>0</v>
      </c>
    </row>
    <row r="308" spans="1:17">
      <c r="A308" t="s">
        <v>178</v>
      </c>
      <c r="B308" s="107" t="s">
        <v>2914</v>
      </c>
      <c r="C308" t="s">
        <v>178</v>
      </c>
      <c r="D308" s="108" t="s">
        <v>2914</v>
      </c>
      <c r="E308" t="s">
        <v>178</v>
      </c>
      <c r="F308" s="108" t="s">
        <v>2914</v>
      </c>
      <c r="G308" s="108" t="s">
        <v>2914</v>
      </c>
      <c r="H308" s="55">
        <v>0</v>
      </c>
      <c r="I308" t="s">
        <v>178</v>
      </c>
      <c r="J308" t="s">
        <v>178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5" t="s">
        <v>188</v>
      </c>
      <c r="B309" s="107" t="s">
        <v>2914</v>
      </c>
      <c r="C309" s="107" t="s">
        <v>2914</v>
      </c>
      <c r="D309" s="108" t="s">
        <v>2914</v>
      </c>
      <c r="E309" s="108" t="s">
        <v>2914</v>
      </c>
      <c r="F309" s="108" t="s">
        <v>2914</v>
      </c>
      <c r="G309" s="108" t="s">
        <v>2914</v>
      </c>
      <c r="H309" s="76">
        <v>3.9</v>
      </c>
      <c r="I309" s="108" t="s">
        <v>2914</v>
      </c>
      <c r="J309" s="108" t="s">
        <v>2914</v>
      </c>
      <c r="K309" s="108" t="s">
        <v>2914</v>
      </c>
      <c r="L309" s="77">
        <v>6.6500000000000004E-2</v>
      </c>
      <c r="M309" s="76">
        <v>57356.41</v>
      </c>
      <c r="N309" s="108" t="s">
        <v>2914</v>
      </c>
      <c r="O309" s="76">
        <v>216.39491093348425</v>
      </c>
      <c r="P309" s="77">
        <v>0.92130000000000001</v>
      </c>
      <c r="Q309" s="77">
        <v>2.3999999999999998E-3</v>
      </c>
    </row>
    <row r="310" spans="1:17">
      <c r="A310" s="75" t="s">
        <v>1997</v>
      </c>
      <c r="B310" s="107" t="s">
        <v>2914</v>
      </c>
      <c r="C310" s="107" t="s">
        <v>2914</v>
      </c>
      <c r="D310" s="108" t="s">
        <v>2914</v>
      </c>
      <c r="E310" s="108" t="s">
        <v>2914</v>
      </c>
      <c r="F310" s="108" t="s">
        <v>2914</v>
      </c>
      <c r="G310" s="108" t="s">
        <v>2914</v>
      </c>
      <c r="H310" s="76">
        <v>0</v>
      </c>
      <c r="I310" s="108" t="s">
        <v>2914</v>
      </c>
      <c r="J310" s="108" t="s">
        <v>2914</v>
      </c>
      <c r="K310" s="108" t="s">
        <v>2914</v>
      </c>
      <c r="L310" s="77">
        <v>0</v>
      </c>
      <c r="M310" s="76">
        <v>0</v>
      </c>
      <c r="N310" s="108" t="s">
        <v>2914</v>
      </c>
      <c r="O310" s="76">
        <v>0</v>
      </c>
      <c r="P310" s="77">
        <v>0</v>
      </c>
      <c r="Q310" s="77">
        <v>0</v>
      </c>
    </row>
    <row r="311" spans="1:17">
      <c r="A311" t="s">
        <v>178</v>
      </c>
      <c r="B311" s="107" t="s">
        <v>2914</v>
      </c>
      <c r="C311" t="s">
        <v>178</v>
      </c>
      <c r="D311" s="108" t="s">
        <v>2914</v>
      </c>
      <c r="E311" t="s">
        <v>178</v>
      </c>
      <c r="F311" s="108" t="s">
        <v>2914</v>
      </c>
      <c r="G311" s="108" t="s">
        <v>2914</v>
      </c>
      <c r="H311" s="55">
        <v>0</v>
      </c>
      <c r="I311" t="s">
        <v>178</v>
      </c>
      <c r="J311" t="s">
        <v>178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5" t="s">
        <v>1655</v>
      </c>
      <c r="B312" s="107" t="s">
        <v>2914</v>
      </c>
      <c r="C312" s="107" t="s">
        <v>2914</v>
      </c>
      <c r="D312" s="108" t="s">
        <v>2914</v>
      </c>
      <c r="E312" s="108" t="s">
        <v>2914</v>
      </c>
      <c r="F312" s="108" t="s">
        <v>2914</v>
      </c>
      <c r="G312" s="108" t="s">
        <v>2914</v>
      </c>
      <c r="H312" s="76">
        <v>0</v>
      </c>
      <c r="I312" s="108" t="s">
        <v>2914</v>
      </c>
      <c r="J312" s="108" t="s">
        <v>2914</v>
      </c>
      <c r="K312" s="108" t="s">
        <v>2914</v>
      </c>
      <c r="L312" s="77">
        <v>0</v>
      </c>
      <c r="M312" s="76">
        <v>0</v>
      </c>
      <c r="N312" s="108" t="s">
        <v>2914</v>
      </c>
      <c r="O312" s="76">
        <v>0</v>
      </c>
      <c r="P312" s="77">
        <v>0</v>
      </c>
      <c r="Q312" s="77">
        <v>0</v>
      </c>
    </row>
    <row r="313" spans="1:17">
      <c r="A313" t="s">
        <v>178</v>
      </c>
      <c r="B313" s="107" t="s">
        <v>2914</v>
      </c>
      <c r="C313" t="s">
        <v>178</v>
      </c>
      <c r="D313" s="108" t="s">
        <v>2914</v>
      </c>
      <c r="E313" t="s">
        <v>178</v>
      </c>
      <c r="F313" s="108" t="s">
        <v>2914</v>
      </c>
      <c r="G313" s="108" t="s">
        <v>2914</v>
      </c>
      <c r="H313" s="55">
        <v>0</v>
      </c>
      <c r="I313" t="s">
        <v>178</v>
      </c>
      <c r="J313" t="s">
        <v>178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5" t="s">
        <v>1656</v>
      </c>
      <c r="B314" s="107" t="s">
        <v>2914</v>
      </c>
      <c r="C314" s="107" t="s">
        <v>2914</v>
      </c>
      <c r="D314" s="108" t="s">
        <v>2914</v>
      </c>
      <c r="E314" s="108" t="s">
        <v>2914</v>
      </c>
      <c r="F314" s="108" t="s">
        <v>2914</v>
      </c>
      <c r="G314" s="108" t="s">
        <v>2914</v>
      </c>
      <c r="H314" s="76">
        <v>3.9</v>
      </c>
      <c r="I314" s="108" t="s">
        <v>2914</v>
      </c>
      <c r="J314" s="108" t="s">
        <v>2914</v>
      </c>
      <c r="K314" s="108" t="s">
        <v>2914</v>
      </c>
      <c r="L314" s="77">
        <v>6.6500000000000004E-2</v>
      </c>
      <c r="M314" s="76">
        <v>57356.41</v>
      </c>
      <c r="N314" s="108" t="s">
        <v>2914</v>
      </c>
      <c r="O314" s="76">
        <v>216.39491093348425</v>
      </c>
      <c r="P314" s="77">
        <v>0.92130000000000001</v>
      </c>
      <c r="Q314" s="77">
        <v>2.3999999999999998E-3</v>
      </c>
    </row>
    <row r="315" spans="1:17">
      <c r="A315" s="62" t="s">
        <v>2912</v>
      </c>
      <c r="B315" t="s">
        <v>1615</v>
      </c>
      <c r="C315" t="s">
        <v>2000</v>
      </c>
      <c r="D315" s="106" t="s">
        <v>2914</v>
      </c>
      <c r="E315" t="s">
        <v>1170</v>
      </c>
      <c r="F315" t="s">
        <v>1703</v>
      </c>
      <c r="G315" t="s">
        <v>176</v>
      </c>
      <c r="H315" s="55">
        <v>3.33</v>
      </c>
      <c r="I315" t="s">
        <v>244</v>
      </c>
      <c r="J315" t="s">
        <v>100</v>
      </c>
      <c r="K315" s="56">
        <v>4.8000000000000001E-2</v>
      </c>
      <c r="L315" s="56">
        <v>6.0100000000000001E-2</v>
      </c>
      <c r="M315" s="55">
        <v>122.67</v>
      </c>
      <c r="N315" s="55">
        <v>97.74</v>
      </c>
      <c r="O315" s="55">
        <v>0.43486880556599999</v>
      </c>
      <c r="P315" s="56">
        <v>1.9E-3</v>
      </c>
      <c r="Q315" s="56">
        <v>0</v>
      </c>
    </row>
    <row r="316" spans="1:17">
      <c r="A316" s="62" t="s">
        <v>2912</v>
      </c>
      <c r="B316" t="s">
        <v>1615</v>
      </c>
      <c r="C316" t="s">
        <v>1998</v>
      </c>
      <c r="D316" s="106" t="s">
        <v>2914</v>
      </c>
      <c r="E316" t="s">
        <v>1170</v>
      </c>
      <c r="F316" t="s">
        <v>1999</v>
      </c>
      <c r="G316" t="s">
        <v>176</v>
      </c>
      <c r="H316" s="55">
        <v>3.33</v>
      </c>
      <c r="I316" t="s">
        <v>244</v>
      </c>
      <c r="J316" t="s">
        <v>100</v>
      </c>
      <c r="K316" s="56">
        <v>4.5999999999999999E-2</v>
      </c>
      <c r="L316" s="56">
        <v>6.4399999999999999E-2</v>
      </c>
      <c r="M316" s="55">
        <v>61.18</v>
      </c>
      <c r="N316" s="55">
        <v>95.72</v>
      </c>
      <c r="O316" s="55">
        <v>0.21240254599200001</v>
      </c>
      <c r="P316" s="56">
        <v>8.9999999999999998E-4</v>
      </c>
      <c r="Q316" s="56">
        <v>0</v>
      </c>
    </row>
    <row r="317" spans="1:17">
      <c r="A317" s="62" t="s">
        <v>2912</v>
      </c>
      <c r="B317" t="s">
        <v>1615</v>
      </c>
      <c r="C317" t="s">
        <v>2001</v>
      </c>
      <c r="D317" s="106" t="s">
        <v>2914</v>
      </c>
      <c r="E317" t="s">
        <v>1170</v>
      </c>
      <c r="F317" t="s">
        <v>1703</v>
      </c>
      <c r="G317" t="s">
        <v>176</v>
      </c>
      <c r="H317" s="55">
        <v>3.26</v>
      </c>
      <c r="I317" t="s">
        <v>244</v>
      </c>
      <c r="J317" t="s">
        <v>100</v>
      </c>
      <c r="K317" s="56">
        <v>5.4399999999999997E-2</v>
      </c>
      <c r="L317" s="56">
        <v>7.5999999999999998E-2</v>
      </c>
      <c r="M317" s="55">
        <v>62.17</v>
      </c>
      <c r="N317" s="55">
        <v>95.24</v>
      </c>
      <c r="O317" s="55">
        <v>0.21475723791599999</v>
      </c>
      <c r="P317" s="56">
        <v>8.9999999999999998E-4</v>
      </c>
      <c r="Q317" s="56">
        <v>0</v>
      </c>
    </row>
    <row r="318" spans="1:17">
      <c r="A318" t="s">
        <v>2874</v>
      </c>
      <c r="B318" t="s">
        <v>1657</v>
      </c>
      <c r="C318" t="s">
        <v>2015</v>
      </c>
      <c r="D318" s="106" t="s">
        <v>2914</v>
      </c>
      <c r="E318" t="s">
        <v>1694</v>
      </c>
      <c r="F318" t="s">
        <v>2016</v>
      </c>
      <c r="G318" t="s">
        <v>1210</v>
      </c>
      <c r="H318" s="55">
        <v>0.23</v>
      </c>
      <c r="I318" t="s">
        <v>1954</v>
      </c>
      <c r="J318" t="s">
        <v>100</v>
      </c>
      <c r="K318" s="56">
        <v>7.9699999999999993E-2</v>
      </c>
      <c r="L318" s="56">
        <v>8.8599999999999998E-2</v>
      </c>
      <c r="M318" s="55">
        <v>48.62</v>
      </c>
      <c r="N318" s="55">
        <v>100.14</v>
      </c>
      <c r="O318" s="55">
        <v>0.17659162263600001</v>
      </c>
      <c r="P318" s="56">
        <v>8.0000000000000004E-4</v>
      </c>
      <c r="Q318" s="56">
        <v>0</v>
      </c>
    </row>
    <row r="319" spans="1:17">
      <c r="A319" t="s">
        <v>2874</v>
      </c>
      <c r="B319" t="s">
        <v>1657</v>
      </c>
      <c r="C319" t="s">
        <v>2017</v>
      </c>
      <c r="D319" s="106" t="s">
        <v>2914</v>
      </c>
      <c r="E319" t="s">
        <v>1694</v>
      </c>
      <c r="F319" t="s">
        <v>2018</v>
      </c>
      <c r="G319" t="s">
        <v>1210</v>
      </c>
      <c r="H319" s="55">
        <v>0.23</v>
      </c>
      <c r="I319" t="s">
        <v>1954</v>
      </c>
      <c r="J319" t="s">
        <v>100</v>
      </c>
      <c r="K319" s="56">
        <v>7.9699999999999993E-2</v>
      </c>
      <c r="L319" s="56">
        <v>8.8599999999999998E-2</v>
      </c>
      <c r="M319" s="55">
        <v>0.14000000000000001</v>
      </c>
      <c r="N319" s="55">
        <v>103.451986109589</v>
      </c>
      <c r="O319" s="55">
        <v>5.2530849506727097E-4</v>
      </c>
      <c r="P319" s="56">
        <v>0</v>
      </c>
      <c r="Q319" s="56">
        <v>0</v>
      </c>
    </row>
    <row r="320" spans="1:17">
      <c r="A320" t="s">
        <v>2874</v>
      </c>
      <c r="B320" t="s">
        <v>1657</v>
      </c>
      <c r="C320" t="s">
        <v>2019</v>
      </c>
      <c r="D320" s="106" t="s">
        <v>2914</v>
      </c>
      <c r="E320" t="s">
        <v>1694</v>
      </c>
      <c r="F320" t="s">
        <v>210</v>
      </c>
      <c r="G320" t="s">
        <v>1210</v>
      </c>
      <c r="H320" s="55">
        <v>0.23</v>
      </c>
      <c r="I320" t="s">
        <v>1954</v>
      </c>
      <c r="J320" t="s">
        <v>100</v>
      </c>
      <c r="K320" s="56">
        <v>7.9699999999999993E-2</v>
      </c>
      <c r="L320" s="56">
        <v>8.8599999999999998E-2</v>
      </c>
      <c r="M320" s="55">
        <v>0.19</v>
      </c>
      <c r="N320" s="55">
        <v>100.14</v>
      </c>
      <c r="O320" s="55">
        <v>6.9009478199999995E-4</v>
      </c>
      <c r="P320" s="56">
        <v>0</v>
      </c>
      <c r="Q320" s="56">
        <v>0</v>
      </c>
    </row>
    <row r="321" spans="1:17">
      <c r="A321" t="s">
        <v>2874</v>
      </c>
      <c r="B321" t="s">
        <v>1657</v>
      </c>
      <c r="C321" t="s">
        <v>2020</v>
      </c>
      <c r="D321" s="106" t="s">
        <v>2914</v>
      </c>
      <c r="E321" t="s">
        <v>1694</v>
      </c>
      <c r="F321" t="s">
        <v>2021</v>
      </c>
      <c r="G321" t="s">
        <v>1210</v>
      </c>
      <c r="H321" s="55">
        <v>0.23</v>
      </c>
      <c r="I321" t="s">
        <v>1954</v>
      </c>
      <c r="J321" t="s">
        <v>100</v>
      </c>
      <c r="K321" s="56">
        <v>7.9600000000000004E-2</v>
      </c>
      <c r="L321" s="56">
        <v>8.8599999999999998E-2</v>
      </c>
      <c r="M321" s="55">
        <v>0.1</v>
      </c>
      <c r="N321" s="55">
        <v>100.14</v>
      </c>
      <c r="O321" s="55">
        <v>3.6320778000000002E-4</v>
      </c>
      <c r="P321" s="56">
        <v>0</v>
      </c>
      <c r="Q321" s="56">
        <v>0</v>
      </c>
    </row>
    <row r="322" spans="1:17">
      <c r="A322" t="s">
        <v>2874</v>
      </c>
      <c r="B322" t="s">
        <v>1657</v>
      </c>
      <c r="C322" t="s">
        <v>2022</v>
      </c>
      <c r="D322" s="106" t="s">
        <v>2914</v>
      </c>
      <c r="E322" t="s">
        <v>1694</v>
      </c>
      <c r="F322" t="s">
        <v>2023</v>
      </c>
      <c r="G322" t="s">
        <v>1210</v>
      </c>
      <c r="H322" s="55">
        <v>0.23</v>
      </c>
      <c r="I322" t="s">
        <v>1954</v>
      </c>
      <c r="J322" t="s">
        <v>100</v>
      </c>
      <c r="K322" s="56">
        <v>7.9699999999999993E-2</v>
      </c>
      <c r="L322" s="56">
        <v>8.8599999999999998E-2</v>
      </c>
      <c r="M322" s="55">
        <v>0.35</v>
      </c>
      <c r="N322" s="55">
        <v>100.14</v>
      </c>
      <c r="O322" s="55">
        <v>1.2712272299999999E-3</v>
      </c>
      <c r="P322" s="56">
        <v>0</v>
      </c>
      <c r="Q322" s="56">
        <v>0</v>
      </c>
    </row>
    <row r="323" spans="1:17">
      <c r="A323" t="s">
        <v>2874</v>
      </c>
      <c r="B323" t="s">
        <v>1657</v>
      </c>
      <c r="C323" t="s">
        <v>2024</v>
      </c>
      <c r="D323" s="106" t="s">
        <v>2914</v>
      </c>
      <c r="E323" t="s">
        <v>1694</v>
      </c>
      <c r="F323" t="s">
        <v>221</v>
      </c>
      <c r="G323" t="s">
        <v>1210</v>
      </c>
      <c r="H323" s="55">
        <v>0.23</v>
      </c>
      <c r="I323" t="s">
        <v>1954</v>
      </c>
      <c r="J323" t="s">
        <v>100</v>
      </c>
      <c r="K323" s="56">
        <v>7.9699999999999993E-2</v>
      </c>
      <c r="L323" s="56">
        <v>8.8599999999999998E-2</v>
      </c>
      <c r="M323" s="55">
        <v>0.19</v>
      </c>
      <c r="N323" s="55">
        <v>100.14</v>
      </c>
      <c r="O323" s="55">
        <v>6.9009478199999995E-4</v>
      </c>
      <c r="P323" s="56">
        <v>0</v>
      </c>
      <c r="Q323" s="56">
        <v>0</v>
      </c>
    </row>
    <row r="324" spans="1:17">
      <c r="A324" t="s">
        <v>2874</v>
      </c>
      <c r="B324" t="s">
        <v>1657</v>
      </c>
      <c r="C324" t="s">
        <v>2025</v>
      </c>
      <c r="D324" s="106" t="s">
        <v>2914</v>
      </c>
      <c r="E324" t="s">
        <v>1694</v>
      </c>
      <c r="F324" t="s">
        <v>1611</v>
      </c>
      <c r="G324" t="s">
        <v>1210</v>
      </c>
      <c r="H324" s="55">
        <v>0.23</v>
      </c>
      <c r="I324" t="s">
        <v>1954</v>
      </c>
      <c r="J324" t="s">
        <v>100</v>
      </c>
      <c r="K324" s="56">
        <v>7.9699999999999993E-2</v>
      </c>
      <c r="L324" s="56">
        <v>8.8599999999999998E-2</v>
      </c>
      <c r="M324" s="55">
        <v>0.15</v>
      </c>
      <c r="N324" s="55">
        <v>100.14</v>
      </c>
      <c r="O324" s="55">
        <v>5.4481167E-4</v>
      </c>
      <c r="P324" s="56">
        <v>0</v>
      </c>
      <c r="Q324" s="56">
        <v>0</v>
      </c>
    </row>
    <row r="325" spans="1:17">
      <c r="A325" t="s">
        <v>2874</v>
      </c>
      <c r="B325" t="s">
        <v>1657</v>
      </c>
      <c r="C325" t="s">
        <v>2026</v>
      </c>
      <c r="D325" s="106" t="s">
        <v>2914</v>
      </c>
      <c r="E325" t="s">
        <v>1694</v>
      </c>
      <c r="F325" t="s">
        <v>2027</v>
      </c>
      <c r="G325" t="s">
        <v>1210</v>
      </c>
      <c r="H325" s="55">
        <v>0.23</v>
      </c>
      <c r="I325" t="s">
        <v>1954</v>
      </c>
      <c r="J325" t="s">
        <v>100</v>
      </c>
      <c r="K325" s="56">
        <v>7.9699999999999993E-2</v>
      </c>
      <c r="L325" s="56">
        <v>8.8599999999999998E-2</v>
      </c>
      <c r="M325" s="55">
        <v>0.36</v>
      </c>
      <c r="N325" s="55">
        <v>100.14</v>
      </c>
      <c r="O325" s="55">
        <v>1.3075480079999999E-3</v>
      </c>
      <c r="P325" s="56">
        <v>0</v>
      </c>
      <c r="Q325" s="56">
        <v>0</v>
      </c>
    </row>
    <row r="326" spans="1:17">
      <c r="A326" t="s">
        <v>2874</v>
      </c>
      <c r="B326" t="s">
        <v>1657</v>
      </c>
      <c r="C326" t="s">
        <v>2028</v>
      </c>
      <c r="D326" s="106" t="s">
        <v>2914</v>
      </c>
      <c r="E326" t="s">
        <v>1694</v>
      </c>
      <c r="F326" t="s">
        <v>216</v>
      </c>
      <c r="G326" t="s">
        <v>1210</v>
      </c>
      <c r="H326" s="55">
        <v>0.23</v>
      </c>
      <c r="I326" t="s">
        <v>1954</v>
      </c>
      <c r="J326" t="s">
        <v>100</v>
      </c>
      <c r="K326" s="56">
        <v>7.9699999999999993E-2</v>
      </c>
      <c r="L326" s="56">
        <v>8.8599999999999998E-2</v>
      </c>
      <c r="M326" s="55">
        <v>0.18</v>
      </c>
      <c r="N326" s="55">
        <v>100.14</v>
      </c>
      <c r="O326" s="55">
        <v>6.5377400399999996E-4</v>
      </c>
      <c r="P326" s="56">
        <v>0</v>
      </c>
      <c r="Q326" s="56">
        <v>0</v>
      </c>
    </row>
    <row r="327" spans="1:17">
      <c r="A327" t="s">
        <v>2874</v>
      </c>
      <c r="B327" t="s">
        <v>1657</v>
      </c>
      <c r="C327" t="s">
        <v>2029</v>
      </c>
      <c r="D327" s="106" t="s">
        <v>2914</v>
      </c>
      <c r="E327" t="s">
        <v>1694</v>
      </c>
      <c r="F327" t="s">
        <v>2030</v>
      </c>
      <c r="G327" t="s">
        <v>1210</v>
      </c>
      <c r="H327" s="55">
        <v>0.23</v>
      </c>
      <c r="I327" t="s">
        <v>1954</v>
      </c>
      <c r="J327" t="s">
        <v>100</v>
      </c>
      <c r="K327" s="56">
        <v>7.9699999999999993E-2</v>
      </c>
      <c r="L327" s="56">
        <v>8.8599999999999998E-2</v>
      </c>
      <c r="M327" s="55">
        <v>0.19</v>
      </c>
      <c r="N327" s="55">
        <v>100.14</v>
      </c>
      <c r="O327" s="55">
        <v>6.9009478199999995E-4</v>
      </c>
      <c r="P327" s="56">
        <v>0</v>
      </c>
      <c r="Q327" s="56">
        <v>0</v>
      </c>
    </row>
    <row r="328" spans="1:17">
      <c r="A328" t="s">
        <v>2874</v>
      </c>
      <c r="B328" t="s">
        <v>1657</v>
      </c>
      <c r="C328" t="s">
        <v>2031</v>
      </c>
      <c r="D328" s="106" t="s">
        <v>2914</v>
      </c>
      <c r="E328" t="s">
        <v>1694</v>
      </c>
      <c r="F328" t="s">
        <v>2032</v>
      </c>
      <c r="G328" t="s">
        <v>1210</v>
      </c>
      <c r="H328" s="55">
        <v>0.23</v>
      </c>
      <c r="I328" t="s">
        <v>1954</v>
      </c>
      <c r="J328" t="s">
        <v>100</v>
      </c>
      <c r="K328" s="56">
        <v>7.9699999999999993E-2</v>
      </c>
      <c r="L328" s="56">
        <v>8.8599999999999998E-2</v>
      </c>
      <c r="M328" s="55">
        <v>0.14000000000000001</v>
      </c>
      <c r="N328" s="55">
        <v>100.14</v>
      </c>
      <c r="O328" s="55">
        <v>5.0849089200000002E-4</v>
      </c>
      <c r="P328" s="56">
        <v>0</v>
      </c>
      <c r="Q328" s="56">
        <v>0</v>
      </c>
    </row>
    <row r="329" spans="1:17">
      <c r="A329" t="s">
        <v>2875</v>
      </c>
      <c r="B329" t="s">
        <v>1657</v>
      </c>
      <c r="C329" t="s">
        <v>2010</v>
      </c>
      <c r="D329" s="106" t="s">
        <v>2914</v>
      </c>
      <c r="E329" t="s">
        <v>1694</v>
      </c>
      <c r="F329" t="s">
        <v>1801</v>
      </c>
      <c r="G329" t="s">
        <v>1210</v>
      </c>
      <c r="H329" s="55">
        <v>0.6</v>
      </c>
      <c r="I329" t="s">
        <v>834</v>
      </c>
      <c r="J329" t="s">
        <v>171</v>
      </c>
      <c r="K329" s="56">
        <v>7.7299999999999994E-2</v>
      </c>
      <c r="L329" s="56">
        <v>7.9899999999999999E-2</v>
      </c>
      <c r="M329" s="55">
        <v>473.09</v>
      </c>
      <c r="N329" s="55">
        <v>101.35</v>
      </c>
      <c r="O329" s="55">
        <v>0.1706457628685</v>
      </c>
      <c r="P329" s="56">
        <v>6.9999999999999999E-4</v>
      </c>
      <c r="Q329" s="56">
        <v>0</v>
      </c>
    </row>
    <row r="330" spans="1:17">
      <c r="A330" t="s">
        <v>2875</v>
      </c>
      <c r="B330" t="s">
        <v>1657</v>
      </c>
      <c r="C330" t="s">
        <v>2011</v>
      </c>
      <c r="D330" s="106" t="s">
        <v>2914</v>
      </c>
      <c r="E330" t="s">
        <v>1694</v>
      </c>
      <c r="F330" t="s">
        <v>1909</v>
      </c>
      <c r="G330" t="s">
        <v>1210</v>
      </c>
      <c r="H330" s="55">
        <v>0.6</v>
      </c>
      <c r="I330" t="s">
        <v>834</v>
      </c>
      <c r="J330" t="s">
        <v>169</v>
      </c>
      <c r="K330" s="56">
        <v>7.1199999999999999E-2</v>
      </c>
      <c r="L330" s="56">
        <v>6.9599999999999995E-2</v>
      </c>
      <c r="M330" s="55">
        <v>12.97</v>
      </c>
      <c r="N330" s="55">
        <v>101.43</v>
      </c>
      <c r="O330" s="55">
        <v>4.7714893317000002E-3</v>
      </c>
      <c r="P330" s="56">
        <v>0</v>
      </c>
      <c r="Q330" s="56">
        <v>0</v>
      </c>
    </row>
    <row r="331" spans="1:17">
      <c r="A331" t="s">
        <v>2875</v>
      </c>
      <c r="B331" t="s">
        <v>1657</v>
      </c>
      <c r="C331" t="s">
        <v>2012</v>
      </c>
      <c r="D331" s="106" t="s">
        <v>2914</v>
      </c>
      <c r="E331" t="s">
        <v>1694</v>
      </c>
      <c r="F331" t="s">
        <v>210</v>
      </c>
      <c r="G331" t="s">
        <v>1210</v>
      </c>
      <c r="H331" s="55">
        <v>0.6</v>
      </c>
      <c r="I331" t="s">
        <v>834</v>
      </c>
      <c r="J331" t="s">
        <v>169</v>
      </c>
      <c r="K331" s="56">
        <v>7.1199999999999999E-2</v>
      </c>
      <c r="L331" s="56">
        <v>6.9599999999999995E-2</v>
      </c>
      <c r="M331" s="55">
        <v>5.0199999999999996</v>
      </c>
      <c r="N331" s="55">
        <v>101.43</v>
      </c>
      <c r="O331" s="55">
        <v>1.8467907821999999E-3</v>
      </c>
      <c r="P331" s="56">
        <v>0</v>
      </c>
      <c r="Q331" s="56">
        <v>0</v>
      </c>
    </row>
    <row r="332" spans="1:17">
      <c r="A332" t="s">
        <v>2875</v>
      </c>
      <c r="B332" t="s">
        <v>1657</v>
      </c>
      <c r="C332" t="s">
        <v>2013</v>
      </c>
      <c r="D332" s="106" t="s">
        <v>2914</v>
      </c>
      <c r="E332" t="s">
        <v>1694</v>
      </c>
      <c r="F332" t="s">
        <v>221</v>
      </c>
      <c r="G332" t="s">
        <v>1210</v>
      </c>
      <c r="H332" s="55">
        <v>0.6</v>
      </c>
      <c r="I332" t="s">
        <v>834</v>
      </c>
      <c r="J332" t="s">
        <v>169</v>
      </c>
      <c r="K332" s="56">
        <v>7.1199999999999999E-2</v>
      </c>
      <c r="L332" s="56">
        <v>6.9599999999999995E-2</v>
      </c>
      <c r="M332" s="55">
        <v>8.24</v>
      </c>
      <c r="N332" s="55">
        <v>101.43</v>
      </c>
      <c r="O332" s="55">
        <v>3.0313856664E-3</v>
      </c>
      <c r="P332" s="56">
        <v>0</v>
      </c>
      <c r="Q332" s="56">
        <v>0</v>
      </c>
    </row>
    <row r="333" spans="1:17">
      <c r="A333" t="s">
        <v>2876</v>
      </c>
      <c r="B333" t="s">
        <v>1657</v>
      </c>
      <c r="C333" t="s">
        <v>2002</v>
      </c>
      <c r="D333" s="106" t="s">
        <v>2914</v>
      </c>
      <c r="E333" t="s">
        <v>1694</v>
      </c>
      <c r="F333" t="s">
        <v>2003</v>
      </c>
      <c r="G333" t="s">
        <v>1210</v>
      </c>
      <c r="H333" s="55">
        <v>0.6</v>
      </c>
      <c r="I333" t="s">
        <v>834</v>
      </c>
      <c r="J333" t="s">
        <v>171</v>
      </c>
      <c r="K333" s="56">
        <v>7.7299999999999994E-2</v>
      </c>
      <c r="L333" s="56">
        <v>8.1500000000000003E-2</v>
      </c>
      <c r="M333" s="55">
        <v>48.93</v>
      </c>
      <c r="N333" s="55">
        <v>101.26</v>
      </c>
      <c r="O333" s="55">
        <v>1.7633605756199999E-2</v>
      </c>
      <c r="P333" s="56">
        <v>1E-4</v>
      </c>
      <c r="Q333" s="56">
        <v>0</v>
      </c>
    </row>
    <row r="334" spans="1:17">
      <c r="A334" t="s">
        <v>2876</v>
      </c>
      <c r="B334" t="s">
        <v>1657</v>
      </c>
      <c r="C334" t="s">
        <v>2004</v>
      </c>
      <c r="D334" s="106" t="s">
        <v>2914</v>
      </c>
      <c r="E334" t="s">
        <v>1694</v>
      </c>
      <c r="F334" t="s">
        <v>1139</v>
      </c>
      <c r="G334" t="s">
        <v>1210</v>
      </c>
      <c r="H334" s="55">
        <v>0.6</v>
      </c>
      <c r="I334" t="s">
        <v>834</v>
      </c>
      <c r="J334" t="s">
        <v>171</v>
      </c>
      <c r="K334" s="56">
        <v>7.7299999999999994E-2</v>
      </c>
      <c r="L334" s="56">
        <v>8.1299999999999997E-2</v>
      </c>
      <c r="M334" s="55">
        <v>20.7</v>
      </c>
      <c r="N334" s="55">
        <v>101.27</v>
      </c>
      <c r="O334" s="55">
        <v>7.4606925509999996E-3</v>
      </c>
      <c r="P334" s="56">
        <v>0</v>
      </c>
      <c r="Q334" s="56">
        <v>0</v>
      </c>
    </row>
    <row r="335" spans="1:17">
      <c r="A335" t="s">
        <v>2876</v>
      </c>
      <c r="B335" t="s">
        <v>1657</v>
      </c>
      <c r="C335" t="s">
        <v>2005</v>
      </c>
      <c r="D335" s="106" t="s">
        <v>2914</v>
      </c>
      <c r="E335" t="s">
        <v>1694</v>
      </c>
      <c r="F335" t="s">
        <v>2006</v>
      </c>
      <c r="G335" t="s">
        <v>1210</v>
      </c>
      <c r="H335" s="55">
        <v>0.61</v>
      </c>
      <c r="I335" t="s">
        <v>834</v>
      </c>
      <c r="J335" t="s">
        <v>171</v>
      </c>
      <c r="K335" s="56">
        <v>7.7299999999999994E-2</v>
      </c>
      <c r="L335" s="56">
        <v>8.0699999999999994E-2</v>
      </c>
      <c r="M335" s="55">
        <v>14.38</v>
      </c>
      <c r="N335" s="55">
        <v>101.26</v>
      </c>
      <c r="O335" s="55">
        <v>5.1823268091999997E-3</v>
      </c>
      <c r="P335" s="56">
        <v>0</v>
      </c>
      <c r="Q335" s="56">
        <v>0</v>
      </c>
    </row>
    <row r="336" spans="1:17">
      <c r="A336" t="s">
        <v>2876</v>
      </c>
      <c r="B336" t="s">
        <v>1657</v>
      </c>
      <c r="C336" t="s">
        <v>2007</v>
      </c>
      <c r="D336" s="106" t="s">
        <v>2914</v>
      </c>
      <c r="E336" t="s">
        <v>1694</v>
      </c>
      <c r="F336" t="s">
        <v>1539</v>
      </c>
      <c r="G336" t="s">
        <v>1210</v>
      </c>
      <c r="H336" s="55">
        <v>0.6</v>
      </c>
      <c r="I336" t="s">
        <v>834</v>
      </c>
      <c r="J336" t="s">
        <v>171</v>
      </c>
      <c r="K336" s="56">
        <v>7.7200000000000005E-2</v>
      </c>
      <c r="L336" s="56">
        <v>8.1500000000000003E-2</v>
      </c>
      <c r="M336" s="55">
        <v>8.66</v>
      </c>
      <c r="N336" s="55">
        <v>101.28</v>
      </c>
      <c r="O336" s="55">
        <v>3.1215448032E-3</v>
      </c>
      <c r="P336" s="56">
        <v>0</v>
      </c>
      <c r="Q336" s="56">
        <v>0</v>
      </c>
    </row>
    <row r="337" spans="1:17">
      <c r="A337" t="s">
        <v>2876</v>
      </c>
      <c r="B337" t="s">
        <v>1657</v>
      </c>
      <c r="C337" t="s">
        <v>2008</v>
      </c>
      <c r="D337" s="106" t="s">
        <v>2914</v>
      </c>
      <c r="E337" t="s">
        <v>1694</v>
      </c>
      <c r="F337" t="s">
        <v>2009</v>
      </c>
      <c r="G337" t="s">
        <v>1210</v>
      </c>
      <c r="H337" s="55">
        <v>0.6</v>
      </c>
      <c r="I337" t="s">
        <v>834</v>
      </c>
      <c r="J337" t="s">
        <v>171</v>
      </c>
      <c r="K337" s="56">
        <v>7.6700000000000004E-2</v>
      </c>
      <c r="L337" s="56">
        <v>8.2799999999999999E-2</v>
      </c>
      <c r="M337" s="55">
        <v>1.94</v>
      </c>
      <c r="N337" s="55">
        <v>100.39</v>
      </c>
      <c r="O337" s="55">
        <v>6.9313873940000004E-4</v>
      </c>
      <c r="P337" s="56">
        <v>0</v>
      </c>
      <c r="Q337" s="56">
        <v>0</v>
      </c>
    </row>
    <row r="338" spans="1:17">
      <c r="A338" t="s">
        <v>2876</v>
      </c>
      <c r="B338" t="s">
        <v>1657</v>
      </c>
      <c r="C338" t="s">
        <v>2014</v>
      </c>
      <c r="D338" s="106" t="s">
        <v>2914</v>
      </c>
      <c r="E338" t="s">
        <v>1694</v>
      </c>
      <c r="F338" t="s">
        <v>2009</v>
      </c>
      <c r="G338" t="s">
        <v>1210</v>
      </c>
      <c r="H338" s="55">
        <v>0.6</v>
      </c>
      <c r="I338" t="s">
        <v>834</v>
      </c>
      <c r="J338" t="s">
        <v>169</v>
      </c>
      <c r="K338" s="56">
        <v>7.0099999999999996E-2</v>
      </c>
      <c r="L338" s="56">
        <v>7.0300000000000001E-2</v>
      </c>
      <c r="M338" s="55">
        <v>7.36</v>
      </c>
      <c r="N338" s="55">
        <v>100.65</v>
      </c>
      <c r="O338" s="55">
        <v>2.686823568E-3</v>
      </c>
      <c r="P338" s="56">
        <v>0</v>
      </c>
      <c r="Q338" s="56">
        <v>0</v>
      </c>
    </row>
    <row r="339" spans="1:17">
      <c r="A339" t="s">
        <v>2877</v>
      </c>
      <c r="B339" t="s">
        <v>1657</v>
      </c>
      <c r="C339" t="s">
        <v>2035</v>
      </c>
      <c r="D339" s="106" t="s">
        <v>2914</v>
      </c>
      <c r="E339" t="s">
        <v>1784</v>
      </c>
      <c r="F339" t="s">
        <v>2036</v>
      </c>
      <c r="G339" t="s">
        <v>1210</v>
      </c>
      <c r="H339" s="55">
        <v>2.69</v>
      </c>
      <c r="I339" t="s">
        <v>1954</v>
      </c>
      <c r="J339" t="s">
        <v>102</v>
      </c>
      <c r="K339" s="56">
        <v>6.0600000000000001E-2</v>
      </c>
      <c r="L339" s="56">
        <v>6.0699999999999997E-2</v>
      </c>
      <c r="M339" s="55">
        <v>15776.31</v>
      </c>
      <c r="N339" s="55">
        <v>100.52</v>
      </c>
      <c r="O339" s="55">
        <v>63.617344071019197</v>
      </c>
      <c r="P339" s="56">
        <v>0.27079999999999999</v>
      </c>
      <c r="Q339" s="56">
        <v>6.9999999999999999E-4</v>
      </c>
    </row>
    <row r="340" spans="1:17">
      <c r="A340" t="s">
        <v>2877</v>
      </c>
      <c r="B340" t="s">
        <v>1657</v>
      </c>
      <c r="C340" t="s">
        <v>2033</v>
      </c>
      <c r="D340" s="106" t="s">
        <v>2914</v>
      </c>
      <c r="E340" t="s">
        <v>1784</v>
      </c>
      <c r="F340" t="s">
        <v>2034</v>
      </c>
      <c r="G340" t="s">
        <v>1210</v>
      </c>
      <c r="H340" s="55">
        <v>2.63</v>
      </c>
      <c r="I340" t="s">
        <v>1954</v>
      </c>
      <c r="J340" t="s">
        <v>104</v>
      </c>
      <c r="K340" s="56">
        <v>7.3599999999999999E-2</v>
      </c>
      <c r="L340" s="56">
        <v>7.4099999999999999E-2</v>
      </c>
      <c r="M340" s="55">
        <v>4390.41</v>
      </c>
      <c r="N340" s="55">
        <v>100.53</v>
      </c>
      <c r="O340" s="55">
        <v>20.395170090515698</v>
      </c>
      <c r="P340" s="56">
        <v>8.6800000000000002E-2</v>
      </c>
      <c r="Q340" s="56">
        <v>2.0000000000000001E-4</v>
      </c>
    </row>
    <row r="341" spans="1:17">
      <c r="A341" t="s">
        <v>2877</v>
      </c>
      <c r="B341" t="s">
        <v>1657</v>
      </c>
      <c r="C341" t="s">
        <v>2041</v>
      </c>
      <c r="D341" s="106" t="s">
        <v>2914</v>
      </c>
      <c r="E341" t="s">
        <v>1784</v>
      </c>
      <c r="F341" t="s">
        <v>2042</v>
      </c>
      <c r="G341" t="s">
        <v>1210</v>
      </c>
      <c r="H341" s="55">
        <v>2.67</v>
      </c>
      <c r="I341" t="s">
        <v>1954</v>
      </c>
      <c r="J341" t="s">
        <v>102</v>
      </c>
      <c r="K341" s="56">
        <v>6.0600000000000001E-2</v>
      </c>
      <c r="L341" s="56">
        <v>5.96E-2</v>
      </c>
      <c r="M341" s="55">
        <v>263.97000000000003</v>
      </c>
      <c r="N341" s="55">
        <v>100.8</v>
      </c>
      <c r="O341" s="55">
        <v>1.0674135884160001</v>
      </c>
      <c r="P341" s="56">
        <v>4.4999999999999997E-3</v>
      </c>
      <c r="Q341" s="56">
        <v>0</v>
      </c>
    </row>
    <row r="342" spans="1:17">
      <c r="A342" t="s">
        <v>2877</v>
      </c>
      <c r="B342" t="s">
        <v>1657</v>
      </c>
      <c r="C342" t="s">
        <v>2037</v>
      </c>
      <c r="D342" s="106" t="s">
        <v>2914</v>
      </c>
      <c r="E342" t="s">
        <v>1784</v>
      </c>
      <c r="F342" t="s">
        <v>2038</v>
      </c>
      <c r="G342" t="s">
        <v>1210</v>
      </c>
      <c r="H342" s="55">
        <v>2.67</v>
      </c>
      <c r="I342" t="s">
        <v>1954</v>
      </c>
      <c r="J342" t="s">
        <v>102</v>
      </c>
      <c r="K342" s="56">
        <v>6.0600000000000001E-2</v>
      </c>
      <c r="L342" s="56">
        <v>5.96E-2</v>
      </c>
      <c r="M342" s="55">
        <v>240.46</v>
      </c>
      <c r="N342" s="55">
        <v>100.8</v>
      </c>
      <c r="O342" s="55">
        <v>0.97234637068800001</v>
      </c>
      <c r="P342" s="56">
        <v>4.1000000000000003E-3</v>
      </c>
      <c r="Q342" s="56">
        <v>0</v>
      </c>
    </row>
    <row r="343" spans="1:17">
      <c r="A343" t="s">
        <v>2877</v>
      </c>
      <c r="B343" t="s">
        <v>1657</v>
      </c>
      <c r="C343" t="s">
        <v>2039</v>
      </c>
      <c r="D343" s="106" t="s">
        <v>2914</v>
      </c>
      <c r="E343" t="s">
        <v>1784</v>
      </c>
      <c r="F343" t="s">
        <v>2040</v>
      </c>
      <c r="G343" t="s">
        <v>1210</v>
      </c>
      <c r="H343" s="55">
        <v>2.67</v>
      </c>
      <c r="I343" t="s">
        <v>1954</v>
      </c>
      <c r="J343" t="s">
        <v>102</v>
      </c>
      <c r="K343" s="56">
        <v>6.0499999999999998E-2</v>
      </c>
      <c r="L343" s="56">
        <v>5.96E-2</v>
      </c>
      <c r="M343" s="55">
        <v>186.84</v>
      </c>
      <c r="N343" s="55">
        <v>100.9</v>
      </c>
      <c r="O343" s="55">
        <v>0.75627309009599997</v>
      </c>
      <c r="P343" s="56">
        <v>3.2000000000000002E-3</v>
      </c>
      <c r="Q343" s="56">
        <v>0</v>
      </c>
    </row>
    <row r="344" spans="1:17">
      <c r="A344" t="s">
        <v>2878</v>
      </c>
      <c r="B344" t="s">
        <v>1657</v>
      </c>
      <c r="C344" t="s">
        <v>2043</v>
      </c>
      <c r="D344" s="106" t="s">
        <v>2914</v>
      </c>
      <c r="E344" t="s">
        <v>1784</v>
      </c>
      <c r="F344" t="s">
        <v>1958</v>
      </c>
      <c r="G344" t="s">
        <v>1210</v>
      </c>
      <c r="H344" s="55">
        <v>2.63</v>
      </c>
      <c r="I344" t="s">
        <v>834</v>
      </c>
      <c r="J344" t="s">
        <v>171</v>
      </c>
      <c r="K344" s="56">
        <v>0.115</v>
      </c>
      <c r="L344" s="56">
        <v>0.1221</v>
      </c>
      <c r="M344" s="55">
        <v>144.25</v>
      </c>
      <c r="N344" s="55">
        <v>100</v>
      </c>
      <c r="O344" s="55">
        <v>5.1338574999999997E-2</v>
      </c>
      <c r="P344" s="56">
        <v>2.0000000000000001E-4</v>
      </c>
      <c r="Q344" s="56">
        <v>0</v>
      </c>
    </row>
    <row r="345" spans="1:17">
      <c r="A345" t="s">
        <v>2878</v>
      </c>
      <c r="B345" t="s">
        <v>1657</v>
      </c>
      <c r="C345" t="s">
        <v>2044</v>
      </c>
      <c r="D345" s="106" t="s">
        <v>2914</v>
      </c>
      <c r="E345" t="s">
        <v>1784</v>
      </c>
      <c r="F345" t="s">
        <v>1958</v>
      </c>
      <c r="G345" t="s">
        <v>1210</v>
      </c>
      <c r="H345" s="55">
        <v>2.8</v>
      </c>
      <c r="I345" t="s">
        <v>834</v>
      </c>
      <c r="J345" t="s">
        <v>171</v>
      </c>
      <c r="K345" s="56">
        <v>7.5800000000000006E-2</v>
      </c>
      <c r="L345" s="56">
        <v>7.9299999999999995E-2</v>
      </c>
      <c r="M345" s="55">
        <v>463.11</v>
      </c>
      <c r="N345" s="55">
        <v>100</v>
      </c>
      <c r="O345" s="55">
        <v>0.16482084899999999</v>
      </c>
      <c r="P345" s="56">
        <v>6.9999999999999999E-4</v>
      </c>
      <c r="Q345" s="56">
        <v>0</v>
      </c>
    </row>
    <row r="346" spans="1:17">
      <c r="A346" t="s">
        <v>2878</v>
      </c>
      <c r="B346" t="s">
        <v>1657</v>
      </c>
      <c r="C346" t="s">
        <v>2045</v>
      </c>
      <c r="D346" s="106" t="s">
        <v>2914</v>
      </c>
      <c r="E346" t="s">
        <v>1784</v>
      </c>
      <c r="F346" t="s">
        <v>2046</v>
      </c>
      <c r="G346" t="s">
        <v>1210</v>
      </c>
      <c r="H346" s="55">
        <v>2.73</v>
      </c>
      <c r="I346" t="s">
        <v>834</v>
      </c>
      <c r="J346" t="s">
        <v>171</v>
      </c>
      <c r="K346" s="56">
        <v>7.9399999999999998E-2</v>
      </c>
      <c r="L346" s="56">
        <v>8.1500000000000003E-2</v>
      </c>
      <c r="M346" s="55">
        <v>23.43</v>
      </c>
      <c r="N346" s="55">
        <v>101.98</v>
      </c>
      <c r="O346" s="55">
        <v>8.5038439925999992E-3</v>
      </c>
      <c r="P346" s="56">
        <v>0</v>
      </c>
      <c r="Q346" s="56">
        <v>0</v>
      </c>
    </row>
    <row r="347" spans="1:17">
      <c r="A347" t="s">
        <v>2878</v>
      </c>
      <c r="B347" t="s">
        <v>1657</v>
      </c>
      <c r="C347" t="s">
        <v>2047</v>
      </c>
      <c r="D347" s="106" t="s">
        <v>2914</v>
      </c>
      <c r="E347" t="s">
        <v>1784</v>
      </c>
      <c r="F347" t="s">
        <v>2048</v>
      </c>
      <c r="G347" t="s">
        <v>1210</v>
      </c>
      <c r="H347" s="55">
        <v>2.75</v>
      </c>
      <c r="I347" t="s">
        <v>834</v>
      </c>
      <c r="J347" t="s">
        <v>171</v>
      </c>
      <c r="K347" s="56">
        <v>7.8700000000000006E-2</v>
      </c>
      <c r="L347" s="56">
        <v>8.3299999999999999E-2</v>
      </c>
      <c r="M347" s="55">
        <v>34.67</v>
      </c>
      <c r="N347" s="55">
        <v>100.52</v>
      </c>
      <c r="O347" s="55">
        <v>1.24032160756E-2</v>
      </c>
      <c r="P347" s="56">
        <v>1E-4</v>
      </c>
      <c r="Q347" s="56">
        <v>0</v>
      </c>
    </row>
    <row r="348" spans="1:17">
      <c r="A348" t="s">
        <v>2878</v>
      </c>
      <c r="B348" t="s">
        <v>1657</v>
      </c>
      <c r="C348" t="s">
        <v>2049</v>
      </c>
      <c r="D348" s="106" t="s">
        <v>2914</v>
      </c>
      <c r="E348" t="s">
        <v>1784</v>
      </c>
      <c r="F348" t="s">
        <v>2050</v>
      </c>
      <c r="G348" t="s">
        <v>1210</v>
      </c>
      <c r="H348" s="55">
        <v>2.75</v>
      </c>
      <c r="I348" t="s">
        <v>834</v>
      </c>
      <c r="J348" t="s">
        <v>171</v>
      </c>
      <c r="K348" s="56">
        <v>7.8700000000000006E-2</v>
      </c>
      <c r="L348" s="56">
        <v>8.3299999999999999E-2</v>
      </c>
      <c r="M348" s="55">
        <v>33.03</v>
      </c>
      <c r="N348" s="55">
        <v>100.41</v>
      </c>
      <c r="O348" s="55">
        <v>1.18035740457E-2</v>
      </c>
      <c r="P348" s="56">
        <v>1E-4</v>
      </c>
      <c r="Q348" s="56">
        <v>0</v>
      </c>
    </row>
    <row r="349" spans="1:17">
      <c r="A349" t="s">
        <v>2878</v>
      </c>
      <c r="B349" t="s">
        <v>1657</v>
      </c>
      <c r="C349" t="s">
        <v>2051</v>
      </c>
      <c r="D349" s="106" t="s">
        <v>2914</v>
      </c>
      <c r="E349" t="s">
        <v>1784</v>
      </c>
      <c r="F349" t="s">
        <v>2052</v>
      </c>
      <c r="G349" t="s">
        <v>1210</v>
      </c>
      <c r="H349" s="55">
        <v>2.75</v>
      </c>
      <c r="I349" t="s">
        <v>834</v>
      </c>
      <c r="J349" t="s">
        <v>171</v>
      </c>
      <c r="K349" s="56">
        <v>7.8700000000000006E-2</v>
      </c>
      <c r="L349" s="56">
        <v>8.3299999999999999E-2</v>
      </c>
      <c r="M349" s="55">
        <v>47.83</v>
      </c>
      <c r="N349" s="55">
        <v>100.43</v>
      </c>
      <c r="O349" s="55">
        <v>1.7095894597099998E-2</v>
      </c>
      <c r="P349" s="56">
        <v>1E-4</v>
      </c>
      <c r="Q349" s="56">
        <v>0</v>
      </c>
    </row>
    <row r="350" spans="1:17">
      <c r="A350" t="s">
        <v>2878</v>
      </c>
      <c r="B350" t="s">
        <v>1657</v>
      </c>
      <c r="C350" t="s">
        <v>2053</v>
      </c>
      <c r="D350" s="106" t="s">
        <v>2914</v>
      </c>
      <c r="E350" t="s">
        <v>1784</v>
      </c>
      <c r="F350" t="s">
        <v>2054</v>
      </c>
      <c r="G350" t="s">
        <v>1210</v>
      </c>
      <c r="H350" s="55">
        <v>2.73</v>
      </c>
      <c r="I350" t="s">
        <v>834</v>
      </c>
      <c r="J350" t="s">
        <v>171</v>
      </c>
      <c r="K350" s="56">
        <v>7.9500000000000001E-2</v>
      </c>
      <c r="L350" s="56">
        <v>8.3400000000000002E-2</v>
      </c>
      <c r="M350" s="55">
        <v>59.29</v>
      </c>
      <c r="N350" s="55">
        <v>101.16</v>
      </c>
      <c r="O350" s="55">
        <v>2.13460862076E-2</v>
      </c>
      <c r="P350" s="56">
        <v>1E-4</v>
      </c>
      <c r="Q350" s="56">
        <v>0</v>
      </c>
    </row>
    <row r="351" spans="1:17">
      <c r="A351" t="s">
        <v>2878</v>
      </c>
      <c r="B351" t="s">
        <v>1657</v>
      </c>
      <c r="C351" t="s">
        <v>2055</v>
      </c>
      <c r="D351" s="106" t="s">
        <v>2914</v>
      </c>
      <c r="E351" t="s">
        <v>1784</v>
      </c>
      <c r="F351" t="s">
        <v>2056</v>
      </c>
      <c r="G351" t="s">
        <v>1210</v>
      </c>
      <c r="H351" s="55">
        <v>2.75</v>
      </c>
      <c r="I351" t="s">
        <v>834</v>
      </c>
      <c r="J351" t="s">
        <v>171</v>
      </c>
      <c r="K351" s="56">
        <v>7.8700000000000006E-2</v>
      </c>
      <c r="L351" s="56">
        <v>8.3299999999999999E-2</v>
      </c>
      <c r="M351" s="55">
        <v>17.79</v>
      </c>
      <c r="N351" s="55">
        <v>100.43</v>
      </c>
      <c r="O351" s="55">
        <v>6.3586862822999999E-3</v>
      </c>
      <c r="P351" s="56">
        <v>0</v>
      </c>
      <c r="Q351" s="56">
        <v>0</v>
      </c>
    </row>
    <row r="352" spans="1:17">
      <c r="A352" t="s">
        <v>2879</v>
      </c>
      <c r="B352" t="s">
        <v>1657</v>
      </c>
      <c r="C352" t="s">
        <v>2057</v>
      </c>
      <c r="D352" s="106" t="s">
        <v>2914</v>
      </c>
      <c r="E352" t="s">
        <v>1209</v>
      </c>
      <c r="F352" t="s">
        <v>2058</v>
      </c>
      <c r="G352" t="s">
        <v>2059</v>
      </c>
      <c r="H352" s="55">
        <v>6.99</v>
      </c>
      <c r="I352" t="s">
        <v>1263</v>
      </c>
      <c r="J352" t="s">
        <v>100</v>
      </c>
      <c r="K352" s="56">
        <v>4.36E-2</v>
      </c>
      <c r="L352" s="56">
        <v>3.5900000000000001E-2</v>
      </c>
      <c r="M352" s="55">
        <v>11780.53</v>
      </c>
      <c r="N352" s="55">
        <v>107.83</v>
      </c>
      <c r="O352" s="55">
        <v>46.073583324872999</v>
      </c>
      <c r="P352" s="56">
        <v>0.1961</v>
      </c>
      <c r="Q352" s="56">
        <v>5.0000000000000001E-4</v>
      </c>
    </row>
    <row r="353" spans="1:17">
      <c r="A353" t="s">
        <v>2880</v>
      </c>
      <c r="B353" t="s">
        <v>1657</v>
      </c>
      <c r="C353" t="s">
        <v>2060</v>
      </c>
      <c r="D353" s="106" t="s">
        <v>2914</v>
      </c>
      <c r="E353" t="s">
        <v>1214</v>
      </c>
      <c r="F353" t="s">
        <v>2061</v>
      </c>
      <c r="G353" t="s">
        <v>1215</v>
      </c>
      <c r="H353" s="55">
        <v>7.2</v>
      </c>
      <c r="I353" t="s">
        <v>1263</v>
      </c>
      <c r="J353" t="s">
        <v>100</v>
      </c>
      <c r="K353" s="56">
        <v>4.48E-2</v>
      </c>
      <c r="L353" s="56">
        <v>6.0400000000000002E-2</v>
      </c>
      <c r="M353" s="55">
        <v>3774.04</v>
      </c>
      <c r="N353" s="55">
        <v>91.39</v>
      </c>
      <c r="O353" s="55">
        <v>12.509868130812</v>
      </c>
      <c r="P353" s="56">
        <v>5.33E-2</v>
      </c>
      <c r="Q353" s="56">
        <v>1E-4</v>
      </c>
    </row>
    <row r="354" spans="1:17">
      <c r="A354" t="s">
        <v>2881</v>
      </c>
      <c r="B354" t="s">
        <v>1657</v>
      </c>
      <c r="C354" t="s">
        <v>1948</v>
      </c>
      <c r="D354" s="106" t="s">
        <v>2914</v>
      </c>
      <c r="E354" t="s">
        <v>1949</v>
      </c>
      <c r="F354" t="s">
        <v>1452</v>
      </c>
      <c r="G354" t="s">
        <v>1950</v>
      </c>
      <c r="H354" s="55">
        <v>3.9</v>
      </c>
      <c r="I354" t="s">
        <v>1263</v>
      </c>
      <c r="J354" t="s">
        <v>105</v>
      </c>
      <c r="K354" s="56">
        <v>4.2200000000000001E-2</v>
      </c>
      <c r="L354" s="56">
        <v>6.6600000000000006E-2</v>
      </c>
      <c r="M354" s="55">
        <v>28.82</v>
      </c>
      <c r="N354" s="55">
        <v>91.4</v>
      </c>
      <c r="O354" s="55">
        <v>7.2151947867999999E-2</v>
      </c>
      <c r="P354" s="56">
        <v>2.9999999999999997E-4</v>
      </c>
      <c r="Q354" s="56">
        <v>0</v>
      </c>
    </row>
    <row r="355" spans="1:17">
      <c r="A355" t="s">
        <v>2825</v>
      </c>
      <c r="B355" t="s">
        <v>1657</v>
      </c>
      <c r="C355" t="s">
        <v>2115</v>
      </c>
      <c r="D355" s="106" t="s">
        <v>2914</v>
      </c>
      <c r="E355" t="s">
        <v>2310</v>
      </c>
      <c r="F355" t="s">
        <v>2116</v>
      </c>
      <c r="G355" s="106" t="s">
        <v>2914</v>
      </c>
      <c r="H355" s="55">
        <v>0.82</v>
      </c>
      <c r="I355" t="s">
        <v>899</v>
      </c>
      <c r="J355" t="s">
        <v>100</v>
      </c>
      <c r="K355" s="56">
        <v>7.7100000000000002E-2</v>
      </c>
      <c r="L355" s="56">
        <v>7.8100000000000003E-2</v>
      </c>
      <c r="M355" s="55">
        <v>4.59</v>
      </c>
      <c r="N355" s="55">
        <v>100.7</v>
      </c>
      <c r="O355" s="55">
        <v>1.676446551E-2</v>
      </c>
      <c r="P355" s="56">
        <v>1E-4</v>
      </c>
      <c r="Q355" s="56">
        <v>0</v>
      </c>
    </row>
    <row r="356" spans="1:17">
      <c r="A356" t="s">
        <v>2882</v>
      </c>
      <c r="B356" t="s">
        <v>1657</v>
      </c>
      <c r="C356" t="s">
        <v>2079</v>
      </c>
      <c r="D356" s="106" t="s">
        <v>2914</v>
      </c>
      <c r="E356" t="s">
        <v>2310</v>
      </c>
      <c r="F356" t="s">
        <v>1494</v>
      </c>
      <c r="G356" s="106" t="s">
        <v>2914</v>
      </c>
      <c r="H356" s="55">
        <v>0.49</v>
      </c>
      <c r="I356" t="s">
        <v>1263</v>
      </c>
      <c r="J356" t="s">
        <v>100</v>
      </c>
      <c r="K356" s="56">
        <v>8.1799999999999998E-2</v>
      </c>
      <c r="L356" s="56">
        <v>8.3000000000000004E-2</v>
      </c>
      <c r="M356" s="55">
        <v>5.26</v>
      </c>
      <c r="N356" s="55">
        <v>100.15</v>
      </c>
      <c r="O356" s="55">
        <v>1.9106637030000002E-2</v>
      </c>
      <c r="P356" s="56">
        <v>1E-4</v>
      </c>
      <c r="Q356" s="56">
        <v>0</v>
      </c>
    </row>
    <row r="357" spans="1:17">
      <c r="A357" t="s">
        <v>2882</v>
      </c>
      <c r="B357" t="s">
        <v>1657</v>
      </c>
      <c r="C357" t="s">
        <v>2080</v>
      </c>
      <c r="D357" s="106" t="s">
        <v>2914</v>
      </c>
      <c r="E357" t="s">
        <v>2310</v>
      </c>
      <c r="F357" t="s">
        <v>1612</v>
      </c>
      <c r="G357" s="106" t="s">
        <v>2914</v>
      </c>
      <c r="H357" s="55">
        <v>0.49</v>
      </c>
      <c r="I357" t="s">
        <v>1263</v>
      </c>
      <c r="J357" t="s">
        <v>100</v>
      </c>
      <c r="K357" s="56">
        <v>8.1799999999999998E-2</v>
      </c>
      <c r="L357" s="56">
        <v>6.9599999999999995E-2</v>
      </c>
      <c r="M357" s="55">
        <v>0.04</v>
      </c>
      <c r="N357" s="55">
        <v>99.97</v>
      </c>
      <c r="O357" s="55">
        <v>1.4503647599999999E-4</v>
      </c>
      <c r="P357" s="56">
        <v>0</v>
      </c>
      <c r="Q357" s="56">
        <v>0</v>
      </c>
    </row>
    <row r="358" spans="1:17">
      <c r="A358" t="s">
        <v>2883</v>
      </c>
      <c r="B358" t="s">
        <v>1657</v>
      </c>
      <c r="C358" t="s">
        <v>2073</v>
      </c>
      <c r="D358" s="106" t="s">
        <v>2914</v>
      </c>
      <c r="E358" t="s">
        <v>2310</v>
      </c>
      <c r="F358" t="s">
        <v>221</v>
      </c>
      <c r="G358" s="106" t="s">
        <v>2914</v>
      </c>
      <c r="H358" s="55">
        <v>0.51</v>
      </c>
      <c r="I358" t="s">
        <v>1263</v>
      </c>
      <c r="J358" t="s">
        <v>105</v>
      </c>
      <c r="K358" s="56">
        <v>7.2300000000000003E-2</v>
      </c>
      <c r="L358" s="56">
        <v>7.0800000000000002E-2</v>
      </c>
      <c r="M358" s="55">
        <v>2.48</v>
      </c>
      <c r="N358" s="55">
        <v>101.92</v>
      </c>
      <c r="O358" s="55">
        <v>6.9233929855999996E-3</v>
      </c>
      <c r="P358" s="56">
        <v>0</v>
      </c>
      <c r="Q358" s="56">
        <v>0</v>
      </c>
    </row>
    <row r="359" spans="1:17">
      <c r="A359" t="s">
        <v>2883</v>
      </c>
      <c r="B359" t="s">
        <v>1657</v>
      </c>
      <c r="C359" t="s">
        <v>2074</v>
      </c>
      <c r="D359" s="106" t="s">
        <v>2914</v>
      </c>
      <c r="E359" t="s">
        <v>2310</v>
      </c>
      <c r="F359" t="s">
        <v>221</v>
      </c>
      <c r="G359" s="106" t="s">
        <v>2914</v>
      </c>
      <c r="H359" s="55">
        <v>4.82</v>
      </c>
      <c r="I359" t="s">
        <v>1263</v>
      </c>
      <c r="J359" t="s">
        <v>105</v>
      </c>
      <c r="K359" s="56">
        <v>7.3300000000000004E-2</v>
      </c>
      <c r="L359" s="56">
        <v>7.22E-2</v>
      </c>
      <c r="M359" s="55">
        <v>7.66</v>
      </c>
      <c r="N359" s="55">
        <v>102.77</v>
      </c>
      <c r="O359" s="55">
        <v>2.1562693716199999E-2</v>
      </c>
      <c r="P359" s="56">
        <v>1E-4</v>
      </c>
      <c r="Q359" s="56">
        <v>0</v>
      </c>
    </row>
    <row r="360" spans="1:17">
      <c r="A360" t="s">
        <v>2883</v>
      </c>
      <c r="B360" t="s">
        <v>1657</v>
      </c>
      <c r="C360" t="s">
        <v>2075</v>
      </c>
      <c r="D360" s="106" t="s">
        <v>2914</v>
      </c>
      <c r="E360" t="s">
        <v>2310</v>
      </c>
      <c r="F360" t="s">
        <v>221</v>
      </c>
      <c r="G360" s="106" t="s">
        <v>2914</v>
      </c>
      <c r="H360" s="55">
        <v>5.15</v>
      </c>
      <c r="I360" t="s">
        <v>1263</v>
      </c>
      <c r="J360" t="s">
        <v>105</v>
      </c>
      <c r="K360" s="56">
        <v>4.4999999999999998E-2</v>
      </c>
      <c r="L360" s="56">
        <v>6.08E-2</v>
      </c>
      <c r="M360" s="55">
        <v>30.63</v>
      </c>
      <c r="N360" s="55">
        <v>93.81</v>
      </c>
      <c r="O360" s="55">
        <v>7.8705307617300005E-2</v>
      </c>
      <c r="P360" s="56">
        <v>2.9999999999999997E-4</v>
      </c>
      <c r="Q360" s="56">
        <v>0</v>
      </c>
    </row>
    <row r="361" spans="1:17">
      <c r="A361" t="s">
        <v>2884</v>
      </c>
      <c r="B361" t="s">
        <v>1657</v>
      </c>
      <c r="C361" t="s">
        <v>2098</v>
      </c>
      <c r="D361" s="106" t="s">
        <v>2914</v>
      </c>
      <c r="E361" t="s">
        <v>2310</v>
      </c>
      <c r="F361" t="s">
        <v>2099</v>
      </c>
      <c r="G361" s="106" t="s">
        <v>2914</v>
      </c>
      <c r="H361" s="55">
        <v>0.7</v>
      </c>
      <c r="I361" t="s">
        <v>899</v>
      </c>
      <c r="J361" t="s">
        <v>100</v>
      </c>
      <c r="K361" s="56">
        <v>7.4499999999999997E-2</v>
      </c>
      <c r="L361" s="56">
        <v>7.6999999999999999E-2</v>
      </c>
      <c r="M361" s="55">
        <v>175.79</v>
      </c>
      <c r="N361" s="55">
        <v>100.71</v>
      </c>
      <c r="O361" s="55">
        <v>0.64211722134299998</v>
      </c>
      <c r="P361" s="56">
        <v>2.7000000000000001E-3</v>
      </c>
      <c r="Q361" s="56">
        <v>0</v>
      </c>
    </row>
    <row r="362" spans="1:17">
      <c r="A362" t="s">
        <v>2884</v>
      </c>
      <c r="B362" t="s">
        <v>1657</v>
      </c>
      <c r="C362" t="s">
        <v>2100</v>
      </c>
      <c r="D362" s="106" t="s">
        <v>2914</v>
      </c>
      <c r="E362" t="s">
        <v>2310</v>
      </c>
      <c r="F362" t="s">
        <v>1958</v>
      </c>
      <c r="G362" s="106" t="s">
        <v>2914</v>
      </c>
      <c r="H362" s="55">
        <v>0.7</v>
      </c>
      <c r="I362" t="s">
        <v>899</v>
      </c>
      <c r="J362" t="s">
        <v>100</v>
      </c>
      <c r="K362" s="56">
        <v>7.4499999999999997E-2</v>
      </c>
      <c r="L362" s="56">
        <v>7.6999999999999999E-2</v>
      </c>
      <c r="M362" s="55">
        <v>1.51</v>
      </c>
      <c r="N362" s="55">
        <v>100.71</v>
      </c>
      <c r="O362" s="55">
        <v>5.5156550669999997E-3</v>
      </c>
      <c r="P362" s="56">
        <v>0</v>
      </c>
      <c r="Q362" s="56">
        <v>0</v>
      </c>
    </row>
    <row r="363" spans="1:17">
      <c r="A363" t="s">
        <v>2884</v>
      </c>
      <c r="B363" t="s">
        <v>1657</v>
      </c>
      <c r="C363" t="s">
        <v>2101</v>
      </c>
      <c r="D363" s="106" t="s">
        <v>2914</v>
      </c>
      <c r="E363" t="s">
        <v>2310</v>
      </c>
      <c r="F363" t="s">
        <v>2102</v>
      </c>
      <c r="G363" s="106" t="s">
        <v>2914</v>
      </c>
      <c r="H363" s="55">
        <v>0.7</v>
      </c>
      <c r="I363" t="s">
        <v>899</v>
      </c>
      <c r="J363" t="s">
        <v>100</v>
      </c>
      <c r="K363" s="56">
        <v>7.4499999999999997E-2</v>
      </c>
      <c r="L363" s="56">
        <v>7.6999999999999999E-2</v>
      </c>
      <c r="M363" s="55">
        <v>2.74</v>
      </c>
      <c r="N363" s="55">
        <v>100.71</v>
      </c>
      <c r="O363" s="55">
        <v>1.0008539658E-2</v>
      </c>
      <c r="P363" s="56">
        <v>0</v>
      </c>
      <c r="Q363" s="56">
        <v>0</v>
      </c>
    </row>
    <row r="364" spans="1:17">
      <c r="A364" t="s">
        <v>2885</v>
      </c>
      <c r="B364" t="s">
        <v>1657</v>
      </c>
      <c r="C364" t="s">
        <v>1952</v>
      </c>
      <c r="D364" s="106" t="s">
        <v>2914</v>
      </c>
      <c r="E364" t="s">
        <v>2310</v>
      </c>
      <c r="F364" t="s">
        <v>1385</v>
      </c>
      <c r="G364" s="106" t="s">
        <v>2914</v>
      </c>
      <c r="H364" s="55">
        <v>4.2699999999999996</v>
      </c>
      <c r="I364" t="s">
        <v>1263</v>
      </c>
      <c r="J364" t="s">
        <v>104</v>
      </c>
      <c r="K364" s="56">
        <v>3.0300000000000001E-2</v>
      </c>
      <c r="L364" s="56">
        <v>6.3E-2</v>
      </c>
      <c r="M364" s="55">
        <v>78.77</v>
      </c>
      <c r="N364" s="55">
        <v>87.41</v>
      </c>
      <c r="O364" s="55">
        <v>0.3181621669113</v>
      </c>
      <c r="P364" s="56">
        <v>1.4E-3</v>
      </c>
      <c r="Q364" s="56">
        <v>0</v>
      </c>
    </row>
    <row r="365" spans="1:17">
      <c r="A365" t="s">
        <v>2886</v>
      </c>
      <c r="B365" t="s">
        <v>1657</v>
      </c>
      <c r="C365" t="s">
        <v>2095</v>
      </c>
      <c r="D365" s="106" t="s">
        <v>2914</v>
      </c>
      <c r="E365" t="s">
        <v>2310</v>
      </c>
      <c r="F365" t="s">
        <v>1703</v>
      </c>
      <c r="G365" s="106" t="s">
        <v>2914</v>
      </c>
      <c r="H365" s="55">
        <v>0.25</v>
      </c>
      <c r="I365" t="s">
        <v>899</v>
      </c>
      <c r="J365" t="s">
        <v>100</v>
      </c>
      <c r="K365" s="56">
        <v>7.2700000000000001E-2</v>
      </c>
      <c r="L365" s="56">
        <v>1E-4</v>
      </c>
      <c r="M365" s="55">
        <v>153.15</v>
      </c>
      <c r="N365" s="55">
        <v>91.926795999999996</v>
      </c>
      <c r="O365" s="55">
        <v>0.51063041604439796</v>
      </c>
      <c r="P365" s="56">
        <v>2.2000000000000001E-3</v>
      </c>
      <c r="Q365" s="56">
        <v>0</v>
      </c>
    </row>
    <row r="366" spans="1:17">
      <c r="A366" t="s">
        <v>2886</v>
      </c>
      <c r="B366" t="s">
        <v>1657</v>
      </c>
      <c r="C366" t="s">
        <v>2092</v>
      </c>
      <c r="D366" s="106" t="s">
        <v>2914</v>
      </c>
      <c r="E366" t="s">
        <v>2310</v>
      </c>
      <c r="F366" t="s">
        <v>1703</v>
      </c>
      <c r="G366" s="106" t="s">
        <v>2914</v>
      </c>
      <c r="H366" s="55">
        <v>0.25</v>
      </c>
      <c r="I366" t="s">
        <v>899</v>
      </c>
      <c r="J366" t="s">
        <v>100</v>
      </c>
      <c r="K366" s="56">
        <v>7.2700000000000001E-2</v>
      </c>
      <c r="L366" s="56">
        <v>1E-4</v>
      </c>
      <c r="M366" s="55">
        <v>0.36</v>
      </c>
      <c r="N366" s="55">
        <v>91.926796999999993</v>
      </c>
      <c r="O366" s="55">
        <v>1.2003065737884E-3</v>
      </c>
      <c r="P366" s="56">
        <v>0</v>
      </c>
      <c r="Q366" s="56">
        <v>0</v>
      </c>
    </row>
    <row r="367" spans="1:17">
      <c r="A367" t="s">
        <v>2886</v>
      </c>
      <c r="B367" t="s">
        <v>1657</v>
      </c>
      <c r="C367" t="s">
        <v>2093</v>
      </c>
      <c r="D367" s="106" t="s">
        <v>2914</v>
      </c>
      <c r="E367" t="s">
        <v>2310</v>
      </c>
      <c r="F367" t="s">
        <v>2094</v>
      </c>
      <c r="G367" s="106" t="s">
        <v>2914</v>
      </c>
      <c r="H367" s="55">
        <v>0.25</v>
      </c>
      <c r="I367" t="s">
        <v>899</v>
      </c>
      <c r="J367" t="s">
        <v>100</v>
      </c>
      <c r="K367" s="56">
        <v>7.2700000000000001E-2</v>
      </c>
      <c r="L367" s="56">
        <v>1E-4</v>
      </c>
      <c r="M367" s="55">
        <v>0.08</v>
      </c>
      <c r="N367" s="55">
        <v>91.926799000000003</v>
      </c>
      <c r="O367" s="55">
        <v>2.6673479997840001E-4</v>
      </c>
      <c r="P367" s="56">
        <v>0</v>
      </c>
      <c r="Q367" s="56">
        <v>0</v>
      </c>
    </row>
    <row r="368" spans="1:17">
      <c r="A368" t="s">
        <v>2886</v>
      </c>
      <c r="B368" t="s">
        <v>1657</v>
      </c>
      <c r="C368" t="s">
        <v>2083</v>
      </c>
      <c r="D368" s="106" t="s">
        <v>2914</v>
      </c>
      <c r="E368" t="s">
        <v>2310</v>
      </c>
      <c r="F368" t="s">
        <v>1829</v>
      </c>
      <c r="G368" s="106" t="s">
        <v>2914</v>
      </c>
      <c r="H368" s="55">
        <v>0.25</v>
      </c>
      <c r="I368" t="s">
        <v>899</v>
      </c>
      <c r="J368" t="s">
        <v>100</v>
      </c>
      <c r="K368" s="56">
        <v>7.2700000000000001E-2</v>
      </c>
      <c r="L368" s="56">
        <v>1E-4</v>
      </c>
      <c r="M368" s="55">
        <v>0.11</v>
      </c>
      <c r="N368" s="55">
        <v>91.926800999999998</v>
      </c>
      <c r="O368" s="55">
        <v>3.6676035794969998E-4</v>
      </c>
      <c r="P368" s="56">
        <v>0</v>
      </c>
      <c r="Q368" s="56">
        <v>0</v>
      </c>
    </row>
    <row r="369" spans="1:17">
      <c r="A369" t="s">
        <v>2886</v>
      </c>
      <c r="B369" t="s">
        <v>1657</v>
      </c>
      <c r="C369" t="s">
        <v>2084</v>
      </c>
      <c r="D369" s="106" t="s">
        <v>2914</v>
      </c>
      <c r="E369" t="s">
        <v>2310</v>
      </c>
      <c r="F369" t="s">
        <v>1371</v>
      </c>
      <c r="G369" s="106" t="s">
        <v>2914</v>
      </c>
      <c r="H369" s="55">
        <v>0.25</v>
      </c>
      <c r="I369" t="s">
        <v>899</v>
      </c>
      <c r="J369" t="s">
        <v>100</v>
      </c>
      <c r="K369" s="56">
        <v>7.2700000000000001E-2</v>
      </c>
      <c r="L369" s="56">
        <v>1E-4</v>
      </c>
      <c r="M369" s="55">
        <v>0.45</v>
      </c>
      <c r="N369" s="55">
        <v>91.926798000000005</v>
      </c>
      <c r="O369" s="55">
        <v>1.500383233557E-3</v>
      </c>
      <c r="P369" s="56">
        <v>0</v>
      </c>
      <c r="Q369" s="56">
        <v>0</v>
      </c>
    </row>
    <row r="370" spans="1:17">
      <c r="A370" t="s">
        <v>2886</v>
      </c>
      <c r="B370" t="s">
        <v>1657</v>
      </c>
      <c r="C370" t="s">
        <v>2085</v>
      </c>
      <c r="D370" s="106" t="s">
        <v>2914</v>
      </c>
      <c r="E370" t="s">
        <v>2310</v>
      </c>
      <c r="F370" t="s">
        <v>2086</v>
      </c>
      <c r="G370" s="106" t="s">
        <v>2914</v>
      </c>
      <c r="H370" s="55">
        <v>0.25</v>
      </c>
      <c r="I370" t="s">
        <v>899</v>
      </c>
      <c r="J370" t="s">
        <v>100</v>
      </c>
      <c r="K370" s="56">
        <v>7.2700000000000001E-2</v>
      </c>
      <c r="L370" s="56">
        <v>1E-4</v>
      </c>
      <c r="M370" s="55">
        <v>0.09</v>
      </c>
      <c r="N370" s="55">
        <v>91.926794000000001</v>
      </c>
      <c r="O370" s="55">
        <v>3.000766336542E-4</v>
      </c>
      <c r="P370" s="56">
        <v>0</v>
      </c>
      <c r="Q370" s="56">
        <v>0</v>
      </c>
    </row>
    <row r="371" spans="1:17">
      <c r="A371" t="s">
        <v>2886</v>
      </c>
      <c r="B371" t="s">
        <v>1657</v>
      </c>
      <c r="C371" t="s">
        <v>2087</v>
      </c>
      <c r="D371" s="106" t="s">
        <v>2914</v>
      </c>
      <c r="E371" t="s">
        <v>2310</v>
      </c>
      <c r="F371" t="s">
        <v>2088</v>
      </c>
      <c r="G371" s="106" t="s">
        <v>2914</v>
      </c>
      <c r="H371" s="55">
        <v>0.25</v>
      </c>
      <c r="I371" t="s">
        <v>899</v>
      </c>
      <c r="J371" t="s">
        <v>100</v>
      </c>
      <c r="K371" s="56">
        <v>7.2700000000000001E-2</v>
      </c>
      <c r="L371" s="56">
        <v>1E-4</v>
      </c>
      <c r="M371" s="55">
        <v>0.02</v>
      </c>
      <c r="N371" s="55">
        <v>91.926783</v>
      </c>
      <c r="O371" s="55">
        <v>6.6683688388199998E-5</v>
      </c>
      <c r="P371" s="56">
        <v>0</v>
      </c>
      <c r="Q371" s="56">
        <v>0</v>
      </c>
    </row>
    <row r="372" spans="1:17">
      <c r="A372" t="s">
        <v>2886</v>
      </c>
      <c r="B372" t="s">
        <v>1657</v>
      </c>
      <c r="C372" t="s">
        <v>2089</v>
      </c>
      <c r="D372" s="106" t="s">
        <v>2914</v>
      </c>
      <c r="E372" t="s">
        <v>2310</v>
      </c>
      <c r="F372" t="s">
        <v>204</v>
      </c>
      <c r="G372" s="106" t="s">
        <v>2914</v>
      </c>
      <c r="H372" s="55">
        <v>0.25</v>
      </c>
      <c r="I372" t="s">
        <v>899</v>
      </c>
      <c r="J372" t="s">
        <v>100</v>
      </c>
      <c r="K372" s="56">
        <v>7.2700000000000001E-2</v>
      </c>
      <c r="L372" s="56">
        <v>1E-4</v>
      </c>
      <c r="M372" s="55">
        <v>0.12</v>
      </c>
      <c r="N372" s="55">
        <v>91.926793000000004</v>
      </c>
      <c r="O372" s="55">
        <v>4.0010217385320001E-4</v>
      </c>
      <c r="P372" s="56">
        <v>0</v>
      </c>
      <c r="Q372" s="56">
        <v>0</v>
      </c>
    </row>
    <row r="373" spans="1:17">
      <c r="A373" t="s">
        <v>2886</v>
      </c>
      <c r="B373" t="s">
        <v>1657</v>
      </c>
      <c r="C373" t="s">
        <v>2090</v>
      </c>
      <c r="D373" s="106" t="s">
        <v>2914</v>
      </c>
      <c r="E373" t="s">
        <v>2310</v>
      </c>
      <c r="F373" t="s">
        <v>2091</v>
      </c>
      <c r="G373" s="106" t="s">
        <v>2914</v>
      </c>
      <c r="H373" s="55">
        <v>0.25</v>
      </c>
      <c r="I373" t="s">
        <v>899</v>
      </c>
      <c r="J373" t="s">
        <v>100</v>
      </c>
      <c r="K373" s="56">
        <v>7.2700000000000001E-2</v>
      </c>
      <c r="L373" s="56">
        <v>1E-4</v>
      </c>
      <c r="M373" s="55">
        <v>0.04</v>
      </c>
      <c r="N373" s="55">
        <v>91.926809000000006</v>
      </c>
      <c r="O373" s="55">
        <v>1.333674144972E-4</v>
      </c>
      <c r="P373" s="56">
        <v>0</v>
      </c>
      <c r="Q373" s="56">
        <v>0</v>
      </c>
    </row>
    <row r="374" spans="1:17">
      <c r="A374" t="s">
        <v>2887</v>
      </c>
      <c r="B374" t="s">
        <v>1657</v>
      </c>
      <c r="C374" t="s">
        <v>2119</v>
      </c>
      <c r="D374" s="106" t="s">
        <v>2914</v>
      </c>
      <c r="E374" t="s">
        <v>2310</v>
      </c>
      <c r="F374" t="s">
        <v>1703</v>
      </c>
      <c r="G374" s="106" t="s">
        <v>2914</v>
      </c>
      <c r="H374" s="55">
        <v>0.51</v>
      </c>
      <c r="I374" t="s">
        <v>899</v>
      </c>
      <c r="J374" t="s">
        <v>100</v>
      </c>
      <c r="K374" s="56">
        <v>7.6999999999999999E-2</v>
      </c>
      <c r="L374" s="56">
        <v>7.5600000000000001E-2</v>
      </c>
      <c r="M374" s="55">
        <v>92.86</v>
      </c>
      <c r="N374" s="55">
        <v>100.73</v>
      </c>
      <c r="O374" s="55">
        <v>0.33926188350600001</v>
      </c>
      <c r="P374" s="56">
        <v>1.4E-3</v>
      </c>
      <c r="Q374" s="56">
        <v>0</v>
      </c>
    </row>
    <row r="375" spans="1:17">
      <c r="A375" t="s">
        <v>2888</v>
      </c>
      <c r="B375" t="s">
        <v>1657</v>
      </c>
      <c r="C375" t="s">
        <v>2063</v>
      </c>
      <c r="D375" s="106" t="s">
        <v>2914</v>
      </c>
      <c r="E375" t="s">
        <v>2310</v>
      </c>
      <c r="F375" t="s">
        <v>1801</v>
      </c>
      <c r="G375" s="106" t="s">
        <v>2914</v>
      </c>
      <c r="H375" s="55">
        <v>2.2999999999999998</v>
      </c>
      <c r="I375" t="s">
        <v>1263</v>
      </c>
      <c r="J375" t="s">
        <v>100</v>
      </c>
      <c r="K375" s="56">
        <v>7.9600000000000004E-2</v>
      </c>
      <c r="L375" s="56">
        <v>7.6700000000000004E-2</v>
      </c>
      <c r="M375" s="55">
        <v>25.51</v>
      </c>
      <c r="N375" s="55">
        <v>101.66</v>
      </c>
      <c r="O375" s="55">
        <v>9.4060681182000005E-2</v>
      </c>
      <c r="P375" s="56">
        <v>4.0000000000000002E-4</v>
      </c>
      <c r="Q375" s="56">
        <v>0</v>
      </c>
    </row>
    <row r="376" spans="1:17">
      <c r="A376" t="s">
        <v>2888</v>
      </c>
      <c r="B376" t="s">
        <v>1657</v>
      </c>
      <c r="C376" t="s">
        <v>2062</v>
      </c>
      <c r="D376" s="106" t="s">
        <v>2914</v>
      </c>
      <c r="E376" t="s">
        <v>2310</v>
      </c>
      <c r="F376" t="s">
        <v>1801</v>
      </c>
      <c r="G376" s="106" t="s">
        <v>2914</v>
      </c>
      <c r="H376" s="55">
        <v>2.2999999999999998</v>
      </c>
      <c r="I376" t="s">
        <v>1263</v>
      </c>
      <c r="J376" t="s">
        <v>100</v>
      </c>
      <c r="K376" s="56">
        <v>7.9600000000000004E-2</v>
      </c>
      <c r="L376" s="56">
        <v>7.6700000000000004E-2</v>
      </c>
      <c r="M376" s="55">
        <v>20.59</v>
      </c>
      <c r="N376" s="55">
        <v>101.67</v>
      </c>
      <c r="O376" s="55">
        <v>7.5927084830999997E-2</v>
      </c>
      <c r="P376" s="56">
        <v>2.9999999999999997E-4</v>
      </c>
      <c r="Q376" s="56">
        <v>0</v>
      </c>
    </row>
    <row r="377" spans="1:17">
      <c r="A377" t="s">
        <v>2888</v>
      </c>
      <c r="B377" t="s">
        <v>1657</v>
      </c>
      <c r="C377" t="s">
        <v>2064</v>
      </c>
      <c r="D377" s="106" t="s">
        <v>2914</v>
      </c>
      <c r="E377" t="s">
        <v>2310</v>
      </c>
      <c r="F377" t="s">
        <v>2065</v>
      </c>
      <c r="G377" s="106" t="s">
        <v>2914</v>
      </c>
      <c r="H377" s="55">
        <v>2.2999999999999998</v>
      </c>
      <c r="I377" t="s">
        <v>1263</v>
      </c>
      <c r="J377" t="s">
        <v>100</v>
      </c>
      <c r="K377" s="56">
        <v>7.9600000000000004E-2</v>
      </c>
      <c r="L377" s="56">
        <v>7.5999999999999998E-2</v>
      </c>
      <c r="M377" s="55">
        <v>18.8</v>
      </c>
      <c r="N377" s="55">
        <v>101.67</v>
      </c>
      <c r="O377" s="55">
        <v>6.9326332919999997E-2</v>
      </c>
      <c r="P377" s="56">
        <v>2.9999999999999997E-4</v>
      </c>
      <c r="Q377" s="56">
        <v>0</v>
      </c>
    </row>
    <row r="378" spans="1:17">
      <c r="A378" t="s">
        <v>2889</v>
      </c>
      <c r="B378" t="s">
        <v>1657</v>
      </c>
      <c r="C378" t="s">
        <v>2120</v>
      </c>
      <c r="D378" s="106" t="s">
        <v>2914</v>
      </c>
      <c r="E378" t="s">
        <v>2310</v>
      </c>
      <c r="F378" t="s">
        <v>2121</v>
      </c>
      <c r="G378" s="106" t="s">
        <v>2914</v>
      </c>
      <c r="H378" s="55">
        <v>1</v>
      </c>
      <c r="I378" t="s">
        <v>899</v>
      </c>
      <c r="J378" t="s">
        <v>100</v>
      </c>
      <c r="K378" s="56">
        <v>7.8799999999999995E-2</v>
      </c>
      <c r="L378" s="56">
        <v>1E-4</v>
      </c>
      <c r="M378" s="55">
        <v>115.61</v>
      </c>
      <c r="N378" s="55">
        <v>78.19974299999997</v>
      </c>
      <c r="O378" s="55">
        <v>0.327905183894102</v>
      </c>
      <c r="P378" s="56">
        <v>1.4E-3</v>
      </c>
      <c r="Q378" s="56">
        <v>0</v>
      </c>
    </row>
    <row r="379" spans="1:17">
      <c r="A379" t="s">
        <v>2890</v>
      </c>
      <c r="B379" t="s">
        <v>1657</v>
      </c>
      <c r="C379" t="s">
        <v>1951</v>
      </c>
      <c r="D379" s="106" t="s">
        <v>2914</v>
      </c>
      <c r="E379" t="s">
        <v>2310</v>
      </c>
      <c r="F379" t="s">
        <v>1669</v>
      </c>
      <c r="G379" s="106" t="s">
        <v>2914</v>
      </c>
      <c r="H379" s="55">
        <v>1.77</v>
      </c>
      <c r="I379" t="s">
        <v>1263</v>
      </c>
      <c r="J379" t="s">
        <v>100</v>
      </c>
      <c r="K379" s="56">
        <v>8.4599999999999995E-2</v>
      </c>
      <c r="L379" s="56">
        <v>8.5599999999999996E-2</v>
      </c>
      <c r="M379" s="55">
        <v>46.55</v>
      </c>
      <c r="N379" s="55">
        <v>100.61</v>
      </c>
      <c r="O379" s="55">
        <v>0.16986675478499999</v>
      </c>
      <c r="P379" s="56">
        <v>6.9999999999999999E-4</v>
      </c>
      <c r="Q379" s="56">
        <v>0</v>
      </c>
    </row>
    <row r="380" spans="1:17">
      <c r="A380" t="s">
        <v>2891</v>
      </c>
      <c r="B380" t="s">
        <v>1657</v>
      </c>
      <c r="C380" t="s">
        <v>2096</v>
      </c>
      <c r="D380" s="106" t="s">
        <v>2914</v>
      </c>
      <c r="E380" t="s">
        <v>2310</v>
      </c>
      <c r="F380" t="s">
        <v>2097</v>
      </c>
      <c r="G380" s="106" t="s">
        <v>2914</v>
      </c>
      <c r="H380" s="55">
        <v>2.86</v>
      </c>
      <c r="I380" t="s">
        <v>1263</v>
      </c>
      <c r="J380" t="s">
        <v>100</v>
      </c>
      <c r="K380" s="56">
        <v>8.7499999999999994E-2</v>
      </c>
      <c r="L380" s="56">
        <v>9.1300000000000006E-2</v>
      </c>
      <c r="M380" s="55">
        <v>125.25</v>
      </c>
      <c r="N380" s="55">
        <v>100.15</v>
      </c>
      <c r="O380" s="55">
        <v>0.45496317262500002</v>
      </c>
      <c r="P380" s="56">
        <v>1.9E-3</v>
      </c>
      <c r="Q380" s="56">
        <v>0</v>
      </c>
    </row>
    <row r="381" spans="1:17">
      <c r="A381" t="s">
        <v>2892</v>
      </c>
      <c r="B381" t="s">
        <v>1657</v>
      </c>
      <c r="C381" t="s">
        <v>2066</v>
      </c>
      <c r="D381" s="106" t="s">
        <v>2914</v>
      </c>
      <c r="E381" t="s">
        <v>2310</v>
      </c>
      <c r="F381" t="s">
        <v>1452</v>
      </c>
      <c r="G381" s="106" t="s">
        <v>2914</v>
      </c>
      <c r="H381" s="55">
        <v>0.94</v>
      </c>
      <c r="I381" t="s">
        <v>899</v>
      </c>
      <c r="J381" t="s">
        <v>100</v>
      </c>
      <c r="K381" s="56">
        <v>8.0299999999999996E-2</v>
      </c>
      <c r="L381" s="56">
        <v>8.2500000000000004E-2</v>
      </c>
      <c r="M381" s="55">
        <v>144.18</v>
      </c>
      <c r="N381" s="55">
        <v>100.86</v>
      </c>
      <c r="O381" s="55">
        <v>0.52743815139600003</v>
      </c>
      <c r="P381" s="56">
        <v>2.2000000000000001E-3</v>
      </c>
      <c r="Q381" s="56">
        <v>0</v>
      </c>
    </row>
    <row r="382" spans="1:17">
      <c r="A382" t="s">
        <v>2893</v>
      </c>
      <c r="B382" t="s">
        <v>1657</v>
      </c>
      <c r="C382" t="s">
        <v>2117</v>
      </c>
      <c r="D382" s="106" t="s">
        <v>2914</v>
      </c>
      <c r="E382" t="s">
        <v>2310</v>
      </c>
      <c r="F382" t="s">
        <v>2118</v>
      </c>
      <c r="G382" s="106" t="s">
        <v>2914</v>
      </c>
      <c r="H382" s="55">
        <v>0.25</v>
      </c>
      <c r="I382" t="s">
        <v>899</v>
      </c>
      <c r="J382" t="s">
        <v>100</v>
      </c>
      <c r="K382" s="56">
        <v>7.0099999999999996E-2</v>
      </c>
      <c r="L382" s="56">
        <v>1E-4</v>
      </c>
      <c r="M382" s="55">
        <v>102.19</v>
      </c>
      <c r="N382" s="55">
        <v>88.007137999999898</v>
      </c>
      <c r="O382" s="55">
        <v>0.32619241090661899</v>
      </c>
      <c r="P382" s="56">
        <v>1.4E-3</v>
      </c>
      <c r="Q382" s="56">
        <v>0</v>
      </c>
    </row>
    <row r="383" spans="1:17">
      <c r="A383" t="s">
        <v>2894</v>
      </c>
      <c r="B383" t="s">
        <v>1657</v>
      </c>
      <c r="C383" t="s">
        <v>2081</v>
      </c>
      <c r="D383" s="106" t="s">
        <v>2914</v>
      </c>
      <c r="E383" t="s">
        <v>2310</v>
      </c>
      <c r="F383" t="s">
        <v>2082</v>
      </c>
      <c r="G383" s="106" t="s">
        <v>2914</v>
      </c>
      <c r="H383" s="55">
        <v>2.92</v>
      </c>
      <c r="I383" t="s">
        <v>1263</v>
      </c>
      <c r="J383" t="s">
        <v>100</v>
      </c>
      <c r="K383" s="56">
        <v>8.8599999999999998E-2</v>
      </c>
      <c r="L383" s="56">
        <v>9.3600000000000003E-2</v>
      </c>
      <c r="M383" s="55">
        <v>17345.14</v>
      </c>
      <c r="N383" s="55">
        <v>99.83</v>
      </c>
      <c r="O383" s="55">
        <v>62.803874381273999</v>
      </c>
      <c r="P383" s="56">
        <v>0.26740000000000003</v>
      </c>
      <c r="Q383" s="56">
        <v>6.9999999999999999E-4</v>
      </c>
    </row>
    <row r="384" spans="1:17">
      <c r="A384" t="s">
        <v>2895</v>
      </c>
      <c r="B384" t="s">
        <v>1657</v>
      </c>
      <c r="C384" t="s">
        <v>2132</v>
      </c>
      <c r="D384" s="106" t="s">
        <v>2914</v>
      </c>
      <c r="E384" t="s">
        <v>2310</v>
      </c>
      <c r="F384" t="s">
        <v>2133</v>
      </c>
      <c r="G384" s="106" t="s">
        <v>2914</v>
      </c>
      <c r="H384" s="55">
        <v>2.2799999999999998</v>
      </c>
      <c r="I384" t="s">
        <v>1263</v>
      </c>
      <c r="J384" t="s">
        <v>100</v>
      </c>
      <c r="K384" s="56">
        <v>8.0600000000000005E-2</v>
      </c>
      <c r="L384" s="56">
        <v>9.2200000000000004E-2</v>
      </c>
      <c r="M384" s="55">
        <v>33.57</v>
      </c>
      <c r="N384" s="55">
        <v>98.56</v>
      </c>
      <c r="O384" s="55">
        <v>0.120005069184</v>
      </c>
      <c r="P384" s="56">
        <v>5.0000000000000001E-4</v>
      </c>
      <c r="Q384" s="56">
        <v>0</v>
      </c>
    </row>
    <row r="385" spans="1:17">
      <c r="A385" t="s">
        <v>2896</v>
      </c>
      <c r="B385" t="s">
        <v>1657</v>
      </c>
      <c r="C385" t="s">
        <v>2103</v>
      </c>
      <c r="D385" s="106" t="s">
        <v>2914</v>
      </c>
      <c r="E385" t="s">
        <v>2310</v>
      </c>
      <c r="F385" t="s">
        <v>2104</v>
      </c>
      <c r="G385" s="106" t="s">
        <v>2914</v>
      </c>
      <c r="H385" s="55">
        <v>0.82</v>
      </c>
      <c r="I385" t="s">
        <v>899</v>
      </c>
      <c r="J385" t="s">
        <v>100</v>
      </c>
      <c r="K385" s="56">
        <v>7.6999999999999999E-2</v>
      </c>
      <c r="L385" s="56">
        <v>8.5099999999999995E-2</v>
      </c>
      <c r="M385" s="55">
        <v>149.74</v>
      </c>
      <c r="N385" s="55">
        <v>100.16</v>
      </c>
      <c r="O385" s="55">
        <v>0.54397595116800002</v>
      </c>
      <c r="P385" s="56">
        <v>2.3E-3</v>
      </c>
      <c r="Q385" s="56">
        <v>0</v>
      </c>
    </row>
    <row r="386" spans="1:17">
      <c r="A386" t="s">
        <v>2896</v>
      </c>
      <c r="B386" t="s">
        <v>1657</v>
      </c>
      <c r="C386" t="s">
        <v>2105</v>
      </c>
      <c r="D386" s="106" t="s">
        <v>2914</v>
      </c>
      <c r="E386" t="s">
        <v>2310</v>
      </c>
      <c r="F386" t="s">
        <v>204</v>
      </c>
      <c r="G386" s="106" t="s">
        <v>2914</v>
      </c>
      <c r="H386" s="55">
        <v>0.82</v>
      </c>
      <c r="I386" t="s">
        <v>899</v>
      </c>
      <c r="J386" t="s">
        <v>100</v>
      </c>
      <c r="K386" s="56">
        <v>7.6999999999999999E-2</v>
      </c>
      <c r="L386" s="56">
        <v>7.7299999999999994E-2</v>
      </c>
      <c r="M386" s="55">
        <v>0.43</v>
      </c>
      <c r="N386" s="55">
        <v>100.76</v>
      </c>
      <c r="O386" s="55">
        <v>1.571463036E-3</v>
      </c>
      <c r="P386" s="56">
        <v>0</v>
      </c>
      <c r="Q386" s="56">
        <v>0</v>
      </c>
    </row>
    <row r="387" spans="1:17">
      <c r="A387" t="s">
        <v>2896</v>
      </c>
      <c r="B387" t="s">
        <v>1657</v>
      </c>
      <c r="C387" t="s">
        <v>2106</v>
      </c>
      <c r="D387" s="106" t="s">
        <v>2914</v>
      </c>
      <c r="E387" t="s">
        <v>2310</v>
      </c>
      <c r="F387" t="s">
        <v>1564</v>
      </c>
      <c r="G387" s="106" t="s">
        <v>2914</v>
      </c>
      <c r="H387" s="55">
        <v>0.82</v>
      </c>
      <c r="I387" t="s">
        <v>899</v>
      </c>
      <c r="J387" t="s">
        <v>100</v>
      </c>
      <c r="K387" s="56">
        <v>7.6999999999999999E-2</v>
      </c>
      <c r="L387" s="56">
        <v>7.7299999999999994E-2</v>
      </c>
      <c r="M387" s="55">
        <v>0.24</v>
      </c>
      <c r="N387" s="55">
        <v>100.76</v>
      </c>
      <c r="O387" s="55">
        <v>8.7709564799999995E-4</v>
      </c>
      <c r="P387" s="56">
        <v>0</v>
      </c>
      <c r="Q387" s="56">
        <v>0</v>
      </c>
    </row>
    <row r="388" spans="1:17">
      <c r="A388" t="s">
        <v>2896</v>
      </c>
      <c r="B388" t="s">
        <v>1657</v>
      </c>
      <c r="C388" t="s">
        <v>2107</v>
      </c>
      <c r="D388" s="106" t="s">
        <v>2914</v>
      </c>
      <c r="E388" t="s">
        <v>2310</v>
      </c>
      <c r="F388" t="s">
        <v>2108</v>
      </c>
      <c r="G388" s="106" t="s">
        <v>2914</v>
      </c>
      <c r="H388" s="55">
        <v>0.82</v>
      </c>
      <c r="I388" t="s">
        <v>899</v>
      </c>
      <c r="J388" t="s">
        <v>100</v>
      </c>
      <c r="K388" s="56">
        <v>7.6999999999999999E-2</v>
      </c>
      <c r="L388" s="56">
        <v>7.8100000000000003E-2</v>
      </c>
      <c r="M388" s="55">
        <v>0.36</v>
      </c>
      <c r="N388" s="55">
        <v>100.7</v>
      </c>
      <c r="O388" s="55">
        <v>1.31486004E-3</v>
      </c>
      <c r="P388" s="56">
        <v>0</v>
      </c>
      <c r="Q388" s="56">
        <v>0</v>
      </c>
    </row>
    <row r="389" spans="1:17">
      <c r="A389" t="s">
        <v>2896</v>
      </c>
      <c r="B389" t="s">
        <v>1657</v>
      </c>
      <c r="C389" t="s">
        <v>2109</v>
      </c>
      <c r="D389" s="106" t="s">
        <v>2914</v>
      </c>
      <c r="E389" t="s">
        <v>2310</v>
      </c>
      <c r="F389" t="s">
        <v>2110</v>
      </c>
      <c r="G389" s="106" t="s">
        <v>2914</v>
      </c>
      <c r="H389" s="55">
        <v>0.82</v>
      </c>
      <c r="I389" t="s">
        <v>899</v>
      </c>
      <c r="J389" t="s">
        <v>100</v>
      </c>
      <c r="K389" s="56">
        <v>7.6999999999999999E-2</v>
      </c>
      <c r="L389" s="56">
        <v>7.8100000000000003E-2</v>
      </c>
      <c r="M389" s="55">
        <v>1.41</v>
      </c>
      <c r="N389" s="55">
        <v>100.7</v>
      </c>
      <c r="O389" s="55">
        <v>5.1498684899999999E-3</v>
      </c>
      <c r="P389" s="56">
        <v>0</v>
      </c>
      <c r="Q389" s="56">
        <v>0</v>
      </c>
    </row>
    <row r="390" spans="1:17">
      <c r="A390" t="s">
        <v>2896</v>
      </c>
      <c r="B390" t="s">
        <v>1657</v>
      </c>
      <c r="C390" t="s">
        <v>2111</v>
      </c>
      <c r="D390" s="106" t="s">
        <v>2914</v>
      </c>
      <c r="E390" t="s">
        <v>2310</v>
      </c>
      <c r="F390" t="s">
        <v>2112</v>
      </c>
      <c r="G390" s="106" t="s">
        <v>2914</v>
      </c>
      <c r="H390" s="55">
        <v>0.82</v>
      </c>
      <c r="I390" t="s">
        <v>899</v>
      </c>
      <c r="J390" t="s">
        <v>100</v>
      </c>
      <c r="K390" s="56">
        <v>7.6999999999999999E-2</v>
      </c>
      <c r="L390" s="56">
        <v>7.8100000000000003E-2</v>
      </c>
      <c r="M390" s="55">
        <v>0.28000000000000003</v>
      </c>
      <c r="N390" s="55">
        <v>100.7</v>
      </c>
      <c r="O390" s="55">
        <v>1.02266892E-3</v>
      </c>
      <c r="P390" s="56">
        <v>0</v>
      </c>
      <c r="Q390" s="56">
        <v>0</v>
      </c>
    </row>
    <row r="391" spans="1:17">
      <c r="A391" t="s">
        <v>2896</v>
      </c>
      <c r="B391" t="s">
        <v>1657</v>
      </c>
      <c r="C391" t="s">
        <v>2113</v>
      </c>
      <c r="D391" s="106" t="s">
        <v>2914</v>
      </c>
      <c r="E391" t="s">
        <v>2310</v>
      </c>
      <c r="F391" t="s">
        <v>2114</v>
      </c>
      <c r="G391" s="106" t="s">
        <v>2914</v>
      </c>
      <c r="H391" s="55">
        <v>0.82</v>
      </c>
      <c r="I391" t="s">
        <v>899</v>
      </c>
      <c r="J391" t="s">
        <v>100</v>
      </c>
      <c r="K391" s="56">
        <v>7.6999999999999999E-2</v>
      </c>
      <c r="L391" s="56">
        <v>7.8100000000000003E-2</v>
      </c>
      <c r="M391" s="55">
        <v>1.49</v>
      </c>
      <c r="N391" s="55">
        <v>100.7</v>
      </c>
      <c r="O391" s="55">
        <v>5.4420596100000001E-3</v>
      </c>
      <c r="P391" s="56">
        <v>0</v>
      </c>
      <c r="Q391" s="56">
        <v>0</v>
      </c>
    </row>
    <row r="392" spans="1:17">
      <c r="A392" t="s">
        <v>2897</v>
      </c>
      <c r="B392" t="s">
        <v>1657</v>
      </c>
      <c r="C392" t="s">
        <v>2131</v>
      </c>
      <c r="D392" s="106" t="s">
        <v>2914</v>
      </c>
      <c r="E392" t="s">
        <v>2310</v>
      </c>
      <c r="F392" t="s">
        <v>1471</v>
      </c>
      <c r="G392" s="106" t="s">
        <v>2914</v>
      </c>
      <c r="H392" s="55">
        <v>2.4900000000000002</v>
      </c>
      <c r="I392" t="s">
        <v>1263</v>
      </c>
      <c r="J392" t="s">
        <v>100</v>
      </c>
      <c r="K392" s="56">
        <v>8.2000000000000003E-2</v>
      </c>
      <c r="L392" s="56">
        <v>8.5599999999999996E-2</v>
      </c>
      <c r="M392" s="55">
        <v>76.17</v>
      </c>
      <c r="N392" s="55">
        <v>100.34</v>
      </c>
      <c r="O392" s="55">
        <v>0.27720790320599997</v>
      </c>
      <c r="P392" s="56">
        <v>1.1999999999999999E-3</v>
      </c>
      <c r="Q392" s="56">
        <v>0</v>
      </c>
    </row>
    <row r="393" spans="1:17">
      <c r="A393" t="s">
        <v>2898</v>
      </c>
      <c r="B393" t="s">
        <v>1657</v>
      </c>
      <c r="C393" t="s">
        <v>1960</v>
      </c>
      <c r="D393" s="106" t="s">
        <v>2914</v>
      </c>
      <c r="E393" t="s">
        <v>2310</v>
      </c>
      <c r="F393" t="s">
        <v>1956</v>
      </c>
      <c r="G393" s="106" t="s">
        <v>2914</v>
      </c>
      <c r="H393" s="55">
        <v>2.16</v>
      </c>
      <c r="I393" t="s">
        <v>1954</v>
      </c>
      <c r="J393" t="s">
        <v>102</v>
      </c>
      <c r="K393" s="56">
        <v>6.6100000000000006E-2</v>
      </c>
      <c r="L393" s="56">
        <v>7.1400000000000005E-2</v>
      </c>
      <c r="M393" s="55">
        <v>47.27</v>
      </c>
      <c r="N393" s="55">
        <v>99.99</v>
      </c>
      <c r="O393" s="55">
        <v>0.18960936916679999</v>
      </c>
      <c r="P393" s="56">
        <v>8.0000000000000004E-4</v>
      </c>
      <c r="Q393" s="56">
        <v>0</v>
      </c>
    </row>
    <row r="394" spans="1:17">
      <c r="A394" t="s">
        <v>2898</v>
      </c>
      <c r="B394" t="s">
        <v>1657</v>
      </c>
      <c r="C394" t="s">
        <v>1953</v>
      </c>
      <c r="D394" s="106" t="s">
        <v>2914</v>
      </c>
      <c r="E394" t="s">
        <v>2310</v>
      </c>
      <c r="F394" t="s">
        <v>1705</v>
      </c>
      <c r="G394" s="106" t="s">
        <v>2914</v>
      </c>
      <c r="H394" s="55">
        <v>2.17</v>
      </c>
      <c r="I394" t="s">
        <v>1954</v>
      </c>
      <c r="J394" t="s">
        <v>102</v>
      </c>
      <c r="K394" s="56">
        <v>6.6000000000000003E-2</v>
      </c>
      <c r="L394" s="56">
        <v>7.1300000000000002E-2</v>
      </c>
      <c r="M394" s="55">
        <v>4.95</v>
      </c>
      <c r="N394" s="55">
        <v>100.13</v>
      </c>
      <c r="O394" s="55">
        <v>1.9883234646E-2</v>
      </c>
      <c r="P394" s="56">
        <v>1E-4</v>
      </c>
      <c r="Q394" s="56">
        <v>0</v>
      </c>
    </row>
    <row r="395" spans="1:17">
      <c r="A395" t="s">
        <v>2898</v>
      </c>
      <c r="B395" t="s">
        <v>1657</v>
      </c>
      <c r="C395" t="s">
        <v>1955</v>
      </c>
      <c r="D395" s="106" t="s">
        <v>2914</v>
      </c>
      <c r="E395" t="s">
        <v>2310</v>
      </c>
      <c r="F395" t="s">
        <v>1956</v>
      </c>
      <c r="G395" s="106" t="s">
        <v>2914</v>
      </c>
      <c r="H395" s="55">
        <v>2.17</v>
      </c>
      <c r="I395" t="s">
        <v>1954</v>
      </c>
      <c r="J395" t="s">
        <v>102</v>
      </c>
      <c r="K395" s="56">
        <v>6.6000000000000003E-2</v>
      </c>
      <c r="L395" s="56">
        <v>7.1499999999999994E-2</v>
      </c>
      <c r="M395" s="55">
        <v>0.63</v>
      </c>
      <c r="N395" s="55">
        <v>100.09</v>
      </c>
      <c r="O395" s="55">
        <v>2.5295825771999999E-3</v>
      </c>
      <c r="P395" s="56">
        <v>0</v>
      </c>
      <c r="Q395" s="56">
        <v>0</v>
      </c>
    </row>
    <row r="396" spans="1:17">
      <c r="A396" t="s">
        <v>2898</v>
      </c>
      <c r="B396" t="s">
        <v>1657</v>
      </c>
      <c r="C396" t="s">
        <v>2122</v>
      </c>
      <c r="D396" s="106" t="s">
        <v>2914</v>
      </c>
      <c r="E396" t="s">
        <v>2310</v>
      </c>
      <c r="F396" t="s">
        <v>1956</v>
      </c>
      <c r="G396" s="106" t="s">
        <v>2914</v>
      </c>
      <c r="H396" s="55">
        <v>2.16</v>
      </c>
      <c r="I396" t="s">
        <v>1954</v>
      </c>
      <c r="J396" t="s">
        <v>102</v>
      </c>
      <c r="K396" s="56">
        <v>6.6000000000000003E-2</v>
      </c>
      <c r="L396" s="56">
        <v>7.1499999999999994E-2</v>
      </c>
      <c r="M396" s="55">
        <v>0.73</v>
      </c>
      <c r="N396" s="55">
        <v>100.1</v>
      </c>
      <c r="O396" s="55">
        <v>2.931396468E-3</v>
      </c>
      <c r="P396" s="56">
        <v>0</v>
      </c>
      <c r="Q396" s="56">
        <v>0</v>
      </c>
    </row>
    <row r="397" spans="1:17">
      <c r="A397" t="s">
        <v>2898</v>
      </c>
      <c r="B397" t="s">
        <v>1657</v>
      </c>
      <c r="C397" t="s">
        <v>2123</v>
      </c>
      <c r="D397" s="106" t="s">
        <v>2914</v>
      </c>
      <c r="E397" t="s">
        <v>2310</v>
      </c>
      <c r="F397" t="s">
        <v>1956</v>
      </c>
      <c r="G397" s="106" t="s">
        <v>2914</v>
      </c>
      <c r="H397" s="55">
        <v>2.16</v>
      </c>
      <c r="I397" t="s">
        <v>1954</v>
      </c>
      <c r="J397" t="s">
        <v>102</v>
      </c>
      <c r="K397" s="56">
        <v>6.6000000000000003E-2</v>
      </c>
      <c r="L397" s="56">
        <v>7.2599999999999998E-2</v>
      </c>
      <c r="M397" s="55">
        <v>0.94</v>
      </c>
      <c r="N397" s="55">
        <v>99.88</v>
      </c>
      <c r="O397" s="55">
        <v>3.7663789151999999E-3</v>
      </c>
      <c r="P397" s="56">
        <v>0</v>
      </c>
      <c r="Q397" s="56">
        <v>0</v>
      </c>
    </row>
    <row r="398" spans="1:17">
      <c r="A398" t="s">
        <v>2898</v>
      </c>
      <c r="B398" t="s">
        <v>1657</v>
      </c>
      <c r="C398" t="s">
        <v>2124</v>
      </c>
      <c r="D398" s="106" t="s">
        <v>2914</v>
      </c>
      <c r="E398" t="s">
        <v>2310</v>
      </c>
      <c r="F398" t="s">
        <v>1956</v>
      </c>
      <c r="G398" s="106" t="s">
        <v>2914</v>
      </c>
      <c r="H398" s="55">
        <v>2.16</v>
      </c>
      <c r="I398" t="s">
        <v>1954</v>
      </c>
      <c r="J398" t="s">
        <v>102</v>
      </c>
      <c r="K398" s="56">
        <v>6.6000000000000003E-2</v>
      </c>
      <c r="L398" s="56">
        <v>7.1400000000000005E-2</v>
      </c>
      <c r="M398" s="55">
        <v>4.38</v>
      </c>
      <c r="N398" s="55">
        <v>100.11</v>
      </c>
      <c r="O398" s="55">
        <v>1.7590135888799999E-2</v>
      </c>
      <c r="P398" s="56">
        <v>1E-4</v>
      </c>
      <c r="Q398" s="56">
        <v>0</v>
      </c>
    </row>
    <row r="399" spans="1:17">
      <c r="A399" t="s">
        <v>2898</v>
      </c>
      <c r="B399" t="s">
        <v>1657</v>
      </c>
      <c r="C399" t="s">
        <v>1957</v>
      </c>
      <c r="D399" s="106" t="s">
        <v>2914</v>
      </c>
      <c r="E399" t="s">
        <v>2310</v>
      </c>
      <c r="F399" t="s">
        <v>1958</v>
      </c>
      <c r="G399" s="106" t="s">
        <v>2914</v>
      </c>
      <c r="H399" s="55">
        <v>2.17</v>
      </c>
      <c r="I399" t="s">
        <v>1954</v>
      </c>
      <c r="J399" t="s">
        <v>102</v>
      </c>
      <c r="K399" s="56">
        <v>6.6000000000000003E-2</v>
      </c>
      <c r="L399" s="56">
        <v>7.1300000000000002E-2</v>
      </c>
      <c r="M399" s="55">
        <v>0.39</v>
      </c>
      <c r="N399" s="55">
        <v>100.13</v>
      </c>
      <c r="O399" s="55">
        <v>1.5665578812E-3</v>
      </c>
      <c r="P399" s="56">
        <v>0</v>
      </c>
      <c r="Q399" s="56">
        <v>0</v>
      </c>
    </row>
    <row r="400" spans="1:17">
      <c r="A400" t="s">
        <v>2898</v>
      </c>
      <c r="B400" t="s">
        <v>1657</v>
      </c>
      <c r="C400" t="s">
        <v>1959</v>
      </c>
      <c r="D400" s="106" t="s">
        <v>2914</v>
      </c>
      <c r="E400" t="s">
        <v>2310</v>
      </c>
      <c r="F400" t="s">
        <v>1371</v>
      </c>
      <c r="G400" s="106" t="s">
        <v>2914</v>
      </c>
      <c r="H400" s="55">
        <v>2.16</v>
      </c>
      <c r="I400" t="s">
        <v>1954</v>
      </c>
      <c r="J400" t="s">
        <v>102</v>
      </c>
      <c r="K400" s="56">
        <v>6.6000000000000003E-2</v>
      </c>
      <c r="L400" s="56">
        <v>7.1300000000000002E-2</v>
      </c>
      <c r="M400" s="55">
        <v>2.34</v>
      </c>
      <c r="N400" s="55">
        <v>100.13</v>
      </c>
      <c r="O400" s="55">
        <v>9.3993472872000005E-3</v>
      </c>
      <c r="P400" s="56">
        <v>0</v>
      </c>
      <c r="Q400" s="56">
        <v>0</v>
      </c>
    </row>
    <row r="401" spans="1:17">
      <c r="A401" t="s">
        <v>2898</v>
      </c>
      <c r="B401" t="s">
        <v>1657</v>
      </c>
      <c r="C401" t="s">
        <v>2125</v>
      </c>
      <c r="D401" s="106" t="s">
        <v>2914</v>
      </c>
      <c r="E401" t="s">
        <v>2310</v>
      </c>
      <c r="F401" t="s">
        <v>1932</v>
      </c>
      <c r="G401" s="106" t="s">
        <v>2914</v>
      </c>
      <c r="H401" s="55">
        <v>2.16</v>
      </c>
      <c r="I401" t="s">
        <v>1954</v>
      </c>
      <c r="J401" t="s">
        <v>102</v>
      </c>
      <c r="K401" s="56">
        <v>6.6000000000000003E-2</v>
      </c>
      <c r="L401" s="56">
        <v>7.1300000000000002E-2</v>
      </c>
      <c r="M401" s="55">
        <v>1.07</v>
      </c>
      <c r="N401" s="55">
        <v>100.13</v>
      </c>
      <c r="O401" s="55">
        <v>4.2979921355999996E-3</v>
      </c>
      <c r="P401" s="56">
        <v>0</v>
      </c>
      <c r="Q401" s="56">
        <v>0</v>
      </c>
    </row>
    <row r="402" spans="1:17">
      <c r="A402" t="s">
        <v>2898</v>
      </c>
      <c r="B402" t="s">
        <v>1657</v>
      </c>
      <c r="C402" t="s">
        <v>2126</v>
      </c>
      <c r="D402" s="106" t="s">
        <v>2914</v>
      </c>
      <c r="E402" t="s">
        <v>2310</v>
      </c>
      <c r="F402" t="s">
        <v>210</v>
      </c>
      <c r="G402" s="106" t="s">
        <v>2914</v>
      </c>
      <c r="H402" s="55">
        <v>2.16</v>
      </c>
      <c r="I402" t="s">
        <v>1954</v>
      </c>
      <c r="J402" t="s">
        <v>102</v>
      </c>
      <c r="K402" s="56">
        <v>6.6000000000000003E-2</v>
      </c>
      <c r="L402" s="56">
        <v>7.1300000000000002E-2</v>
      </c>
      <c r="M402" s="55">
        <v>1.67</v>
      </c>
      <c r="N402" s="55">
        <v>100.13</v>
      </c>
      <c r="O402" s="55">
        <v>6.7080811836000001E-3</v>
      </c>
      <c r="P402" s="56">
        <v>0</v>
      </c>
      <c r="Q402" s="56">
        <v>0</v>
      </c>
    </row>
    <row r="403" spans="1:17">
      <c r="A403" t="s">
        <v>2898</v>
      </c>
      <c r="B403" t="s">
        <v>1657</v>
      </c>
      <c r="C403" t="s">
        <v>2127</v>
      </c>
      <c r="D403" s="106" t="s">
        <v>2914</v>
      </c>
      <c r="E403" t="s">
        <v>2310</v>
      </c>
      <c r="F403" t="s">
        <v>2023</v>
      </c>
      <c r="G403" s="106" t="s">
        <v>2914</v>
      </c>
      <c r="H403" s="55">
        <v>2.16</v>
      </c>
      <c r="I403" t="s">
        <v>1954</v>
      </c>
      <c r="J403" t="s">
        <v>102</v>
      </c>
      <c r="K403" s="56">
        <v>6.6000000000000003E-2</v>
      </c>
      <c r="L403" s="56">
        <v>7.1300000000000002E-2</v>
      </c>
      <c r="M403" s="55">
        <v>0.39</v>
      </c>
      <c r="N403" s="55">
        <v>100.13</v>
      </c>
      <c r="O403" s="55">
        <v>1.5665578812E-3</v>
      </c>
      <c r="P403" s="56">
        <v>0</v>
      </c>
      <c r="Q403" s="56">
        <v>0</v>
      </c>
    </row>
    <row r="404" spans="1:17">
      <c r="A404" t="s">
        <v>2898</v>
      </c>
      <c r="B404" t="s">
        <v>1657</v>
      </c>
      <c r="C404" t="s">
        <v>2128</v>
      </c>
      <c r="D404" s="106" t="s">
        <v>2914</v>
      </c>
      <c r="E404" t="s">
        <v>2310</v>
      </c>
      <c r="F404" t="s">
        <v>1139</v>
      </c>
      <c r="G404" s="106" t="s">
        <v>2914</v>
      </c>
      <c r="H404" s="55">
        <v>2.14</v>
      </c>
      <c r="I404" t="s">
        <v>1954</v>
      </c>
      <c r="J404" t="s">
        <v>102</v>
      </c>
      <c r="K404" s="56">
        <v>6.4299999999999996E-2</v>
      </c>
      <c r="L404" s="56">
        <v>7.5999999999999998E-2</v>
      </c>
      <c r="M404" s="55">
        <v>3.61</v>
      </c>
      <c r="N404" s="55">
        <v>100.16</v>
      </c>
      <c r="O404" s="55">
        <v>1.45050470016E-2</v>
      </c>
      <c r="P404" s="56">
        <v>1E-4</v>
      </c>
      <c r="Q404" s="56">
        <v>0</v>
      </c>
    </row>
    <row r="405" spans="1:17">
      <c r="A405" t="s">
        <v>2898</v>
      </c>
      <c r="B405" t="s">
        <v>1657</v>
      </c>
      <c r="C405" t="s">
        <v>2129</v>
      </c>
      <c r="D405" s="106" t="s">
        <v>2914</v>
      </c>
      <c r="E405" t="s">
        <v>2310</v>
      </c>
      <c r="F405" t="s">
        <v>2130</v>
      </c>
      <c r="G405" s="106" t="s">
        <v>2914</v>
      </c>
      <c r="H405" s="55">
        <v>2.15</v>
      </c>
      <c r="I405" t="s">
        <v>1954</v>
      </c>
      <c r="J405" t="s">
        <v>102</v>
      </c>
      <c r="K405" s="56">
        <v>6.6100000000000006E-2</v>
      </c>
      <c r="L405" s="56">
        <v>6.9699999999999998E-2</v>
      </c>
      <c r="M405" s="55">
        <v>0.4</v>
      </c>
      <c r="N405" s="55">
        <v>100.72</v>
      </c>
      <c r="O405" s="55">
        <v>1.616193408E-3</v>
      </c>
      <c r="P405" s="56">
        <v>0</v>
      </c>
      <c r="Q405" s="56">
        <v>0</v>
      </c>
    </row>
    <row r="406" spans="1:17">
      <c r="A406" t="s">
        <v>2899</v>
      </c>
      <c r="B406" t="s">
        <v>1657</v>
      </c>
      <c r="C406" t="s">
        <v>2076</v>
      </c>
      <c r="D406" s="106" t="s">
        <v>2914</v>
      </c>
      <c r="E406" t="s">
        <v>2310</v>
      </c>
      <c r="F406" t="s">
        <v>2077</v>
      </c>
      <c r="G406" s="106" t="s">
        <v>2914</v>
      </c>
      <c r="H406" s="55">
        <v>3.25</v>
      </c>
      <c r="I406" t="s">
        <v>792</v>
      </c>
      <c r="J406" t="s">
        <v>102</v>
      </c>
      <c r="K406" s="56">
        <v>7.5700000000000003E-2</v>
      </c>
      <c r="L406" s="56">
        <v>7.3899999999999993E-2</v>
      </c>
      <c r="M406" s="55">
        <v>51.47</v>
      </c>
      <c r="N406" s="55">
        <v>101.55</v>
      </c>
      <c r="O406" s="55">
        <v>0.20967744630599999</v>
      </c>
      <c r="P406" s="56">
        <v>8.9999999999999998E-4</v>
      </c>
      <c r="Q406" s="56">
        <v>0</v>
      </c>
    </row>
    <row r="407" spans="1:17">
      <c r="A407" t="s">
        <v>2899</v>
      </c>
      <c r="B407" t="s">
        <v>1657</v>
      </c>
      <c r="C407" t="s">
        <v>2078</v>
      </c>
      <c r="D407" s="106" t="s">
        <v>2914</v>
      </c>
      <c r="E407" t="s">
        <v>2310</v>
      </c>
      <c r="F407" t="s">
        <v>2077</v>
      </c>
      <c r="G407" s="106" t="s">
        <v>2914</v>
      </c>
      <c r="H407" s="55">
        <v>3.17</v>
      </c>
      <c r="I407" t="s">
        <v>792</v>
      </c>
      <c r="J407" t="s">
        <v>100</v>
      </c>
      <c r="K407" s="56">
        <v>9.0800000000000006E-2</v>
      </c>
      <c r="L407" s="56">
        <v>9.5100000000000004E-2</v>
      </c>
      <c r="M407" s="55">
        <v>141.74</v>
      </c>
      <c r="N407" s="55">
        <v>100.78</v>
      </c>
      <c r="O407" s="55">
        <v>0.51810088964400003</v>
      </c>
      <c r="P407" s="56">
        <v>2.2000000000000001E-3</v>
      </c>
      <c r="Q407" s="56">
        <v>0</v>
      </c>
    </row>
    <row r="408" spans="1:17">
      <c r="A408" t="s">
        <v>2900</v>
      </c>
      <c r="B408" t="s">
        <v>1657</v>
      </c>
      <c r="C408" t="s">
        <v>2071</v>
      </c>
      <c r="D408" s="106" t="s">
        <v>2914</v>
      </c>
      <c r="E408" t="s">
        <v>2310</v>
      </c>
      <c r="F408" t="s">
        <v>1801</v>
      </c>
      <c r="G408" s="106" t="s">
        <v>2914</v>
      </c>
      <c r="H408" s="55">
        <v>1.4</v>
      </c>
      <c r="I408" t="s">
        <v>1263</v>
      </c>
      <c r="J408" t="s">
        <v>100</v>
      </c>
      <c r="K408" s="56">
        <v>5.7799999999999997E-2</v>
      </c>
      <c r="L408" s="56">
        <v>7.8399999999999997E-2</v>
      </c>
      <c r="M408" s="55">
        <v>12.68</v>
      </c>
      <c r="N408" s="55">
        <v>97.63</v>
      </c>
      <c r="O408" s="55">
        <v>4.4900388467999999E-2</v>
      </c>
      <c r="P408" s="56">
        <v>2.0000000000000001E-4</v>
      </c>
      <c r="Q408" s="56">
        <v>0</v>
      </c>
    </row>
    <row r="409" spans="1:17">
      <c r="A409" t="s">
        <v>2900</v>
      </c>
      <c r="B409" t="s">
        <v>1657</v>
      </c>
      <c r="C409" t="s">
        <v>2067</v>
      </c>
      <c r="D409" s="106" t="s">
        <v>2914</v>
      </c>
      <c r="E409" t="s">
        <v>2310</v>
      </c>
      <c r="F409" t="s">
        <v>2068</v>
      </c>
      <c r="G409" s="106" t="s">
        <v>2914</v>
      </c>
      <c r="H409" s="55">
        <v>1.38</v>
      </c>
      <c r="I409" t="s">
        <v>1263</v>
      </c>
      <c r="J409" t="s">
        <v>100</v>
      </c>
      <c r="K409" s="56">
        <v>8.2000000000000003E-2</v>
      </c>
      <c r="L409" s="56">
        <v>6.8000000000000005E-2</v>
      </c>
      <c r="M409" s="55">
        <v>31.23</v>
      </c>
      <c r="N409" s="55">
        <v>101.82</v>
      </c>
      <c r="O409" s="55">
        <v>0.115332746022</v>
      </c>
      <c r="P409" s="56">
        <v>5.0000000000000001E-4</v>
      </c>
      <c r="Q409" s="56">
        <v>0</v>
      </c>
    </row>
    <row r="410" spans="1:17">
      <c r="A410" t="s">
        <v>2900</v>
      </c>
      <c r="B410" t="s">
        <v>1657</v>
      </c>
      <c r="C410" t="s">
        <v>2072</v>
      </c>
      <c r="D410" s="106" t="s">
        <v>2914</v>
      </c>
      <c r="E410" t="s">
        <v>2310</v>
      </c>
      <c r="F410" t="s">
        <v>1801</v>
      </c>
      <c r="G410" s="106" t="s">
        <v>2914</v>
      </c>
      <c r="H410" s="55">
        <v>1.38</v>
      </c>
      <c r="I410" t="s">
        <v>1263</v>
      </c>
      <c r="J410" t="s">
        <v>100</v>
      </c>
      <c r="K410" s="56">
        <v>8.2000000000000003E-2</v>
      </c>
      <c r="L410" s="56">
        <v>7.9100000000000004E-2</v>
      </c>
      <c r="M410" s="55">
        <v>1.84</v>
      </c>
      <c r="N410" s="55">
        <v>100.97</v>
      </c>
      <c r="O410" s="55">
        <v>6.7384146959999997E-3</v>
      </c>
      <c r="P410" s="56">
        <v>0</v>
      </c>
      <c r="Q410" s="56">
        <v>0</v>
      </c>
    </row>
    <row r="411" spans="1:17">
      <c r="A411" t="s">
        <v>2900</v>
      </c>
      <c r="B411" t="s">
        <v>1657</v>
      </c>
      <c r="C411" t="s">
        <v>2069</v>
      </c>
      <c r="D411" s="106" t="s">
        <v>2914</v>
      </c>
      <c r="E411" t="s">
        <v>2310</v>
      </c>
      <c r="F411" t="s">
        <v>2070</v>
      </c>
      <c r="G411" s="106" t="s">
        <v>2914</v>
      </c>
      <c r="H411" s="55">
        <v>3.37</v>
      </c>
      <c r="I411" t="s">
        <v>1263</v>
      </c>
      <c r="J411" t="s">
        <v>100</v>
      </c>
      <c r="K411" s="56">
        <v>9.1999999999999998E-2</v>
      </c>
      <c r="L411" s="56">
        <v>0.1094</v>
      </c>
      <c r="M411" s="55">
        <v>121.72</v>
      </c>
      <c r="N411" s="55">
        <v>96.08</v>
      </c>
      <c r="O411" s="55">
        <v>0.42417248515200001</v>
      </c>
      <c r="P411" s="56">
        <v>1.8E-3</v>
      </c>
      <c r="Q411" s="56">
        <v>0</v>
      </c>
    </row>
    <row r="412" spans="1:17">
      <c r="A412" s="75" t="s">
        <v>1996</v>
      </c>
      <c r="B412" s="107" t="s">
        <v>2914</v>
      </c>
      <c r="C412" s="107" t="s">
        <v>2914</v>
      </c>
      <c r="D412" s="108" t="s">
        <v>2914</v>
      </c>
      <c r="E412" s="108" t="s">
        <v>2914</v>
      </c>
      <c r="F412" s="108" t="s">
        <v>2914</v>
      </c>
      <c r="G412" s="108" t="s">
        <v>2914</v>
      </c>
      <c r="H412" s="76">
        <v>0</v>
      </c>
      <c r="I412" s="108" t="s">
        <v>2914</v>
      </c>
      <c r="J412" s="108" t="s">
        <v>2914</v>
      </c>
      <c r="K412" s="108" t="s">
        <v>2914</v>
      </c>
      <c r="L412" s="77">
        <v>0</v>
      </c>
      <c r="M412" s="76">
        <v>0</v>
      </c>
      <c r="N412" s="108" t="s">
        <v>2914</v>
      </c>
      <c r="O412" s="76">
        <v>0</v>
      </c>
      <c r="P412" s="77">
        <v>0</v>
      </c>
      <c r="Q412" s="77">
        <v>0</v>
      </c>
    </row>
    <row r="413" spans="1:17">
      <c r="A413" t="s">
        <v>178</v>
      </c>
      <c r="B413" s="107" t="s">
        <v>2914</v>
      </c>
      <c r="C413" t="s">
        <v>178</v>
      </c>
      <c r="D413" s="108" t="s">
        <v>2914</v>
      </c>
      <c r="E413" t="s">
        <v>178</v>
      </c>
      <c r="F413" s="108" t="s">
        <v>2914</v>
      </c>
      <c r="G413" s="108" t="s">
        <v>2914</v>
      </c>
      <c r="H413" s="55">
        <v>0</v>
      </c>
      <c r="I413" t="s">
        <v>178</v>
      </c>
      <c r="J413" t="s">
        <v>178</v>
      </c>
      <c r="K413" s="56">
        <v>0</v>
      </c>
      <c r="L413" s="56">
        <v>0</v>
      </c>
      <c r="M413" s="55">
        <v>0</v>
      </c>
      <c r="N413" s="55">
        <v>0</v>
      </c>
      <c r="O413" s="55">
        <v>0</v>
      </c>
      <c r="P413" s="56">
        <v>0</v>
      </c>
      <c r="Q413" s="56">
        <v>0</v>
      </c>
    </row>
    <row r="414" spans="1:17">
      <c r="A414" t="s">
        <v>190</v>
      </c>
      <c r="B414" s="107" t="s">
        <v>2914</v>
      </c>
      <c r="C414" s="107" t="s">
        <v>2914</v>
      </c>
      <c r="D414" s="108" t="s">
        <v>2914</v>
      </c>
      <c r="E414" s="108" t="s">
        <v>2914</v>
      </c>
      <c r="F414" s="108" t="s">
        <v>2914</v>
      </c>
      <c r="G414" s="108" t="s">
        <v>2914</v>
      </c>
      <c r="H414" s="108" t="s">
        <v>2914</v>
      </c>
      <c r="I414" s="108" t="s">
        <v>2914</v>
      </c>
      <c r="J414" s="108" t="s">
        <v>2914</v>
      </c>
      <c r="K414" s="108" t="s">
        <v>2914</v>
      </c>
      <c r="L414" s="108" t="s">
        <v>2914</v>
      </c>
      <c r="M414" s="108" t="s">
        <v>2914</v>
      </c>
      <c r="N414" s="108" t="s">
        <v>2914</v>
      </c>
      <c r="O414" s="108" t="s">
        <v>2914</v>
      </c>
      <c r="P414" s="108" t="s">
        <v>2914</v>
      </c>
      <c r="Q414" s="108" t="s">
        <v>2914</v>
      </c>
    </row>
    <row r="415" spans="1:17">
      <c r="A415" t="s">
        <v>227</v>
      </c>
      <c r="B415" s="107" t="s">
        <v>2914</v>
      </c>
      <c r="C415" s="107" t="s">
        <v>2914</v>
      </c>
      <c r="D415" s="108" t="s">
        <v>2914</v>
      </c>
      <c r="E415" s="108" t="s">
        <v>2914</v>
      </c>
      <c r="F415" s="108" t="s">
        <v>2914</v>
      </c>
      <c r="G415" s="108" t="s">
        <v>2914</v>
      </c>
      <c r="H415" s="108" t="s">
        <v>2914</v>
      </c>
      <c r="I415" s="108" t="s">
        <v>2914</v>
      </c>
      <c r="J415" s="108" t="s">
        <v>2914</v>
      </c>
      <c r="K415" s="108" t="s">
        <v>2914</v>
      </c>
      <c r="L415" s="108" t="s">
        <v>2914</v>
      </c>
      <c r="M415" s="108" t="s">
        <v>2914</v>
      </c>
      <c r="N415" s="108" t="s">
        <v>2914</v>
      </c>
      <c r="O415" s="108" t="s">
        <v>2914</v>
      </c>
      <c r="P415" s="108" t="s">
        <v>2914</v>
      </c>
      <c r="Q415" s="108" t="s">
        <v>2914</v>
      </c>
    </row>
    <row r="416" spans="1:17">
      <c r="A416" t="s">
        <v>228</v>
      </c>
      <c r="B416" s="107" t="s">
        <v>2914</v>
      </c>
      <c r="C416" s="107" t="s">
        <v>2914</v>
      </c>
      <c r="D416" s="108" t="s">
        <v>2914</v>
      </c>
      <c r="E416" s="108" t="s">
        <v>2914</v>
      </c>
      <c r="F416" s="108" t="s">
        <v>2914</v>
      </c>
      <c r="G416" s="108" t="s">
        <v>2914</v>
      </c>
      <c r="H416" s="108" t="s">
        <v>2914</v>
      </c>
      <c r="I416" s="108" t="s">
        <v>2914</v>
      </c>
      <c r="J416" s="108" t="s">
        <v>2914</v>
      </c>
      <c r="K416" s="108" t="s">
        <v>2914</v>
      </c>
      <c r="L416" s="108" t="s">
        <v>2914</v>
      </c>
      <c r="M416" s="108" t="s">
        <v>2914</v>
      </c>
      <c r="N416" s="108" t="s">
        <v>2914</v>
      </c>
      <c r="O416" s="108" t="s">
        <v>2914</v>
      </c>
      <c r="P416" s="108" t="s">
        <v>2914</v>
      </c>
      <c r="Q416" s="108" t="s">
        <v>2914</v>
      </c>
    </row>
    <row r="417" spans="1:17">
      <c r="A417" t="s">
        <v>229</v>
      </c>
      <c r="B417" s="107" t="s">
        <v>2914</v>
      </c>
      <c r="C417" s="107" t="s">
        <v>2914</v>
      </c>
      <c r="D417" s="108" t="s">
        <v>2914</v>
      </c>
      <c r="E417" s="108" t="s">
        <v>2914</v>
      </c>
      <c r="F417" s="108" t="s">
        <v>2914</v>
      </c>
      <c r="G417" s="108" t="s">
        <v>2914</v>
      </c>
      <c r="H417" s="108" t="s">
        <v>2914</v>
      </c>
      <c r="I417" s="108" t="s">
        <v>2914</v>
      </c>
      <c r="J417" s="108" t="s">
        <v>2914</v>
      </c>
      <c r="K417" s="108" t="s">
        <v>2914</v>
      </c>
      <c r="L417" s="108" t="s">
        <v>2914</v>
      </c>
      <c r="M417" s="108" t="s">
        <v>2914</v>
      </c>
      <c r="N417" s="108" t="s">
        <v>2914</v>
      </c>
      <c r="O417" s="108" t="s">
        <v>2914</v>
      </c>
      <c r="P417" s="108" t="s">
        <v>2914</v>
      </c>
      <c r="Q417" s="108" t="s">
        <v>2914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2913</v>
      </c>
    </row>
    <row r="2" spans="1:20" s="1" customFormat="1">
      <c r="A2" s="2" t="s">
        <v>1</v>
      </c>
      <c r="B2" s="9" t="s">
        <v>2183</v>
      </c>
    </row>
    <row r="3" spans="1:20" s="1" customFormat="1">
      <c r="A3" s="2" t="s">
        <v>2</v>
      </c>
      <c r="B3" s="20" t="s">
        <v>2184</v>
      </c>
    </row>
    <row r="4" spans="1:20" s="1" customFormat="1">
      <c r="A4" s="2" t="s">
        <v>3</v>
      </c>
      <c r="B4" s="62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01" t="s">
        <v>2914</v>
      </c>
      <c r="F6" s="21" t="s">
        <v>71</v>
      </c>
      <c r="G6" s="101" t="s">
        <v>2914</v>
      </c>
      <c r="H6" s="21" t="s">
        <v>7</v>
      </c>
      <c r="I6" s="21" t="s">
        <v>7</v>
      </c>
      <c r="J6" s="21" t="s">
        <v>152</v>
      </c>
      <c r="K6" s="101" t="s">
        <v>2914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103" t="s">
        <v>2914</v>
      </c>
      <c r="I8" s="103" t="s">
        <v>2914</v>
      </c>
      <c r="J8" s="53">
        <v>0</v>
      </c>
      <c r="K8" s="103" t="s">
        <v>2914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07" t="s">
        <v>2914</v>
      </c>
      <c r="C9" s="107" t="s">
        <v>2914</v>
      </c>
      <c r="D9" s="108" t="s">
        <v>2914</v>
      </c>
      <c r="E9" s="108" t="s">
        <v>2914</v>
      </c>
      <c r="F9" s="59">
        <v>0</v>
      </c>
      <c r="G9" s="108" t="s">
        <v>2914</v>
      </c>
      <c r="H9" s="108" t="s">
        <v>2914</v>
      </c>
      <c r="I9" s="58">
        <v>0</v>
      </c>
      <c r="J9" s="59">
        <v>0</v>
      </c>
      <c r="K9" s="108" t="s">
        <v>2914</v>
      </c>
      <c r="L9" s="59">
        <v>0</v>
      </c>
      <c r="M9" s="58">
        <v>0</v>
      </c>
      <c r="N9" s="58">
        <v>0</v>
      </c>
    </row>
    <row r="10" spans="1:20">
      <c r="A10" s="57" t="s">
        <v>1134</v>
      </c>
      <c r="B10" s="107" t="s">
        <v>2914</v>
      </c>
      <c r="C10" s="107" t="s">
        <v>2914</v>
      </c>
      <c r="D10" s="108" t="s">
        <v>2914</v>
      </c>
      <c r="E10" s="108" t="s">
        <v>2914</v>
      </c>
      <c r="F10" s="59">
        <v>0</v>
      </c>
      <c r="G10" s="108" t="s">
        <v>2914</v>
      </c>
      <c r="H10" s="108" t="s">
        <v>2914</v>
      </c>
      <c r="I10" s="58">
        <v>0</v>
      </c>
      <c r="J10" s="59">
        <v>0</v>
      </c>
      <c r="K10" s="108" t="s">
        <v>2914</v>
      </c>
      <c r="L10" s="59">
        <v>0</v>
      </c>
      <c r="M10" s="58">
        <v>0</v>
      </c>
      <c r="N10" s="58">
        <v>0</v>
      </c>
    </row>
    <row r="11" spans="1:20">
      <c r="A11" t="s">
        <v>178</v>
      </c>
      <c r="B11" t="s">
        <v>178</v>
      </c>
      <c r="C11" s="107" t="s">
        <v>2914</v>
      </c>
      <c r="D11" t="s">
        <v>178</v>
      </c>
      <c r="E11" s="108" t="s">
        <v>2914</v>
      </c>
      <c r="F11" s="55">
        <v>0</v>
      </c>
      <c r="G11" t="s">
        <v>178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1135</v>
      </c>
      <c r="B12" s="107" t="s">
        <v>2914</v>
      </c>
      <c r="C12" s="107" t="s">
        <v>2914</v>
      </c>
      <c r="D12" s="108" t="s">
        <v>2914</v>
      </c>
      <c r="E12" s="108" t="s">
        <v>2914</v>
      </c>
      <c r="F12" s="59">
        <v>0</v>
      </c>
      <c r="G12" s="108" t="s">
        <v>2914</v>
      </c>
      <c r="H12" s="108" t="s">
        <v>2914</v>
      </c>
      <c r="I12" s="58">
        <v>0</v>
      </c>
      <c r="J12" s="59">
        <v>0</v>
      </c>
      <c r="K12" s="108" t="s">
        <v>2914</v>
      </c>
      <c r="L12" s="59">
        <v>0</v>
      </c>
      <c r="M12" s="58">
        <v>0</v>
      </c>
      <c r="N12" s="58">
        <v>0</v>
      </c>
    </row>
    <row r="13" spans="1:20">
      <c r="A13" t="s">
        <v>178</v>
      </c>
      <c r="B13" t="s">
        <v>178</v>
      </c>
      <c r="C13" s="107" t="s">
        <v>2914</v>
      </c>
      <c r="D13" t="s">
        <v>178</v>
      </c>
      <c r="E13" s="108" t="s">
        <v>2914</v>
      </c>
      <c r="F13" s="55">
        <v>0</v>
      </c>
      <c r="G13" t="s">
        <v>178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2134</v>
      </c>
      <c r="B14" s="107" t="s">
        <v>2914</v>
      </c>
      <c r="C14" s="107" t="s">
        <v>2914</v>
      </c>
      <c r="D14" s="108" t="s">
        <v>2914</v>
      </c>
      <c r="E14" s="108" t="s">
        <v>2914</v>
      </c>
      <c r="F14" s="59">
        <v>0</v>
      </c>
      <c r="G14" s="108" t="s">
        <v>2914</v>
      </c>
      <c r="H14" s="108" t="s">
        <v>2914</v>
      </c>
      <c r="I14" s="58">
        <v>0</v>
      </c>
      <c r="J14" s="59">
        <v>0</v>
      </c>
      <c r="K14" s="108" t="s">
        <v>2914</v>
      </c>
      <c r="L14" s="59">
        <v>0</v>
      </c>
      <c r="M14" s="58">
        <v>0</v>
      </c>
      <c r="N14" s="58">
        <v>0</v>
      </c>
    </row>
    <row r="15" spans="1:20">
      <c r="A15" t="s">
        <v>178</v>
      </c>
      <c r="B15" t="s">
        <v>178</v>
      </c>
      <c r="C15" s="107" t="s">
        <v>2914</v>
      </c>
      <c r="D15" t="s">
        <v>178</v>
      </c>
      <c r="E15" s="108" t="s">
        <v>2914</v>
      </c>
      <c r="F15" s="55">
        <v>0</v>
      </c>
      <c r="G15" t="s">
        <v>178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2135</v>
      </c>
      <c r="B16" s="107" t="s">
        <v>2914</v>
      </c>
      <c r="C16" s="107" t="s">
        <v>2914</v>
      </c>
      <c r="D16" s="108" t="s">
        <v>2914</v>
      </c>
      <c r="E16" s="108" t="s">
        <v>2914</v>
      </c>
      <c r="F16" s="59">
        <v>0</v>
      </c>
      <c r="G16" s="108" t="s">
        <v>2914</v>
      </c>
      <c r="H16" s="108" t="s">
        <v>2914</v>
      </c>
      <c r="I16" s="58">
        <v>0</v>
      </c>
      <c r="J16" s="59">
        <v>0</v>
      </c>
      <c r="K16" s="108" t="s">
        <v>2914</v>
      </c>
      <c r="L16" s="59">
        <v>0</v>
      </c>
      <c r="M16" s="58">
        <v>0</v>
      </c>
      <c r="N16" s="58">
        <v>0</v>
      </c>
    </row>
    <row r="17" spans="1:14">
      <c r="A17" t="s">
        <v>178</v>
      </c>
      <c r="B17" t="s">
        <v>178</v>
      </c>
      <c r="C17" s="107" t="s">
        <v>2914</v>
      </c>
      <c r="D17" t="s">
        <v>178</v>
      </c>
      <c r="E17" s="108" t="s">
        <v>2914</v>
      </c>
      <c r="F17" s="55">
        <v>0</v>
      </c>
      <c r="G17" t="s">
        <v>178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235</v>
      </c>
      <c r="B18" s="107" t="s">
        <v>2914</v>
      </c>
      <c r="C18" s="107" t="s">
        <v>2914</v>
      </c>
      <c r="D18" s="108" t="s">
        <v>2914</v>
      </c>
      <c r="E18" s="108" t="s">
        <v>2914</v>
      </c>
      <c r="F18" s="59">
        <v>0</v>
      </c>
      <c r="G18" s="108" t="s">
        <v>2914</v>
      </c>
      <c r="H18" s="108" t="s">
        <v>2914</v>
      </c>
      <c r="I18" s="58">
        <v>0</v>
      </c>
      <c r="J18" s="59">
        <v>0</v>
      </c>
      <c r="K18" s="108" t="s">
        <v>2914</v>
      </c>
      <c r="L18" s="59">
        <v>0</v>
      </c>
      <c r="M18" s="58">
        <v>0</v>
      </c>
      <c r="N18" s="58">
        <v>0</v>
      </c>
    </row>
    <row r="19" spans="1:14">
      <c r="A19" t="s">
        <v>178</v>
      </c>
      <c r="B19" t="s">
        <v>178</v>
      </c>
      <c r="C19" s="107" t="s">
        <v>2914</v>
      </c>
      <c r="D19" t="s">
        <v>178</v>
      </c>
      <c r="E19" s="108" t="s">
        <v>2914</v>
      </c>
      <c r="F19" s="55">
        <v>0</v>
      </c>
      <c r="G19" t="s">
        <v>178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188</v>
      </c>
      <c r="B20" s="107" t="s">
        <v>2914</v>
      </c>
      <c r="C20" s="107" t="s">
        <v>2914</v>
      </c>
      <c r="D20" s="108" t="s">
        <v>2914</v>
      </c>
      <c r="E20" s="108" t="s">
        <v>2914</v>
      </c>
      <c r="F20" s="59">
        <v>0</v>
      </c>
      <c r="G20" s="108" t="s">
        <v>2914</v>
      </c>
      <c r="H20" s="108" t="s">
        <v>2914</v>
      </c>
      <c r="I20" s="58">
        <v>0</v>
      </c>
      <c r="J20" s="59">
        <v>0</v>
      </c>
      <c r="K20" s="108" t="s">
        <v>2914</v>
      </c>
      <c r="L20" s="59">
        <v>0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7" t="s">
        <v>2914</v>
      </c>
      <c r="D21" t="s">
        <v>178</v>
      </c>
      <c r="E21" s="108" t="s">
        <v>2914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190</v>
      </c>
      <c r="B22" s="107" t="s">
        <v>2914</v>
      </c>
      <c r="C22" s="107" t="s">
        <v>2914</v>
      </c>
      <c r="D22" s="108" t="s">
        <v>2914</v>
      </c>
      <c r="E22" s="108" t="s">
        <v>2914</v>
      </c>
      <c r="F22" s="108" t="s">
        <v>2914</v>
      </c>
      <c r="G22" s="108" t="s">
        <v>2914</v>
      </c>
      <c r="H22" s="108" t="s">
        <v>2914</v>
      </c>
      <c r="I22" s="108" t="s">
        <v>2914</v>
      </c>
      <c r="J22" s="108" t="s">
        <v>2914</v>
      </c>
      <c r="K22" s="108" t="s">
        <v>2914</v>
      </c>
      <c r="L22" s="108" t="s">
        <v>2914</v>
      </c>
      <c r="M22" s="108" t="s">
        <v>2914</v>
      </c>
      <c r="N22" s="108" t="s">
        <v>2914</v>
      </c>
    </row>
    <row r="23" spans="1:14">
      <c r="A23" t="s">
        <v>227</v>
      </c>
      <c r="B23" s="107" t="s">
        <v>2914</v>
      </c>
      <c r="C23" s="107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  <c r="L23" s="108" t="s">
        <v>2914</v>
      </c>
      <c r="M23" s="108" t="s">
        <v>2914</v>
      </c>
      <c r="N23" s="108" t="s">
        <v>2914</v>
      </c>
    </row>
    <row r="24" spans="1:14">
      <c r="A24" t="s">
        <v>228</v>
      </c>
      <c r="B24" s="107" t="s">
        <v>2914</v>
      </c>
      <c r="C24" s="107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</row>
    <row r="25" spans="1:14">
      <c r="A25" t="s">
        <v>229</v>
      </c>
      <c r="B25" s="107" t="s">
        <v>2914</v>
      </c>
      <c r="C25" s="107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2913</v>
      </c>
    </row>
    <row r="2" spans="1:34" s="1" customFormat="1">
      <c r="A2" s="2" t="s">
        <v>1</v>
      </c>
      <c r="B2" s="9" t="s">
        <v>2183</v>
      </c>
    </row>
    <row r="3" spans="1:34" s="1" customFormat="1">
      <c r="A3" s="2" t="s">
        <v>2</v>
      </c>
      <c r="B3" s="20" t="s">
        <v>2184</v>
      </c>
    </row>
    <row r="4" spans="1:34" s="1" customFormat="1">
      <c r="A4" s="2" t="s">
        <v>3</v>
      </c>
      <c r="B4" s="62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100" t="s">
        <v>2914</v>
      </c>
      <c r="B6" s="16" t="s">
        <v>70</v>
      </c>
      <c r="C6" s="101" t="s">
        <v>2914</v>
      </c>
      <c r="D6" s="16" t="s">
        <v>7</v>
      </c>
      <c r="E6" s="101" t="s">
        <v>2914</v>
      </c>
      <c r="F6" s="16" t="s">
        <v>150</v>
      </c>
      <c r="G6" s="21" t="s">
        <v>7</v>
      </c>
      <c r="H6" s="29" t="s">
        <v>7</v>
      </c>
      <c r="I6" s="125" t="s">
        <v>2914</v>
      </c>
    </row>
    <row r="7" spans="1:34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3" t="s">
        <v>2914</v>
      </c>
      <c r="C8" s="103" t="s">
        <v>2914</v>
      </c>
      <c r="D8" s="54">
        <f>D9</f>
        <v>1.3451779949033458E-2</v>
      </c>
      <c r="E8" s="103" t="s">
        <v>2914</v>
      </c>
      <c r="F8" s="53">
        <v>322.87000999999998</v>
      </c>
      <c r="G8" s="54">
        <f>F8/$F$8</f>
        <v>1</v>
      </c>
      <c r="H8" s="54">
        <f>F8/'סכום נכסי הקרן'!$C$41</f>
        <v>3.5532975943759985E-3</v>
      </c>
      <c r="I8" s="126" t="s">
        <v>2914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07" t="s">
        <v>2914</v>
      </c>
      <c r="C9" s="108" t="s">
        <v>2914</v>
      </c>
      <c r="D9" s="58">
        <f>D10*F10/F9</f>
        <v>1.3451779949033458E-2</v>
      </c>
      <c r="E9" s="119" t="s">
        <v>2914</v>
      </c>
      <c r="F9" s="59">
        <v>322.87000999999998</v>
      </c>
      <c r="G9" s="58">
        <f t="shared" ref="G9:G20" si="0">F9/$F$8</f>
        <v>1</v>
      </c>
      <c r="H9" s="58">
        <f>F9/'סכום נכסי הקרן'!$C$41</f>
        <v>3.5532975943759985E-3</v>
      </c>
      <c r="I9" s="119" t="s">
        <v>2914</v>
      </c>
    </row>
    <row r="10" spans="1:34">
      <c r="A10" s="57" t="s">
        <v>2136</v>
      </c>
      <c r="B10" s="107" t="s">
        <v>2914</v>
      </c>
      <c r="C10" s="108" t="s">
        <v>2914</v>
      </c>
      <c r="D10" s="58">
        <f>(D11*F11+D12*F12+D13*F13)/F10</f>
        <v>1.4433376476606008E-2</v>
      </c>
      <c r="E10" s="119" t="s">
        <v>2914</v>
      </c>
      <c r="F10" s="59">
        <v>300.91201000000001</v>
      </c>
      <c r="G10" s="58">
        <f t="shared" si="0"/>
        <v>0.93199120599649388</v>
      </c>
      <c r="H10" s="58">
        <f>F10/'סכום נכסי הקרן'!$C$41</f>
        <v>3.3116421102469275E-3</v>
      </c>
      <c r="I10" s="119" t="s">
        <v>2914</v>
      </c>
    </row>
    <row r="11" spans="1:34">
      <c r="A11" t="s">
        <v>2312</v>
      </c>
      <c r="B11" s="66">
        <v>45291</v>
      </c>
      <c r="C11" t="s">
        <v>2311</v>
      </c>
      <c r="D11" s="56">
        <v>8.8999999999999999E-3</v>
      </c>
      <c r="E11" t="s">
        <v>98</v>
      </c>
      <c r="F11" s="55">
        <v>64.537009999999995</v>
      </c>
      <c r="G11" s="56">
        <f t="shared" si="0"/>
        <v>0.19988542757501696</v>
      </c>
      <c r="H11" s="56">
        <f>F11/'סכום נכסי הקרן'!$C$41</f>
        <v>7.1025240895312568E-4</v>
      </c>
      <c r="I11" t="s">
        <v>2313</v>
      </c>
    </row>
    <row r="12" spans="1:34">
      <c r="A12" t="s">
        <v>2314</v>
      </c>
      <c r="B12" s="66">
        <v>45291</v>
      </c>
      <c r="C12" t="s">
        <v>2311</v>
      </c>
      <c r="D12" s="56">
        <v>1.29E-2</v>
      </c>
      <c r="E12" t="s">
        <v>98</v>
      </c>
      <c r="F12" s="55">
        <v>140.179</v>
      </c>
      <c r="G12" s="56">
        <f t="shared" si="0"/>
        <v>0.43416544014106484</v>
      </c>
      <c r="H12" s="56">
        <f>F12/'סכום נכסי הקרן'!$C$41</f>
        <v>1.5427190140144423E-3</v>
      </c>
      <c r="I12" t="s">
        <v>2315</v>
      </c>
    </row>
    <row r="13" spans="1:34">
      <c r="A13" t="s">
        <v>2316</v>
      </c>
      <c r="B13" s="66">
        <v>45077</v>
      </c>
      <c r="C13" t="s">
        <v>2311</v>
      </c>
      <c r="D13" s="56">
        <v>2.0380138858811511E-2</v>
      </c>
      <c r="E13" t="s">
        <v>98</v>
      </c>
      <c r="F13" s="55">
        <v>96.195999999999998</v>
      </c>
      <c r="G13" s="56">
        <f t="shared" si="0"/>
        <v>0.297940338280412</v>
      </c>
      <c r="H13" s="56">
        <f>F13/'סכום נכסי הקרן'!$C$41</f>
        <v>1.0586706872793591E-3</v>
      </c>
      <c r="I13" t="s">
        <v>2317</v>
      </c>
    </row>
    <row r="14" spans="1:34">
      <c r="A14" s="57" t="s">
        <v>2137</v>
      </c>
      <c r="B14" s="107" t="s">
        <v>2914</v>
      </c>
      <c r="C14" s="108" t="s">
        <v>2914</v>
      </c>
      <c r="D14" s="58">
        <v>0</v>
      </c>
      <c r="E14" s="119" t="s">
        <v>2914</v>
      </c>
      <c r="F14" s="59">
        <v>21.957999999999998</v>
      </c>
      <c r="G14" s="58">
        <f t="shared" si="0"/>
        <v>6.8008794003506234E-2</v>
      </c>
      <c r="H14" s="58">
        <f>F14/'סכום נכסי הקרן'!$C$41</f>
        <v>2.4165548412907157E-4</v>
      </c>
      <c r="I14" s="119" t="s">
        <v>2914</v>
      </c>
    </row>
    <row r="15" spans="1:34">
      <c r="A15" t="s">
        <v>2318</v>
      </c>
      <c r="B15" s="66">
        <v>44834</v>
      </c>
      <c r="C15" t="s">
        <v>108</v>
      </c>
      <c r="D15" s="56">
        <v>0</v>
      </c>
      <c r="E15" t="s">
        <v>98</v>
      </c>
      <c r="F15" s="55">
        <v>21.958009999999998</v>
      </c>
      <c r="G15" s="56">
        <f t="shared" si="0"/>
        <v>6.8008824975723206E-2</v>
      </c>
      <c r="H15" s="56">
        <f>F15/'סכום נכסי הקרן'!$C$41</f>
        <v>2.4165559418257558E-4</v>
      </c>
      <c r="I15" t="s">
        <v>2319</v>
      </c>
    </row>
    <row r="16" spans="1:34">
      <c r="A16" s="57" t="s">
        <v>188</v>
      </c>
      <c r="B16" s="107" t="s">
        <v>2914</v>
      </c>
      <c r="C16" s="108" t="s">
        <v>2914</v>
      </c>
      <c r="D16" s="58">
        <v>0</v>
      </c>
      <c r="E16" s="119" t="s">
        <v>2914</v>
      </c>
      <c r="F16" s="59">
        <v>0</v>
      </c>
      <c r="G16" s="58">
        <f t="shared" si="0"/>
        <v>0</v>
      </c>
      <c r="H16" s="58">
        <f>F16/'סכום נכסי הקרן'!$C$41</f>
        <v>0</v>
      </c>
      <c r="I16" s="119" t="s">
        <v>2914</v>
      </c>
    </row>
    <row r="17" spans="1:9">
      <c r="A17" s="57" t="s">
        <v>2136</v>
      </c>
      <c r="B17" s="107" t="s">
        <v>2914</v>
      </c>
      <c r="C17" s="108" t="s">
        <v>2914</v>
      </c>
      <c r="D17" s="58">
        <v>0</v>
      </c>
      <c r="E17" s="119" t="s">
        <v>2914</v>
      </c>
      <c r="F17" s="59">
        <v>0</v>
      </c>
      <c r="G17" s="58">
        <f t="shared" si="0"/>
        <v>0</v>
      </c>
      <c r="H17" s="58">
        <f>F17/'סכום נכסי הקרן'!$C$41</f>
        <v>0</v>
      </c>
      <c r="I17" s="119" t="s">
        <v>2914</v>
      </c>
    </row>
    <row r="18" spans="1:9">
      <c r="A18" t="s">
        <v>178</v>
      </c>
      <c r="B18" s="107" t="s">
        <v>2914</v>
      </c>
      <c r="C18" s="108" t="s">
        <v>2914</v>
      </c>
      <c r="D18" s="56">
        <v>0</v>
      </c>
      <c r="E18" t="s">
        <v>178</v>
      </c>
      <c r="F18" s="55">
        <v>0</v>
      </c>
      <c r="G18" s="56">
        <f t="shared" si="0"/>
        <v>0</v>
      </c>
      <c r="H18" s="56">
        <f>F18/'סכום נכסי הקרן'!$C$41</f>
        <v>0</v>
      </c>
      <c r="I18" s="119" t="s">
        <v>2914</v>
      </c>
    </row>
    <row r="19" spans="1:9">
      <c r="A19" s="57" t="s">
        <v>2137</v>
      </c>
      <c r="B19" s="107" t="s">
        <v>2914</v>
      </c>
      <c r="C19" s="108" t="s">
        <v>2914</v>
      </c>
      <c r="D19" s="58">
        <v>0</v>
      </c>
      <c r="E19" s="119" t="s">
        <v>2914</v>
      </c>
      <c r="F19" s="59">
        <v>0</v>
      </c>
      <c r="G19" s="58">
        <f t="shared" si="0"/>
        <v>0</v>
      </c>
      <c r="H19" s="58">
        <f>F19/'סכום נכסי הקרן'!$C$41</f>
        <v>0</v>
      </c>
      <c r="I19" s="119" t="s">
        <v>2914</v>
      </c>
    </row>
    <row r="20" spans="1:9">
      <c r="A20" t="s">
        <v>178</v>
      </c>
      <c r="B20" s="107" t="s">
        <v>2914</v>
      </c>
      <c r="C20" s="108" t="s">
        <v>2914</v>
      </c>
      <c r="D20" s="56">
        <v>0</v>
      </c>
      <c r="E20" t="s">
        <v>178</v>
      </c>
      <c r="F20" s="55">
        <v>0</v>
      </c>
      <c r="G20" s="56">
        <f t="shared" si="0"/>
        <v>0</v>
      </c>
      <c r="H20" s="56">
        <f>F20/'סכום נכסי הקרן'!$C$41</f>
        <v>0</v>
      </c>
      <c r="I20" s="119" t="s">
        <v>2914</v>
      </c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2913</v>
      </c>
    </row>
    <row r="2" spans="1:25" s="1" customFormat="1">
      <c r="A2" s="2" t="s">
        <v>1</v>
      </c>
      <c r="B2" s="9" t="s">
        <v>2183</v>
      </c>
    </row>
    <row r="3" spans="1:25" s="1" customFormat="1">
      <c r="A3" s="2" t="s">
        <v>2</v>
      </c>
      <c r="B3" s="20" t="s">
        <v>2184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100" t="s">
        <v>2914</v>
      </c>
      <c r="B6" s="124" t="s">
        <v>2914</v>
      </c>
      <c r="C6" s="101" t="s">
        <v>2914</v>
      </c>
      <c r="D6" s="101" t="s">
        <v>2914</v>
      </c>
      <c r="E6" s="16" t="s">
        <v>7</v>
      </c>
      <c r="F6" s="101" t="s">
        <v>2914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7" t="s">
        <v>2914</v>
      </c>
      <c r="C9" s="119" t="s">
        <v>2914</v>
      </c>
      <c r="D9" s="119" t="s">
        <v>2914</v>
      </c>
      <c r="E9" s="119" t="s">
        <v>2914</v>
      </c>
      <c r="F9" s="119" t="s">
        <v>2914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178</v>
      </c>
      <c r="B10" s="107" t="s">
        <v>2914</v>
      </c>
      <c r="C10" t="s">
        <v>178</v>
      </c>
      <c r="D10" s="119" t="s">
        <v>2914</v>
      </c>
      <c r="E10" s="56">
        <v>0</v>
      </c>
      <c r="F10" t="s">
        <v>178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188</v>
      </c>
      <c r="B11" s="107" t="s">
        <v>2914</v>
      </c>
      <c r="C11" s="119" t="s">
        <v>2914</v>
      </c>
      <c r="D11" s="119" t="s">
        <v>2914</v>
      </c>
      <c r="E11" s="119" t="s">
        <v>2914</v>
      </c>
      <c r="F11" s="119" t="s">
        <v>2914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178</v>
      </c>
      <c r="B12" s="107" t="s">
        <v>2914</v>
      </c>
      <c r="C12" t="s">
        <v>178</v>
      </c>
      <c r="D12" s="119" t="s">
        <v>2914</v>
      </c>
      <c r="E12" s="56">
        <v>0</v>
      </c>
      <c r="F12" t="s">
        <v>178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2913</v>
      </c>
    </row>
    <row r="2" spans="1:25" s="1" customFormat="1">
      <c r="A2" s="2" t="s">
        <v>1</v>
      </c>
      <c r="B2" s="9" t="s">
        <v>2183</v>
      </c>
    </row>
    <row r="3" spans="1:25" s="1" customFormat="1">
      <c r="A3" s="2" t="s">
        <v>2</v>
      </c>
      <c r="B3" s="20" t="s">
        <v>2184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6" t="s">
        <v>7</v>
      </c>
      <c r="F6" s="101" t="s">
        <v>2914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2" t="s">
        <v>2914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7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54">
        <v>0</v>
      </c>
      <c r="H8" s="53">
        <v>-996.79297706341004</v>
      </c>
      <c r="I8" s="54">
        <v>1</v>
      </c>
      <c r="J8" s="54">
        <v>-1.0999999999999999E-2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7" t="s">
        <v>2914</v>
      </c>
      <c r="C9" s="107" t="s">
        <v>2914</v>
      </c>
      <c r="D9" s="107" t="s">
        <v>2914</v>
      </c>
      <c r="E9" s="107" t="s">
        <v>2914</v>
      </c>
      <c r="F9" s="107" t="s">
        <v>2914</v>
      </c>
      <c r="G9" s="58">
        <v>0</v>
      </c>
      <c r="H9" s="59">
        <v>-819.973105906</v>
      </c>
      <c r="I9" s="58">
        <v>0.8226</v>
      </c>
      <c r="J9" s="58">
        <v>-8.9999999999999993E-3</v>
      </c>
    </row>
    <row r="10" spans="1:25">
      <c r="A10" t="s">
        <v>2138</v>
      </c>
      <c r="B10" t="s">
        <v>2139</v>
      </c>
      <c r="C10" s="63" t="s">
        <v>2310</v>
      </c>
      <c r="D10" s="106" t="s">
        <v>2914</v>
      </c>
      <c r="E10" s="56">
        <v>0</v>
      </c>
      <c r="F10" t="s">
        <v>100</v>
      </c>
      <c r="G10" s="56">
        <v>0</v>
      </c>
      <c r="H10" s="55">
        <v>4.9065330600000001</v>
      </c>
      <c r="I10" s="56">
        <v>-4.8999999999999998E-3</v>
      </c>
      <c r="J10" s="56">
        <v>1E-4</v>
      </c>
    </row>
    <row r="11" spans="1:25">
      <c r="A11" t="s">
        <v>2140</v>
      </c>
      <c r="B11" t="s">
        <v>2141</v>
      </c>
      <c r="C11" s="63" t="s">
        <v>2310</v>
      </c>
      <c r="D11" s="106" t="s">
        <v>2914</v>
      </c>
      <c r="E11" s="56">
        <v>0</v>
      </c>
      <c r="F11" t="s">
        <v>98</v>
      </c>
      <c r="G11" s="56">
        <v>0</v>
      </c>
      <c r="H11" s="55">
        <v>3.2757900000000002</v>
      </c>
      <c r="I11" s="56">
        <v>-3.3E-3</v>
      </c>
      <c r="J11" s="56">
        <v>0</v>
      </c>
    </row>
    <row r="12" spans="1:25">
      <c r="A12" t="s">
        <v>2142</v>
      </c>
      <c r="B12" t="s">
        <v>2143</v>
      </c>
      <c r="C12" s="63" t="s">
        <v>2310</v>
      </c>
      <c r="D12" s="106" t="s">
        <v>2914</v>
      </c>
      <c r="E12" s="56">
        <v>0</v>
      </c>
      <c r="F12" t="s">
        <v>98</v>
      </c>
      <c r="G12" s="56">
        <v>0</v>
      </c>
      <c r="H12" s="55">
        <v>-0.47825000000000001</v>
      </c>
      <c r="I12" s="56">
        <v>5.0000000000000001E-4</v>
      </c>
      <c r="J12" s="56">
        <v>0</v>
      </c>
    </row>
    <row r="13" spans="1:25">
      <c r="A13" t="s">
        <v>2144</v>
      </c>
      <c r="B13" t="s">
        <v>2145</v>
      </c>
      <c r="C13" s="63" t="s">
        <v>2310</v>
      </c>
      <c r="D13" s="106" t="s">
        <v>2914</v>
      </c>
      <c r="E13" s="56">
        <v>0</v>
      </c>
      <c r="F13" t="s">
        <v>98</v>
      </c>
      <c r="G13" s="56">
        <v>0</v>
      </c>
      <c r="H13" s="55">
        <v>-4.9987500000000002</v>
      </c>
      <c r="I13" s="56">
        <v>5.0000000000000001E-3</v>
      </c>
      <c r="J13" s="56">
        <v>-1E-4</v>
      </c>
    </row>
    <row r="14" spans="1:25">
      <c r="A14" t="s">
        <v>2146</v>
      </c>
      <c r="B14" t="s">
        <v>2147</v>
      </c>
      <c r="C14" s="63" t="s">
        <v>2310</v>
      </c>
      <c r="D14" s="106" t="s">
        <v>2914</v>
      </c>
      <c r="E14" s="56">
        <v>0</v>
      </c>
      <c r="F14" t="s">
        <v>98</v>
      </c>
      <c r="G14" s="56">
        <v>0</v>
      </c>
      <c r="H14" s="55">
        <v>0.94203000000000003</v>
      </c>
      <c r="I14" s="56">
        <v>-8.9999999999999998E-4</v>
      </c>
      <c r="J14" s="56">
        <v>0</v>
      </c>
    </row>
    <row r="15" spans="1:25">
      <c r="A15" t="s">
        <v>2148</v>
      </c>
      <c r="B15" t="s">
        <v>2149</v>
      </c>
      <c r="C15" s="63" t="s">
        <v>2310</v>
      </c>
      <c r="D15" s="106" t="s">
        <v>2914</v>
      </c>
      <c r="E15" s="56">
        <v>0</v>
      </c>
      <c r="F15" t="s">
        <v>98</v>
      </c>
      <c r="G15" s="56">
        <v>0</v>
      </c>
      <c r="H15" s="55">
        <v>-6.1028700000000002</v>
      </c>
      <c r="I15" s="56">
        <v>6.1000000000000004E-3</v>
      </c>
      <c r="J15" s="56">
        <v>-1E-4</v>
      </c>
    </row>
    <row r="16" spans="1:25">
      <c r="A16" t="s">
        <v>2150</v>
      </c>
      <c r="B16" t="s">
        <v>2151</v>
      </c>
      <c r="C16" s="63" t="s">
        <v>2310</v>
      </c>
      <c r="D16" s="106" t="s">
        <v>2914</v>
      </c>
      <c r="E16" s="56">
        <v>0</v>
      </c>
      <c r="F16" t="s">
        <v>98</v>
      </c>
      <c r="G16" s="56">
        <v>0</v>
      </c>
      <c r="H16" s="55">
        <v>-1.0359999999999999E-2</v>
      </c>
      <c r="I16" s="56">
        <v>0</v>
      </c>
      <c r="J16" s="56">
        <v>0</v>
      </c>
    </row>
    <row r="17" spans="1:10">
      <c r="A17" t="s">
        <v>2152</v>
      </c>
      <c r="B17" t="s">
        <v>2153</v>
      </c>
      <c r="C17" s="63" t="s">
        <v>2310</v>
      </c>
      <c r="D17" s="106" t="s">
        <v>2914</v>
      </c>
      <c r="E17" s="56">
        <v>0</v>
      </c>
      <c r="F17" t="s">
        <v>98</v>
      </c>
      <c r="G17" s="56">
        <v>0</v>
      </c>
      <c r="H17" s="55">
        <v>-7.2020099999999996</v>
      </c>
      <c r="I17" s="56">
        <v>7.1999999999999998E-3</v>
      </c>
      <c r="J17" s="56">
        <v>-1E-4</v>
      </c>
    </row>
    <row r="18" spans="1:10">
      <c r="A18" t="s">
        <v>2154</v>
      </c>
      <c r="B18" t="s">
        <v>2155</v>
      </c>
      <c r="C18" s="63" t="s">
        <v>2310</v>
      </c>
      <c r="D18" s="106" t="s">
        <v>2914</v>
      </c>
      <c r="E18" s="56">
        <v>0</v>
      </c>
      <c r="F18" t="s">
        <v>100</v>
      </c>
      <c r="G18" s="56">
        <v>0</v>
      </c>
      <c r="H18" s="55">
        <v>1.4870700000000001E-3</v>
      </c>
      <c r="I18" s="56">
        <v>0</v>
      </c>
      <c r="J18" s="56">
        <v>0</v>
      </c>
    </row>
    <row r="19" spans="1:10">
      <c r="A19" t="s">
        <v>2156</v>
      </c>
      <c r="B19" t="s">
        <v>2157</v>
      </c>
      <c r="C19" s="63" t="s">
        <v>2310</v>
      </c>
      <c r="D19" s="106" t="s">
        <v>2914</v>
      </c>
      <c r="E19" s="56">
        <v>0</v>
      </c>
      <c r="F19" t="s">
        <v>107</v>
      </c>
      <c r="G19" s="56">
        <v>0</v>
      </c>
      <c r="H19" s="55">
        <v>-4.9505999999999997E-5</v>
      </c>
      <c r="I19" s="56">
        <v>0</v>
      </c>
      <c r="J19" s="56">
        <v>0</v>
      </c>
    </row>
    <row r="20" spans="1:10">
      <c r="A20" t="s">
        <v>2158</v>
      </c>
      <c r="B20" t="s">
        <v>2159</v>
      </c>
      <c r="C20" s="63" t="s">
        <v>2310</v>
      </c>
      <c r="D20" s="106" t="s">
        <v>2914</v>
      </c>
      <c r="E20" s="56">
        <v>0</v>
      </c>
      <c r="F20" t="s">
        <v>102</v>
      </c>
      <c r="G20" s="56">
        <v>0</v>
      </c>
      <c r="H20" s="55">
        <v>2.4069599999999999E-4</v>
      </c>
      <c r="I20" s="56">
        <v>0</v>
      </c>
      <c r="J20" s="56">
        <v>0</v>
      </c>
    </row>
    <row r="21" spans="1:10">
      <c r="A21" t="s">
        <v>2160</v>
      </c>
      <c r="B21" t="s">
        <v>2161</v>
      </c>
      <c r="C21" s="63" t="s">
        <v>2310</v>
      </c>
      <c r="D21" s="106" t="s">
        <v>2914</v>
      </c>
      <c r="E21" s="56">
        <v>0</v>
      </c>
      <c r="F21" t="s">
        <v>171</v>
      </c>
      <c r="G21" s="56">
        <v>0</v>
      </c>
      <c r="H21" s="55">
        <v>-6.8688699999999996E-4</v>
      </c>
      <c r="I21" s="56">
        <v>0</v>
      </c>
      <c r="J21" s="56">
        <v>0</v>
      </c>
    </row>
    <row r="22" spans="1:10">
      <c r="A22" t="s">
        <v>2162</v>
      </c>
      <c r="B22" t="s">
        <v>2163</v>
      </c>
      <c r="C22" s="63" t="s">
        <v>2310</v>
      </c>
      <c r="D22" s="106" t="s">
        <v>2914</v>
      </c>
      <c r="E22" s="56">
        <v>0</v>
      </c>
      <c r="F22" t="s">
        <v>104</v>
      </c>
      <c r="G22" s="56">
        <v>0</v>
      </c>
      <c r="H22" s="55">
        <v>-5.0829900000000003E-4</v>
      </c>
      <c r="I22" s="56">
        <v>0</v>
      </c>
      <c r="J22" s="56">
        <v>0</v>
      </c>
    </row>
    <row r="23" spans="1:10">
      <c r="A23" t="s">
        <v>2164</v>
      </c>
      <c r="B23" t="s">
        <v>2165</v>
      </c>
      <c r="C23" s="63" t="s">
        <v>2310</v>
      </c>
      <c r="D23" s="106" t="s">
        <v>2914</v>
      </c>
      <c r="E23" s="56">
        <v>0</v>
      </c>
      <c r="F23" t="s">
        <v>100</v>
      </c>
      <c r="G23" s="56">
        <v>0</v>
      </c>
      <c r="H23" s="55">
        <v>-186.15044331000001</v>
      </c>
      <c r="I23" s="56">
        <v>0.1867</v>
      </c>
      <c r="J23" s="56">
        <v>-2E-3</v>
      </c>
    </row>
    <row r="24" spans="1:10">
      <c r="A24" t="s">
        <v>2166</v>
      </c>
      <c r="B24" t="s">
        <v>2167</v>
      </c>
      <c r="C24" s="63" t="s">
        <v>2310</v>
      </c>
      <c r="D24" s="106" t="s">
        <v>2914</v>
      </c>
      <c r="E24" s="56">
        <v>0</v>
      </c>
      <c r="F24" t="s">
        <v>100</v>
      </c>
      <c r="G24" s="56">
        <v>0</v>
      </c>
      <c r="H24" s="55">
        <v>-70.776697679999998</v>
      </c>
      <c r="I24" s="56">
        <v>7.0999999999999994E-2</v>
      </c>
      <c r="J24" s="56">
        <v>-8.0000000000000004E-4</v>
      </c>
    </row>
    <row r="25" spans="1:10">
      <c r="A25" t="s">
        <v>2168</v>
      </c>
      <c r="B25" t="s">
        <v>2169</v>
      </c>
      <c r="C25" s="63" t="s">
        <v>2310</v>
      </c>
      <c r="D25" s="106" t="s">
        <v>2914</v>
      </c>
      <c r="E25" s="56">
        <v>0</v>
      </c>
      <c r="F25" t="s">
        <v>100</v>
      </c>
      <c r="G25" s="56">
        <v>0</v>
      </c>
      <c r="H25" s="55">
        <v>-373.86463140000001</v>
      </c>
      <c r="I25" s="56">
        <v>0.37509999999999999</v>
      </c>
      <c r="J25" s="56">
        <v>-4.1000000000000003E-3</v>
      </c>
    </row>
    <row r="26" spans="1:10">
      <c r="A26" t="s">
        <v>2170</v>
      </c>
      <c r="B26" t="s">
        <v>2171</v>
      </c>
      <c r="C26" s="63" t="s">
        <v>2310</v>
      </c>
      <c r="D26" s="106" t="s">
        <v>2914</v>
      </c>
      <c r="E26" s="56">
        <v>0</v>
      </c>
      <c r="F26" t="s">
        <v>100</v>
      </c>
      <c r="G26" s="56">
        <v>0</v>
      </c>
      <c r="H26" s="55">
        <v>-178.13266965</v>
      </c>
      <c r="I26" s="56">
        <v>0.1787</v>
      </c>
      <c r="J26" s="56">
        <v>-2E-3</v>
      </c>
    </row>
    <row r="27" spans="1:10">
      <c r="A27" t="s">
        <v>2172</v>
      </c>
      <c r="B27" t="s">
        <v>2173</v>
      </c>
      <c r="C27" t="s">
        <v>175</v>
      </c>
      <c r="D27" t="s">
        <v>176</v>
      </c>
      <c r="E27" s="56">
        <v>0</v>
      </c>
      <c r="F27" t="s">
        <v>98</v>
      </c>
      <c r="G27" s="56">
        <v>0</v>
      </c>
      <c r="H27" s="55">
        <v>-1.3812599999999999</v>
      </c>
      <c r="I27" s="56">
        <v>1.4E-3</v>
      </c>
      <c r="J27" s="56">
        <v>0</v>
      </c>
    </row>
    <row r="28" spans="1:10">
      <c r="A28" s="57" t="s">
        <v>188</v>
      </c>
      <c r="B28" s="108" t="s">
        <v>2914</v>
      </c>
      <c r="C28" s="119" t="s">
        <v>2914</v>
      </c>
      <c r="D28" s="119" t="s">
        <v>2914</v>
      </c>
      <c r="E28" s="119" t="s">
        <v>2914</v>
      </c>
      <c r="F28" s="119" t="s">
        <v>2914</v>
      </c>
      <c r="G28" s="58">
        <v>0</v>
      </c>
      <c r="H28" s="59">
        <v>-176.81987115741001</v>
      </c>
      <c r="I28" s="58">
        <v>0.1774</v>
      </c>
      <c r="J28" s="58">
        <v>-1.9E-3</v>
      </c>
    </row>
    <row r="29" spans="1:10">
      <c r="A29" t="s">
        <v>2174</v>
      </c>
      <c r="B29" t="s">
        <v>2175</v>
      </c>
      <c r="C29" s="63" t="s">
        <v>2310</v>
      </c>
      <c r="D29" s="106" t="s">
        <v>2914</v>
      </c>
      <c r="E29" s="56">
        <v>0</v>
      </c>
      <c r="F29" t="s">
        <v>100</v>
      </c>
      <c r="G29" s="56">
        <v>0</v>
      </c>
      <c r="H29" s="55">
        <v>-143.13407823</v>
      </c>
      <c r="I29" s="56">
        <v>0.14360000000000001</v>
      </c>
      <c r="J29" s="56">
        <v>-1.6000000000000001E-3</v>
      </c>
    </row>
    <row r="30" spans="1:10">
      <c r="A30" t="s">
        <v>2176</v>
      </c>
      <c r="B30" t="s">
        <v>2177</v>
      </c>
      <c r="C30" s="63" t="s">
        <v>2310</v>
      </c>
      <c r="D30" s="106" t="s">
        <v>2914</v>
      </c>
      <c r="E30" s="56">
        <v>0</v>
      </c>
      <c r="F30" t="s">
        <v>102</v>
      </c>
      <c r="G30" s="56">
        <v>0</v>
      </c>
      <c r="H30" s="55">
        <v>62.692522596000003</v>
      </c>
      <c r="I30" s="56">
        <v>-6.2899999999999998E-2</v>
      </c>
      <c r="J30" s="56">
        <v>6.9999999999999999E-4</v>
      </c>
    </row>
    <row r="31" spans="1:10">
      <c r="A31" t="s">
        <v>2178</v>
      </c>
      <c r="B31" t="s">
        <v>2179</v>
      </c>
      <c r="C31" s="63" t="s">
        <v>2310</v>
      </c>
      <c r="D31" s="106" t="s">
        <v>2914</v>
      </c>
      <c r="E31" s="56">
        <v>0</v>
      </c>
      <c r="F31" t="s">
        <v>100</v>
      </c>
      <c r="G31" s="56">
        <v>0</v>
      </c>
      <c r="H31" s="55">
        <v>68.389551359999999</v>
      </c>
      <c r="I31" s="56">
        <v>-6.8599999999999994E-2</v>
      </c>
      <c r="J31" s="56">
        <v>8.0000000000000004E-4</v>
      </c>
    </row>
    <row r="32" spans="1:10">
      <c r="A32" t="s">
        <v>2178</v>
      </c>
      <c r="B32" t="s">
        <v>2180</v>
      </c>
      <c r="C32" s="63" t="s">
        <v>2310</v>
      </c>
      <c r="D32" s="106" t="s">
        <v>2914</v>
      </c>
      <c r="E32" s="56">
        <v>0</v>
      </c>
      <c r="F32" t="s">
        <v>100</v>
      </c>
      <c r="G32" s="56">
        <v>0</v>
      </c>
      <c r="H32" s="55">
        <v>-178.93938699</v>
      </c>
      <c r="I32" s="56">
        <v>0.17949999999999999</v>
      </c>
      <c r="J32" s="56">
        <v>-2E-3</v>
      </c>
    </row>
    <row r="33" spans="1:10">
      <c r="A33" t="s">
        <v>2181</v>
      </c>
      <c r="B33" t="s">
        <v>2182</v>
      </c>
      <c r="C33" s="63" t="s">
        <v>2310</v>
      </c>
      <c r="D33" s="106" t="s">
        <v>2914</v>
      </c>
      <c r="E33" s="56">
        <v>0</v>
      </c>
      <c r="F33" t="s">
        <v>168</v>
      </c>
      <c r="G33" s="56">
        <v>0</v>
      </c>
      <c r="H33" s="55">
        <v>14.17152010659</v>
      </c>
      <c r="I33" s="56">
        <v>-1.4200000000000001E-2</v>
      </c>
      <c r="J33" s="56">
        <v>2.0000000000000001E-4</v>
      </c>
    </row>
    <row r="34" spans="1:10" hidden="1">
      <c r="C34" s="15"/>
      <c r="D34" s="15"/>
      <c r="E34" s="15"/>
      <c r="F34" s="15"/>
      <c r="G34" s="15"/>
    </row>
    <row r="35" spans="1:10" hidden="1">
      <c r="C35" s="15"/>
      <c r="D35" s="15"/>
      <c r="E35" s="15"/>
      <c r="F35" s="15"/>
      <c r="G35" s="15"/>
    </row>
    <row r="36" spans="1:10" hidden="1">
      <c r="C36" s="15"/>
      <c r="D36" s="15"/>
      <c r="E36" s="15"/>
      <c r="F36" s="15"/>
      <c r="G36" s="15"/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2913</v>
      </c>
    </row>
    <row r="2" spans="1:16" s="1" customFormat="1">
      <c r="A2" s="2" t="s">
        <v>1</v>
      </c>
      <c r="B2" s="9" t="s">
        <v>2183</v>
      </c>
    </row>
    <row r="3" spans="1:16" s="1" customFormat="1">
      <c r="A3" s="2" t="s">
        <v>2</v>
      </c>
      <c r="B3" s="20" t="s">
        <v>2184</v>
      </c>
    </row>
    <row r="4" spans="1:16" s="1" customFormat="1">
      <c r="A4" s="2" t="s">
        <v>3</v>
      </c>
      <c r="B4" s="62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100" t="s">
        <v>2914</v>
      </c>
      <c r="B6" s="21" t="s">
        <v>153</v>
      </c>
      <c r="C6" s="29" t="s">
        <v>70</v>
      </c>
    </row>
    <row r="7" spans="1:16" s="17" customFormat="1" ht="20.25">
      <c r="A7" s="102" t="s">
        <v>2914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B9+B48</f>
        <v>2326.3090658444994</v>
      </c>
      <c r="C8" s="126" t="s">
        <v>2914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SUM(B10:B47)</f>
        <v>353.07743352007634</v>
      </c>
      <c r="C9" s="108" t="s">
        <v>2914</v>
      </c>
    </row>
    <row r="10" spans="1:16">
      <c r="A10" t="s">
        <v>2846</v>
      </c>
      <c r="B10" s="64">
        <v>1.8960895280910002E-2</v>
      </c>
      <c r="C10" s="65">
        <v>45340</v>
      </c>
    </row>
    <row r="11" spans="1:16">
      <c r="A11" t="s">
        <v>2870</v>
      </c>
      <c r="B11" s="64">
        <v>0.101475</v>
      </c>
      <c r="C11" s="65">
        <v>45363</v>
      </c>
    </row>
    <row r="12" spans="1:16">
      <c r="A12" t="s">
        <v>2873</v>
      </c>
      <c r="B12" s="64">
        <v>2.9403978723570003E-2</v>
      </c>
      <c r="C12" s="65">
        <v>45383</v>
      </c>
    </row>
    <row r="13" spans="1:16">
      <c r="A13" t="s">
        <v>2847</v>
      </c>
      <c r="B13" s="64">
        <v>0.23180331149843997</v>
      </c>
      <c r="C13" s="65">
        <v>45473</v>
      </c>
    </row>
    <row r="14" spans="1:16">
      <c r="A14" t="s">
        <v>2217</v>
      </c>
      <c r="B14" s="64">
        <v>1.5498051051789117</v>
      </c>
      <c r="C14" s="65">
        <v>45640</v>
      </c>
    </row>
    <row r="15" spans="1:16">
      <c r="A15" t="s">
        <v>2871</v>
      </c>
      <c r="B15" s="64">
        <v>0.21397499759799998</v>
      </c>
      <c r="C15" s="65">
        <v>45838</v>
      </c>
    </row>
    <row r="16" spans="1:16">
      <c r="A16" t="s">
        <v>2837</v>
      </c>
      <c r="B16" s="64">
        <v>0.47843568631489997</v>
      </c>
      <c r="C16" s="65">
        <v>45935</v>
      </c>
    </row>
    <row r="17" spans="1:3">
      <c r="A17" t="s">
        <v>2866</v>
      </c>
      <c r="B17" s="64">
        <v>0.38032633394001997</v>
      </c>
      <c r="C17" s="65">
        <v>46022</v>
      </c>
    </row>
    <row r="18" spans="1:3">
      <c r="A18" t="s">
        <v>2853</v>
      </c>
      <c r="B18" s="64">
        <v>0.39244810507707995</v>
      </c>
      <c r="C18" s="65">
        <v>46022</v>
      </c>
    </row>
    <row r="19" spans="1:3">
      <c r="A19" t="s">
        <v>2218</v>
      </c>
      <c r="B19" s="64">
        <v>2.0324652831458576</v>
      </c>
      <c r="C19" s="65">
        <v>46054</v>
      </c>
    </row>
    <row r="20" spans="1:3">
      <c r="A20" t="s">
        <v>2901</v>
      </c>
      <c r="B20" s="64">
        <v>0.31268477088485996</v>
      </c>
      <c r="C20" s="65">
        <v>46338</v>
      </c>
    </row>
    <row r="21" spans="1:3">
      <c r="A21" t="s">
        <v>2219</v>
      </c>
      <c r="B21" s="64">
        <v>2.313558226234405</v>
      </c>
      <c r="C21" s="65">
        <v>46752</v>
      </c>
    </row>
    <row r="22" spans="1:3">
      <c r="A22" t="s">
        <v>2221</v>
      </c>
      <c r="B22" s="64">
        <v>7.7010859549205755</v>
      </c>
      <c r="C22" s="65">
        <v>46772</v>
      </c>
    </row>
    <row r="23" spans="1:3">
      <c r="A23" t="s">
        <v>2872</v>
      </c>
      <c r="B23" s="64">
        <v>0.75479139050138999</v>
      </c>
      <c r="C23" s="65">
        <v>46871</v>
      </c>
    </row>
    <row r="24" spans="1:3">
      <c r="A24" t="s">
        <v>2908</v>
      </c>
      <c r="B24" s="64">
        <v>0.61169628580500002</v>
      </c>
      <c r="C24" s="65">
        <v>47191</v>
      </c>
    </row>
    <row r="25" spans="1:3">
      <c r="A25" t="s">
        <v>2220</v>
      </c>
      <c r="B25" s="64">
        <v>3.8252536342716281</v>
      </c>
      <c r="C25" s="65">
        <v>47209</v>
      </c>
    </row>
    <row r="26" spans="1:3">
      <c r="A26" t="s">
        <v>2222</v>
      </c>
      <c r="B26" s="64">
        <v>1.0303862023296282</v>
      </c>
      <c r="C26" s="65">
        <v>47209</v>
      </c>
    </row>
    <row r="27" spans="1:3">
      <c r="A27" t="s">
        <v>2227</v>
      </c>
      <c r="B27" s="64">
        <v>22.094366761223238</v>
      </c>
      <c r="C27" s="65">
        <v>47308</v>
      </c>
    </row>
    <row r="28" spans="1:3">
      <c r="A28" t="s">
        <v>2909</v>
      </c>
      <c r="B28" s="64">
        <v>1.00779745016386</v>
      </c>
      <c r="C28" s="65">
        <v>47391</v>
      </c>
    </row>
    <row r="29" spans="1:3">
      <c r="A29" t="s">
        <v>2902</v>
      </c>
      <c r="B29" s="64">
        <v>0.47355000120417001</v>
      </c>
      <c r="C29" s="65">
        <v>47525</v>
      </c>
    </row>
    <row r="30" spans="1:3">
      <c r="A30" t="s">
        <v>2230</v>
      </c>
      <c r="B30" s="64">
        <v>186.90138000000002</v>
      </c>
      <c r="C30" s="65">
        <v>47938</v>
      </c>
    </row>
    <row r="31" spans="1:3">
      <c r="A31" t="s">
        <v>2231</v>
      </c>
      <c r="B31" s="64">
        <v>56.403829999999999</v>
      </c>
      <c r="C31" s="65">
        <v>47969</v>
      </c>
    </row>
    <row r="32" spans="1:3">
      <c r="A32" t="s">
        <v>2224</v>
      </c>
      <c r="B32" s="64">
        <v>3.2301652797942837</v>
      </c>
      <c r="C32" s="65">
        <v>48212</v>
      </c>
    </row>
    <row r="33" spans="1:3">
      <c r="A33" t="s">
        <v>2225</v>
      </c>
      <c r="B33" s="64">
        <v>4.3599630438304207</v>
      </c>
      <c r="C33" s="65">
        <v>48212</v>
      </c>
    </row>
    <row r="34" spans="1:3">
      <c r="A34" t="s">
        <v>2226</v>
      </c>
      <c r="B34" s="64">
        <v>13.009476744848204</v>
      </c>
      <c r="C34" s="65">
        <v>48233</v>
      </c>
    </row>
    <row r="35" spans="1:3">
      <c r="A35" t="s">
        <v>2223</v>
      </c>
      <c r="B35" s="64">
        <v>5.6028064629299497</v>
      </c>
      <c r="C35" s="65">
        <v>48274</v>
      </c>
    </row>
    <row r="36" spans="1:3">
      <c r="A36" t="s">
        <v>1557</v>
      </c>
      <c r="B36" s="64">
        <v>2.9496032978065641</v>
      </c>
      <c r="C36" s="65">
        <v>48274</v>
      </c>
    </row>
    <row r="37" spans="1:3">
      <c r="A37" t="s">
        <v>1310</v>
      </c>
      <c r="B37" s="64">
        <v>17.622300644276329</v>
      </c>
      <c r="C37" s="65">
        <v>48297</v>
      </c>
    </row>
    <row r="38" spans="1:3">
      <c r="A38" t="s">
        <v>2829</v>
      </c>
      <c r="B38" s="64">
        <v>2.6689675267860001E-2</v>
      </c>
      <c r="C38" s="65">
        <v>48482</v>
      </c>
    </row>
    <row r="39" spans="1:3">
      <c r="A39" t="s">
        <v>2903</v>
      </c>
      <c r="B39" s="64">
        <v>2.0455216847999999E-3</v>
      </c>
      <c r="C39" s="65">
        <v>48844</v>
      </c>
    </row>
    <row r="40" spans="1:3">
      <c r="A40" t="s">
        <v>2904</v>
      </c>
      <c r="B40" s="64">
        <v>1.9810690944000002E-3</v>
      </c>
      <c r="C40" s="65">
        <v>48844</v>
      </c>
    </row>
    <row r="41" spans="1:3">
      <c r="A41" t="s">
        <v>2905</v>
      </c>
      <c r="B41" s="64">
        <v>2.4759123378E-3</v>
      </c>
      <c r="C41" s="65">
        <v>48844</v>
      </c>
    </row>
    <row r="42" spans="1:3">
      <c r="A42" t="s">
        <v>2906</v>
      </c>
      <c r="B42" s="64">
        <v>1.6956967698E-3</v>
      </c>
      <c r="C42" s="65">
        <v>48844</v>
      </c>
    </row>
    <row r="43" spans="1:3">
      <c r="A43" t="s">
        <v>2907</v>
      </c>
      <c r="B43" s="64">
        <v>1.7431881521999997E-3</v>
      </c>
      <c r="C43" s="65">
        <v>48844</v>
      </c>
    </row>
    <row r="44" spans="1:3">
      <c r="A44" t="s">
        <v>2228</v>
      </c>
      <c r="B44" s="64">
        <v>0.10716169902333246</v>
      </c>
      <c r="C44" s="65">
        <v>48944</v>
      </c>
    </row>
    <row r="45" spans="1:3">
      <c r="A45" t="s">
        <v>2229</v>
      </c>
      <c r="B45" s="64">
        <v>17.259327644237999</v>
      </c>
      <c r="C45" s="65">
        <v>50770</v>
      </c>
    </row>
    <row r="46" spans="1:3">
      <c r="A46" t="s">
        <v>2910</v>
      </c>
      <c r="B46" s="64">
        <v>4.0518265725959998E-2</v>
      </c>
      <c r="C46" s="65">
        <v>52047</v>
      </c>
    </row>
    <row r="47" spans="1:3">
      <c r="A47" s="106" t="s">
        <v>2914</v>
      </c>
      <c r="B47" s="106" t="s">
        <v>2914</v>
      </c>
      <c r="C47" s="108" t="s">
        <v>2914</v>
      </c>
    </row>
    <row r="48" spans="1:3">
      <c r="A48" s="57" t="s">
        <v>188</v>
      </c>
      <c r="B48" s="59">
        <f>SUM(B49:B149)</f>
        <v>1973.2316323244229</v>
      </c>
      <c r="C48" s="108" t="s">
        <v>2914</v>
      </c>
    </row>
    <row r="49" spans="1:3">
      <c r="A49" t="s">
        <v>2235</v>
      </c>
      <c r="B49" s="64">
        <v>7.3634128744032248</v>
      </c>
      <c r="C49" s="65">
        <v>45343</v>
      </c>
    </row>
    <row r="50" spans="1:3">
      <c r="A50" t="s">
        <v>2237</v>
      </c>
      <c r="B50" s="64">
        <v>3.3979105392276518</v>
      </c>
      <c r="C50" s="65">
        <v>45485</v>
      </c>
    </row>
    <row r="51" spans="1:3">
      <c r="A51" t="s">
        <v>2232</v>
      </c>
      <c r="B51" s="64">
        <v>3.048627024381636</v>
      </c>
      <c r="C51" s="65">
        <v>45494</v>
      </c>
    </row>
    <row r="52" spans="1:3">
      <c r="A52" t="s">
        <v>2911</v>
      </c>
      <c r="B52" s="64">
        <v>2.2137169835249999E-2</v>
      </c>
      <c r="C52" s="65">
        <v>45515</v>
      </c>
    </row>
    <row r="53" spans="1:3">
      <c r="A53" t="s">
        <v>2884</v>
      </c>
      <c r="B53" s="64">
        <v>4.7734563796380004E-2</v>
      </c>
      <c r="C53" s="65">
        <v>45553</v>
      </c>
    </row>
    <row r="54" spans="1:3">
      <c r="A54" t="s">
        <v>2240</v>
      </c>
      <c r="B54" s="64">
        <v>12.364487462795585</v>
      </c>
      <c r="C54" s="65">
        <v>45557</v>
      </c>
    </row>
    <row r="55" spans="1:3">
      <c r="A55" t="s">
        <v>2896</v>
      </c>
      <c r="B55" s="64">
        <v>4.8480524310509997E-2</v>
      </c>
      <c r="C55" s="65">
        <v>45602</v>
      </c>
    </row>
    <row r="56" spans="1:3">
      <c r="A56" t="s">
        <v>2877</v>
      </c>
      <c r="B56" s="64">
        <v>27.32206</v>
      </c>
      <c r="C56" s="65">
        <v>45615</v>
      </c>
    </row>
    <row r="57" spans="1:3">
      <c r="A57" t="s">
        <v>2236</v>
      </c>
      <c r="B57" s="64">
        <v>0.9934021871191594</v>
      </c>
      <c r="C57" s="65">
        <v>45710</v>
      </c>
    </row>
    <row r="58" spans="1:3">
      <c r="A58" t="s">
        <v>2241</v>
      </c>
      <c r="B58" s="64">
        <v>3.4465586926407377</v>
      </c>
      <c r="C58" s="65">
        <v>45778</v>
      </c>
    </row>
    <row r="59" spans="1:3">
      <c r="A59" t="s">
        <v>2242</v>
      </c>
      <c r="B59" s="64">
        <v>0.5975530379445696</v>
      </c>
      <c r="C59" s="65">
        <v>45869</v>
      </c>
    </row>
    <row r="60" spans="1:3">
      <c r="A60" t="s">
        <v>2243</v>
      </c>
      <c r="B60" s="64">
        <v>1.7260816776940799</v>
      </c>
      <c r="C60" s="65">
        <v>45869</v>
      </c>
    </row>
    <row r="61" spans="1:3">
      <c r="A61" t="s">
        <v>2233</v>
      </c>
      <c r="B61" s="64">
        <v>4.8137047910777371</v>
      </c>
      <c r="C61" s="65">
        <v>46012</v>
      </c>
    </row>
    <row r="62" spans="1:3">
      <c r="A62" t="s">
        <v>2259</v>
      </c>
      <c r="B62" s="64">
        <v>4.7483921223619913E-2</v>
      </c>
      <c r="C62" s="65">
        <v>46082</v>
      </c>
    </row>
    <row r="63" spans="1:3">
      <c r="A63" t="s">
        <v>2270</v>
      </c>
      <c r="B63" s="64">
        <v>11.868885063543749</v>
      </c>
      <c r="C63" s="65">
        <v>46149</v>
      </c>
    </row>
    <row r="64" spans="1:3">
      <c r="A64" t="s">
        <v>2239</v>
      </c>
      <c r="B64" s="64">
        <v>7.4980192962441814</v>
      </c>
      <c r="C64" s="65">
        <v>46201</v>
      </c>
    </row>
    <row r="65" spans="1:3">
      <c r="A65" t="s">
        <v>2257</v>
      </c>
      <c r="B65" s="64">
        <v>4.9536066631545186</v>
      </c>
      <c r="C65" s="65">
        <v>46203</v>
      </c>
    </row>
    <row r="66" spans="1:3">
      <c r="A66" t="s">
        <v>1414</v>
      </c>
      <c r="B66" s="64">
        <v>0.50627137545901457</v>
      </c>
      <c r="C66" s="65">
        <v>46326</v>
      </c>
    </row>
    <row r="67" spans="1:3">
      <c r="A67" t="s">
        <v>2252</v>
      </c>
      <c r="B67" s="64">
        <v>7.3149677896573664</v>
      </c>
      <c r="C67" s="65">
        <v>46417</v>
      </c>
    </row>
    <row r="68" spans="1:3">
      <c r="A68" t="s">
        <v>2878</v>
      </c>
      <c r="B68" s="64">
        <v>9.1760489762670011E-2</v>
      </c>
      <c r="C68" s="65">
        <v>46418</v>
      </c>
    </row>
    <row r="69" spans="1:3">
      <c r="A69" t="s">
        <v>2253</v>
      </c>
      <c r="B69" s="64">
        <v>9.5933318270544206</v>
      </c>
      <c r="C69" s="65">
        <v>46465</v>
      </c>
    </row>
    <row r="70" spans="1:3">
      <c r="A70" t="s">
        <v>2245</v>
      </c>
      <c r="B70" s="64">
        <v>0.44547303005331718</v>
      </c>
      <c r="C70" s="65">
        <v>46524</v>
      </c>
    </row>
    <row r="71" spans="1:3">
      <c r="A71" t="s">
        <v>2249</v>
      </c>
      <c r="B71" s="64">
        <v>3.9777347150358273</v>
      </c>
      <c r="C71" s="65">
        <v>46572</v>
      </c>
    </row>
    <row r="72" spans="1:3">
      <c r="A72" t="s">
        <v>2247</v>
      </c>
      <c r="B72" s="64">
        <v>9.3365059008110034</v>
      </c>
      <c r="C72" s="65">
        <v>46573</v>
      </c>
    </row>
    <row r="73" spans="1:3">
      <c r="A73" t="s">
        <v>2244</v>
      </c>
      <c r="B73" s="64">
        <v>16.244045338487371</v>
      </c>
      <c r="C73" s="65">
        <v>46643</v>
      </c>
    </row>
    <row r="74" spans="1:3">
      <c r="A74" t="s">
        <v>2273</v>
      </c>
      <c r="B74" s="64">
        <v>28.5450652422</v>
      </c>
      <c r="C74" s="65">
        <v>46660</v>
      </c>
    </row>
    <row r="75" spans="1:3">
      <c r="A75" t="s">
        <v>2234</v>
      </c>
      <c r="B75" s="64">
        <v>1.7833615245373815</v>
      </c>
      <c r="C75" s="65">
        <v>46722</v>
      </c>
    </row>
    <row r="76" spans="1:3">
      <c r="A76" t="s">
        <v>2288</v>
      </c>
      <c r="B76" s="64">
        <v>141.81143573609998</v>
      </c>
      <c r="C76" s="65">
        <v>46722</v>
      </c>
    </row>
    <row r="77" spans="1:3">
      <c r="A77" t="s">
        <v>2298</v>
      </c>
      <c r="B77" s="64">
        <v>11.444744609999997</v>
      </c>
      <c r="C77" s="65">
        <v>46722</v>
      </c>
    </row>
    <row r="78" spans="1:3">
      <c r="A78" t="s">
        <v>2269</v>
      </c>
      <c r="B78" s="64">
        <v>54.628950565799997</v>
      </c>
      <c r="C78" s="65">
        <v>46742</v>
      </c>
    </row>
    <row r="79" spans="1:3">
      <c r="A79" t="s">
        <v>2280</v>
      </c>
      <c r="B79" s="64">
        <v>90.710169205499994</v>
      </c>
      <c r="C79" s="65">
        <v>46752</v>
      </c>
    </row>
    <row r="80" spans="1:3">
      <c r="A80" t="s">
        <v>1327</v>
      </c>
      <c r="B80" s="64">
        <v>0.645944673359232</v>
      </c>
      <c r="C80" s="65">
        <v>46752</v>
      </c>
    </row>
    <row r="81" spans="1:3">
      <c r="A81" t="s">
        <v>2282</v>
      </c>
      <c r="B81" s="64">
        <v>1.4158728741974917</v>
      </c>
      <c r="C81" s="65">
        <v>46753</v>
      </c>
    </row>
    <row r="82" spans="1:3">
      <c r="A82" t="s">
        <v>2248</v>
      </c>
      <c r="B82" s="64">
        <v>2.2717975758633666</v>
      </c>
      <c r="C82" s="65">
        <v>46794</v>
      </c>
    </row>
    <row r="83" spans="1:3">
      <c r="A83" t="s">
        <v>2306</v>
      </c>
      <c r="B83" s="64">
        <v>25.718835160850851</v>
      </c>
      <c r="C83" s="65">
        <v>46933</v>
      </c>
    </row>
    <row r="84" spans="1:3">
      <c r="A84" t="s">
        <v>2309</v>
      </c>
      <c r="B84" s="64">
        <v>12.859418758626298</v>
      </c>
      <c r="C84" s="65">
        <v>46933</v>
      </c>
    </row>
    <row r="85" spans="1:3">
      <c r="A85" t="s">
        <v>2238</v>
      </c>
      <c r="B85" s="64">
        <v>4.2404850105936198</v>
      </c>
      <c r="C85" s="65">
        <v>46938</v>
      </c>
    </row>
    <row r="86" spans="1:3">
      <c r="A86" t="s">
        <v>2256</v>
      </c>
      <c r="B86" s="64">
        <v>7.58367400595536</v>
      </c>
      <c r="C86" s="65">
        <v>46997</v>
      </c>
    </row>
    <row r="87" spans="1:3">
      <c r="A87" t="s">
        <v>2278</v>
      </c>
      <c r="B87" s="64">
        <v>17.308936442271513</v>
      </c>
      <c r="C87" s="65">
        <v>46997</v>
      </c>
    </row>
    <row r="88" spans="1:3">
      <c r="A88" t="s">
        <v>2258</v>
      </c>
      <c r="B88" s="64">
        <v>7.5627039079858029</v>
      </c>
      <c r="C88" s="65">
        <v>47082</v>
      </c>
    </row>
    <row r="89" spans="1:3">
      <c r="A89" t="s">
        <v>2254</v>
      </c>
      <c r="B89" s="64">
        <v>13.261466107948257</v>
      </c>
      <c r="C89" s="65">
        <v>47201</v>
      </c>
    </row>
    <row r="90" spans="1:3">
      <c r="A90" t="s">
        <v>2260</v>
      </c>
      <c r="B90" s="64">
        <v>6.5524510980252346</v>
      </c>
      <c r="C90" s="65">
        <v>47236</v>
      </c>
    </row>
    <row r="91" spans="1:3">
      <c r="A91" t="s">
        <v>2246</v>
      </c>
      <c r="B91" s="64">
        <v>1.6981017660324476</v>
      </c>
      <c r="C91" s="65">
        <v>47255</v>
      </c>
    </row>
    <row r="92" spans="1:3">
      <c r="A92" t="s">
        <v>2264</v>
      </c>
      <c r="B92" s="64">
        <v>22.852203660000001</v>
      </c>
      <c r="C92" s="65">
        <v>47301</v>
      </c>
    </row>
    <row r="93" spans="1:3">
      <c r="A93" t="s">
        <v>2267</v>
      </c>
      <c r="B93" s="64">
        <v>12.048049574729989</v>
      </c>
      <c r="C93" s="65">
        <v>47301</v>
      </c>
    </row>
    <row r="94" spans="1:3">
      <c r="A94" t="s">
        <v>2274</v>
      </c>
      <c r="B94" s="64">
        <v>4.7102305243936176</v>
      </c>
      <c r="C94" s="65">
        <v>47301</v>
      </c>
    </row>
    <row r="95" spans="1:3">
      <c r="A95" t="s">
        <v>1562</v>
      </c>
      <c r="B95" s="64">
        <v>23.277400128669491</v>
      </c>
      <c r="C95" s="65">
        <v>47312</v>
      </c>
    </row>
    <row r="96" spans="1:3">
      <c r="A96" t="s">
        <v>2279</v>
      </c>
      <c r="B96" s="64">
        <v>21.886326402220355</v>
      </c>
      <c r="C96" s="65">
        <v>47398</v>
      </c>
    </row>
    <row r="97" spans="1:3">
      <c r="A97" t="s">
        <v>2304</v>
      </c>
      <c r="B97" s="64">
        <v>27.941196275425707</v>
      </c>
      <c r="C97" s="65">
        <v>47409</v>
      </c>
    </row>
    <row r="98" spans="1:3">
      <c r="A98" t="s">
        <v>2261</v>
      </c>
      <c r="B98" s="64">
        <v>0.16209062999999999</v>
      </c>
      <c r="C98" s="65">
        <v>47453</v>
      </c>
    </row>
    <row r="99" spans="1:3">
      <c r="A99" t="s">
        <v>2277</v>
      </c>
      <c r="B99" s="64">
        <v>1.8976786781713861</v>
      </c>
      <c r="C99" s="65">
        <v>47467</v>
      </c>
    </row>
    <row r="100" spans="1:3">
      <c r="A100" t="s">
        <v>1551</v>
      </c>
      <c r="B100" s="64">
        <v>1.0743450193578534</v>
      </c>
      <c r="C100" s="65">
        <v>47467</v>
      </c>
    </row>
    <row r="101" spans="1:3">
      <c r="A101" t="s">
        <v>1356</v>
      </c>
      <c r="B101" s="64">
        <v>62.0338000347</v>
      </c>
      <c r="C101" s="65">
        <v>47528</v>
      </c>
    </row>
    <row r="102" spans="1:3">
      <c r="A102" t="s">
        <v>2295</v>
      </c>
      <c r="B102" s="64">
        <v>2.5198945199999998</v>
      </c>
      <c r="C102" s="65">
        <v>47599</v>
      </c>
    </row>
    <row r="103" spans="1:3">
      <c r="A103" t="s">
        <v>2290</v>
      </c>
      <c r="B103" s="64">
        <v>36.582708825888894</v>
      </c>
      <c r="C103" s="65">
        <v>47665</v>
      </c>
    </row>
    <row r="104" spans="1:3">
      <c r="A104" t="s">
        <v>2294</v>
      </c>
      <c r="B104" s="64">
        <v>17.075893108207346</v>
      </c>
      <c r="C104" s="65">
        <v>47665</v>
      </c>
    </row>
    <row r="105" spans="1:3">
      <c r="A105" t="s">
        <v>2308</v>
      </c>
      <c r="B105" s="64">
        <v>26.100727170556713</v>
      </c>
      <c r="C105" s="65">
        <v>47665</v>
      </c>
    </row>
    <row r="106" spans="1:3">
      <c r="A106" t="s">
        <v>2251</v>
      </c>
      <c r="B106" s="64">
        <v>7.9148340085498079</v>
      </c>
      <c r="C106" s="65">
        <v>47715</v>
      </c>
    </row>
    <row r="107" spans="1:3">
      <c r="A107" t="s">
        <v>2255</v>
      </c>
      <c r="B107" s="64">
        <v>22.066006783996691</v>
      </c>
      <c r="C107" s="65">
        <v>47715</v>
      </c>
    </row>
    <row r="108" spans="1:3">
      <c r="A108" t="s">
        <v>2296</v>
      </c>
      <c r="B108" s="64">
        <v>19.857547928554279</v>
      </c>
      <c r="C108" s="65">
        <v>47832</v>
      </c>
    </row>
    <row r="109" spans="1:3">
      <c r="A109" t="s">
        <v>2265</v>
      </c>
      <c r="B109" s="64">
        <v>2.3737774931211058</v>
      </c>
      <c r="C109" s="65">
        <v>47848</v>
      </c>
    </row>
    <row r="110" spans="1:3">
      <c r="A110" t="s">
        <v>2276</v>
      </c>
      <c r="B110" s="64">
        <v>12.59941696657574</v>
      </c>
      <c r="C110" s="65">
        <v>47848</v>
      </c>
    </row>
    <row r="111" spans="1:3">
      <c r="A111" t="s">
        <v>1408</v>
      </c>
      <c r="B111" s="64">
        <v>5.587478586019401</v>
      </c>
      <c r="C111" s="65">
        <v>47848</v>
      </c>
    </row>
    <row r="112" spans="1:3">
      <c r="A112" t="s">
        <v>1353</v>
      </c>
      <c r="B112" s="64">
        <v>138.7219691052</v>
      </c>
      <c r="C112" s="65">
        <v>47927</v>
      </c>
    </row>
    <row r="113" spans="1:3">
      <c r="A113" t="s">
        <v>1375</v>
      </c>
      <c r="B113" s="64">
        <v>26.858430298559998</v>
      </c>
      <c r="C113" s="65">
        <v>47937</v>
      </c>
    </row>
    <row r="114" spans="1:3">
      <c r="A114" t="s">
        <v>2262</v>
      </c>
      <c r="B114" s="64">
        <v>38.818918136699999</v>
      </c>
      <c r="C114" s="65">
        <v>47987</v>
      </c>
    </row>
    <row r="115" spans="1:3">
      <c r="A115" t="s">
        <v>2268</v>
      </c>
      <c r="B115" s="64">
        <v>1.0471825379896389</v>
      </c>
      <c r="C115" s="65">
        <v>48029</v>
      </c>
    </row>
    <row r="116" spans="1:3">
      <c r="A116" t="s">
        <v>2266</v>
      </c>
      <c r="B116" s="64">
        <v>0.30848179049999996</v>
      </c>
      <c r="C116" s="65">
        <v>48030</v>
      </c>
    </row>
    <row r="117" spans="1:3">
      <c r="A117" t="s">
        <v>1411</v>
      </c>
      <c r="B117" s="64">
        <v>52.142495987999993</v>
      </c>
      <c r="C117" s="65">
        <v>48054</v>
      </c>
    </row>
    <row r="118" spans="1:3">
      <c r="A118" t="s">
        <v>2283</v>
      </c>
      <c r="B118" s="64">
        <v>12.490552190632071</v>
      </c>
      <c r="C118" s="65">
        <v>48121</v>
      </c>
    </row>
    <row r="119" spans="1:3">
      <c r="A119" t="s">
        <v>2284</v>
      </c>
      <c r="B119" s="64">
        <v>2.1164545628110165</v>
      </c>
      <c r="C119" s="65">
        <v>48121</v>
      </c>
    </row>
    <row r="120" spans="1:3">
      <c r="A120" t="s">
        <v>2275</v>
      </c>
      <c r="B120" s="64">
        <v>5.061614725006184E-2</v>
      </c>
      <c r="C120" s="65">
        <v>48122</v>
      </c>
    </row>
    <row r="121" spans="1:3">
      <c r="A121" t="s">
        <v>2271</v>
      </c>
      <c r="B121" s="64">
        <v>46.391121012600003</v>
      </c>
      <c r="C121" s="65">
        <v>48176</v>
      </c>
    </row>
    <row r="122" spans="1:3">
      <c r="A122" t="s">
        <v>1559</v>
      </c>
      <c r="B122" s="64">
        <v>13.715966957153853</v>
      </c>
      <c r="C122" s="65">
        <v>48180</v>
      </c>
    </row>
    <row r="123" spans="1:3">
      <c r="A123" t="s">
        <v>2289</v>
      </c>
      <c r="B123" s="64">
        <v>66.981925896000007</v>
      </c>
      <c r="C123" s="65">
        <v>48234</v>
      </c>
    </row>
    <row r="124" spans="1:3">
      <c r="A124" t="s">
        <v>2281</v>
      </c>
      <c r="B124" s="64">
        <v>13.416272999999999</v>
      </c>
      <c r="C124" s="65">
        <v>48294</v>
      </c>
    </row>
    <row r="125" spans="1:3">
      <c r="A125" t="s">
        <v>1307</v>
      </c>
      <c r="B125" s="64">
        <v>26.198070899218791</v>
      </c>
      <c r="C125" s="65">
        <v>48304</v>
      </c>
    </row>
    <row r="126" spans="1:3">
      <c r="A126" t="s">
        <v>2285</v>
      </c>
      <c r="B126" s="64">
        <v>2.9680416316799998</v>
      </c>
      <c r="C126" s="65">
        <v>48319</v>
      </c>
    </row>
    <row r="127" spans="1:3">
      <c r="A127" t="s">
        <v>2287</v>
      </c>
      <c r="B127" s="64">
        <v>23.604763547867702</v>
      </c>
      <c r="C127" s="65">
        <v>48332</v>
      </c>
    </row>
    <row r="128" spans="1:3">
      <c r="A128" t="s">
        <v>2292</v>
      </c>
      <c r="B128" s="64">
        <v>106.30229219999998</v>
      </c>
      <c r="C128" s="65">
        <v>48365</v>
      </c>
    </row>
    <row r="129" spans="1:3">
      <c r="A129" t="s">
        <v>1405</v>
      </c>
      <c r="B129" s="64">
        <v>54.621945599999989</v>
      </c>
      <c r="C129" s="65">
        <v>48366</v>
      </c>
    </row>
    <row r="130" spans="1:3">
      <c r="A130" t="s">
        <v>2293</v>
      </c>
      <c r="B130" s="64">
        <v>16.316950419381808</v>
      </c>
      <c r="C130" s="65">
        <v>48395</v>
      </c>
    </row>
    <row r="131" spans="1:3">
      <c r="A131" t="s">
        <v>1369</v>
      </c>
      <c r="B131" s="64">
        <v>5.2815327796880291</v>
      </c>
      <c r="C131" s="65">
        <v>48395</v>
      </c>
    </row>
    <row r="132" spans="1:3">
      <c r="A132" t="s">
        <v>2250</v>
      </c>
      <c r="B132" s="64">
        <v>8.2606518136501332</v>
      </c>
      <c r="C132" s="65">
        <v>48446</v>
      </c>
    </row>
    <row r="133" spans="1:3">
      <c r="A133" t="s">
        <v>2299</v>
      </c>
      <c r="B133" s="64">
        <v>33.632898825310612</v>
      </c>
      <c r="C133" s="65">
        <v>48669</v>
      </c>
    </row>
    <row r="134" spans="1:3">
      <c r="A134" t="s">
        <v>2300</v>
      </c>
      <c r="B134" s="64">
        <v>53.327886056501526</v>
      </c>
      <c r="C134" s="65">
        <v>48693</v>
      </c>
    </row>
    <row r="135" spans="1:3">
      <c r="A135" t="s">
        <v>2297</v>
      </c>
      <c r="B135" s="64">
        <v>18.733803547575008</v>
      </c>
      <c r="C135" s="65">
        <v>48757</v>
      </c>
    </row>
    <row r="136" spans="1:3">
      <c r="A136" t="s">
        <v>1330</v>
      </c>
      <c r="B136" s="64">
        <v>22.284894454422417</v>
      </c>
      <c r="C136" s="65">
        <v>48760</v>
      </c>
    </row>
    <row r="137" spans="1:3">
      <c r="A137" t="s">
        <v>2263</v>
      </c>
      <c r="B137" s="64">
        <v>31.9588262955</v>
      </c>
      <c r="C137" s="65">
        <v>48942</v>
      </c>
    </row>
    <row r="138" spans="1:3">
      <c r="A138" t="s">
        <v>2272</v>
      </c>
      <c r="B138" s="64">
        <v>22.0185391608</v>
      </c>
      <c r="C138" s="65">
        <v>48942</v>
      </c>
    </row>
    <row r="139" spans="1:3">
      <c r="A139" t="s">
        <v>2303</v>
      </c>
      <c r="B139" s="64">
        <v>0.14424293819741552</v>
      </c>
      <c r="C139" s="65">
        <v>48944</v>
      </c>
    </row>
    <row r="140" spans="1:3">
      <c r="A140" t="s">
        <v>2305</v>
      </c>
      <c r="B140" s="64">
        <v>29.904435036746246</v>
      </c>
      <c r="C140" s="65">
        <v>48944</v>
      </c>
    </row>
    <row r="141" spans="1:3">
      <c r="A141" t="s">
        <v>2307</v>
      </c>
      <c r="B141" s="64">
        <v>10.961419307625073</v>
      </c>
      <c r="C141" s="65">
        <v>49124</v>
      </c>
    </row>
    <row r="142" spans="1:3">
      <c r="A142" t="s">
        <v>1591</v>
      </c>
      <c r="B142" s="64">
        <v>7.9495093529610844E-2</v>
      </c>
      <c r="C142" s="65">
        <v>49126</v>
      </c>
    </row>
    <row r="143" spans="1:3">
      <c r="A143" t="s">
        <v>1589</v>
      </c>
      <c r="B143" s="64">
        <v>9.0222281957372878</v>
      </c>
      <c r="C143" s="65">
        <v>49126</v>
      </c>
    </row>
    <row r="144" spans="1:3">
      <c r="A144" t="s">
        <v>2301</v>
      </c>
      <c r="B144" s="64">
        <v>2.9240580283199999E-9</v>
      </c>
      <c r="C144" s="65">
        <v>49337</v>
      </c>
    </row>
    <row r="145" spans="1:3">
      <c r="A145" t="s">
        <v>1423</v>
      </c>
      <c r="B145" s="64">
        <v>95.276647440000005</v>
      </c>
      <c r="C145" s="65">
        <v>49405</v>
      </c>
    </row>
    <row r="146" spans="1:3">
      <c r="A146" t="s">
        <v>2286</v>
      </c>
      <c r="B146" s="64">
        <v>89.604060383999993</v>
      </c>
      <c r="C146" s="65">
        <v>49427</v>
      </c>
    </row>
    <row r="147" spans="1:3">
      <c r="A147" t="s">
        <v>2291</v>
      </c>
      <c r="B147" s="64">
        <v>1.9923570940029367</v>
      </c>
      <c r="C147" s="65">
        <v>50770</v>
      </c>
    </row>
    <row r="148" spans="1:3">
      <c r="A148" t="s">
        <v>2302</v>
      </c>
      <c r="B148" s="64">
        <v>5.4359689194719987E-6</v>
      </c>
      <c r="C148" s="65">
        <v>50770</v>
      </c>
    </row>
    <row r="149" spans="1:3" hidden="1">
      <c r="A149"/>
      <c r="B149" s="55"/>
    </row>
    <row r="150" spans="1:3" hidden="1">
      <c r="A150"/>
      <c r="B150" s="64"/>
      <c r="C150" s="65"/>
    </row>
    <row r="151" spans="1:3" hidden="1">
      <c r="A151"/>
      <c r="B151" s="64"/>
      <c r="C151"/>
    </row>
    <row r="10000" spans="52:52" hidden="1">
      <c r="AZ10000"/>
    </row>
  </sheetData>
  <sortState xmlns:xlrd2="http://schemas.microsoft.com/office/spreadsheetml/2017/richdata2" ref="A49:C148">
    <sortCondition ref="C49:C148"/>
  </sortState>
  <dataValidations count="1">
    <dataValidation allowBlank="1" showInputMessage="1" showErrorMessage="1" sqref="B1:B4 A5:XFD49 A152:C1048576 D50:AY1048576 BA50:XFD1048576 AZ50:AZ9999 AZ10001:AZ1048576" xr:uid="{00000000-0002-0000-1A00-000000000000}"/>
  </dataValidations>
  <pageMargins left="0" right="0" top="0.5" bottom="0.5" header="0" footer="0.25"/>
  <pageSetup paperSize="9" scale="2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2913</v>
      </c>
    </row>
    <row r="2" spans="1:17" s="1" customFormat="1">
      <c r="A2" s="2" t="s">
        <v>1</v>
      </c>
      <c r="B2" s="9" t="s">
        <v>2183</v>
      </c>
    </row>
    <row r="3" spans="1:17" s="1" customFormat="1">
      <c r="A3" s="2" t="s">
        <v>2</v>
      </c>
      <c r="B3" s="20" t="s">
        <v>2184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01" t="s">
        <v>2914</v>
      </c>
      <c r="F6" s="21" t="s">
        <v>70</v>
      </c>
      <c r="G6" s="21" t="s">
        <v>71</v>
      </c>
      <c r="H6" s="101" t="s">
        <v>2914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103" t="s">
        <v>2914</v>
      </c>
      <c r="I8" s="103" t="s">
        <v>2914</v>
      </c>
      <c r="J8" s="103" t="s">
        <v>2914</v>
      </c>
      <c r="K8" s="53">
        <v>0</v>
      </c>
      <c r="L8" s="53">
        <v>0</v>
      </c>
      <c r="M8" s="103" t="s">
        <v>2914</v>
      </c>
      <c r="N8" s="54">
        <v>0</v>
      </c>
      <c r="O8" s="54">
        <v>0</v>
      </c>
      <c r="P8" s="25"/>
    </row>
    <row r="9" spans="1:17">
      <c r="A9" s="57" t="s">
        <v>172</v>
      </c>
      <c r="B9" s="107" t="s">
        <v>2914</v>
      </c>
      <c r="C9" s="108" t="s">
        <v>2914</v>
      </c>
      <c r="D9" s="108" t="s">
        <v>2914</v>
      </c>
      <c r="E9" s="108" t="s">
        <v>2914</v>
      </c>
      <c r="F9" s="108" t="s">
        <v>2914</v>
      </c>
      <c r="G9" s="59">
        <v>0</v>
      </c>
      <c r="H9" s="108" t="s">
        <v>2914</v>
      </c>
      <c r="I9" s="108" t="s">
        <v>2914</v>
      </c>
      <c r="J9" s="108" t="s">
        <v>2914</v>
      </c>
      <c r="K9" s="59">
        <v>0</v>
      </c>
      <c r="L9" s="59">
        <v>0</v>
      </c>
      <c r="M9" s="108" t="s">
        <v>2914</v>
      </c>
      <c r="N9" s="58">
        <v>0</v>
      </c>
      <c r="O9" s="58">
        <v>0</v>
      </c>
    </row>
    <row r="10" spans="1:17">
      <c r="A10" s="57" t="s">
        <v>231</v>
      </c>
      <c r="B10" s="107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0</v>
      </c>
      <c r="H10" s="108" t="s">
        <v>2914</v>
      </c>
      <c r="I10" s="108" t="s">
        <v>2914</v>
      </c>
      <c r="J10" s="108" t="s">
        <v>2914</v>
      </c>
      <c r="K10" s="59">
        <v>0</v>
      </c>
      <c r="L10" s="59">
        <v>0</v>
      </c>
      <c r="M10" s="108" t="s">
        <v>2914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8" t="s">
        <v>2914</v>
      </c>
      <c r="F11" s="108" t="s">
        <v>2914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193</v>
      </c>
      <c r="B12" s="107" t="s">
        <v>2914</v>
      </c>
      <c r="C12" s="108" t="s">
        <v>2914</v>
      </c>
      <c r="D12" s="108" t="s">
        <v>2914</v>
      </c>
      <c r="E12" s="108" t="s">
        <v>2914</v>
      </c>
      <c r="F12" s="108" t="s">
        <v>2914</v>
      </c>
      <c r="G12" s="59">
        <v>0</v>
      </c>
      <c r="H12" s="108" t="s">
        <v>2914</v>
      </c>
      <c r="I12" s="108" t="s">
        <v>2914</v>
      </c>
      <c r="J12" s="108" t="s">
        <v>2914</v>
      </c>
      <c r="K12" s="59">
        <v>0</v>
      </c>
      <c r="L12" s="59">
        <v>0</v>
      </c>
      <c r="M12" s="108" t="s">
        <v>2914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8" t="s">
        <v>2914</v>
      </c>
      <c r="F13" s="108" t="s">
        <v>2914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232</v>
      </c>
      <c r="B14" s="107" t="s">
        <v>2914</v>
      </c>
      <c r="C14" s="108" t="s">
        <v>2914</v>
      </c>
      <c r="D14" s="108" t="s">
        <v>2914</v>
      </c>
      <c r="E14" s="108" t="s">
        <v>2914</v>
      </c>
      <c r="F14" s="108" t="s">
        <v>2914</v>
      </c>
      <c r="G14" s="59">
        <v>0</v>
      </c>
      <c r="H14" s="108" t="s">
        <v>2914</v>
      </c>
      <c r="I14" s="108" t="s">
        <v>2914</v>
      </c>
      <c r="J14" s="108" t="s">
        <v>2914</v>
      </c>
      <c r="K14" s="59">
        <v>0</v>
      </c>
      <c r="L14" s="59">
        <v>0</v>
      </c>
      <c r="M14" s="108" t="s">
        <v>2914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8" t="s">
        <v>2914</v>
      </c>
      <c r="F15" s="108" t="s">
        <v>2914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235</v>
      </c>
      <c r="B16" s="107" t="s">
        <v>2914</v>
      </c>
      <c r="C16" s="108" t="s">
        <v>2914</v>
      </c>
      <c r="D16" s="108" t="s">
        <v>2914</v>
      </c>
      <c r="E16" s="108" t="s">
        <v>2914</v>
      </c>
      <c r="F16" s="108" t="s">
        <v>2914</v>
      </c>
      <c r="G16" s="59">
        <v>0</v>
      </c>
      <c r="H16" s="108" t="s">
        <v>2914</v>
      </c>
      <c r="I16" s="108" t="s">
        <v>2914</v>
      </c>
      <c r="J16" s="108" t="s">
        <v>2914</v>
      </c>
      <c r="K16" s="59">
        <v>0</v>
      </c>
      <c r="L16" s="59">
        <v>0</v>
      </c>
      <c r="M16" s="108" t="s">
        <v>2914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8" t="s">
        <v>2914</v>
      </c>
      <c r="F17" s="108" t="s">
        <v>2914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188</v>
      </c>
      <c r="B18" s="107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59">
        <v>0</v>
      </c>
      <c r="H18" s="108" t="s">
        <v>2914</v>
      </c>
      <c r="I18" s="108" t="s">
        <v>2914</v>
      </c>
      <c r="J18" s="108" t="s">
        <v>2914</v>
      </c>
      <c r="K18" s="59">
        <v>0</v>
      </c>
      <c r="L18" s="59">
        <v>0</v>
      </c>
      <c r="M18" s="108" t="s">
        <v>2914</v>
      </c>
      <c r="N18" s="58">
        <v>0</v>
      </c>
      <c r="O18" s="58">
        <v>0</v>
      </c>
    </row>
    <row r="19" spans="1:15">
      <c r="A19" s="57" t="s">
        <v>233</v>
      </c>
      <c r="B19" s="107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59">
        <v>0</v>
      </c>
      <c r="H19" s="108" t="s">
        <v>2914</v>
      </c>
      <c r="I19" s="108" t="s">
        <v>2914</v>
      </c>
      <c r="J19" s="108" t="s">
        <v>2914</v>
      </c>
      <c r="K19" s="59">
        <v>0</v>
      </c>
      <c r="L19" s="59">
        <v>0</v>
      </c>
      <c r="M19" s="108" t="s">
        <v>2914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8" t="s">
        <v>2914</v>
      </c>
      <c r="F20" s="108" t="s">
        <v>2914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234</v>
      </c>
      <c r="B21" s="107" t="s">
        <v>2914</v>
      </c>
      <c r="C21" s="108" t="s">
        <v>2914</v>
      </c>
      <c r="D21" s="108" t="s">
        <v>2914</v>
      </c>
      <c r="E21" s="108" t="s">
        <v>2914</v>
      </c>
      <c r="F21" s="108" t="s">
        <v>2914</v>
      </c>
      <c r="G21" s="59">
        <v>0</v>
      </c>
      <c r="H21" s="108" t="s">
        <v>2914</v>
      </c>
      <c r="I21" s="108" t="s">
        <v>2914</v>
      </c>
      <c r="J21" s="108" t="s">
        <v>2914</v>
      </c>
      <c r="K21" s="59">
        <v>0</v>
      </c>
      <c r="L21" s="59">
        <v>0</v>
      </c>
      <c r="M21" s="108" t="s">
        <v>2914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8" t="s">
        <v>2914</v>
      </c>
      <c r="F22" s="108" t="s">
        <v>2914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190</v>
      </c>
      <c r="B23" s="107" t="s">
        <v>2914</v>
      </c>
      <c r="C23" s="108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  <c r="L23" s="108" t="s">
        <v>2914</v>
      </c>
      <c r="M23" s="108" t="s">
        <v>2914</v>
      </c>
      <c r="N23" s="108" t="s">
        <v>2914</v>
      </c>
      <c r="O23" s="108" t="s">
        <v>2914</v>
      </c>
    </row>
    <row r="24" spans="1:15">
      <c r="A24" t="s">
        <v>227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</row>
    <row r="25" spans="1:15">
      <c r="A25" t="s">
        <v>229</v>
      </c>
      <c r="B25" s="107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2913</v>
      </c>
    </row>
    <row r="2" spans="1:17" s="1" customFormat="1">
      <c r="A2" s="2" t="s">
        <v>1</v>
      </c>
      <c r="B2" s="9" t="s">
        <v>2183</v>
      </c>
    </row>
    <row r="3" spans="1:17" s="1" customFormat="1">
      <c r="A3" s="2" t="s">
        <v>2</v>
      </c>
      <c r="B3" s="20" t="s">
        <v>2184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01" t="s">
        <v>2914</v>
      </c>
      <c r="F6" s="21" t="s">
        <v>70</v>
      </c>
      <c r="G6" s="21" t="s">
        <v>71</v>
      </c>
      <c r="H6" s="101" t="s">
        <v>2914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126" t="s">
        <v>2914</v>
      </c>
      <c r="I8" s="126" t="s">
        <v>2914</v>
      </c>
      <c r="J8" s="103" t="s">
        <v>2914</v>
      </c>
      <c r="K8" s="53">
        <v>0</v>
      </c>
      <c r="L8" s="53">
        <v>0</v>
      </c>
      <c r="M8" s="103" t="s">
        <v>2914</v>
      </c>
      <c r="N8" s="54">
        <v>0</v>
      </c>
      <c r="O8" s="54">
        <v>0</v>
      </c>
      <c r="P8" s="25"/>
    </row>
    <row r="9" spans="1:17">
      <c r="A9" s="57" t="s">
        <v>172</v>
      </c>
      <c r="B9" s="108" t="s">
        <v>2914</v>
      </c>
      <c r="C9" s="108" t="s">
        <v>2914</v>
      </c>
      <c r="D9" s="108" t="s">
        <v>2914</v>
      </c>
      <c r="E9" s="108" t="s">
        <v>2914</v>
      </c>
      <c r="F9" s="108" t="s">
        <v>2914</v>
      </c>
      <c r="G9" s="59">
        <v>0</v>
      </c>
      <c r="H9" s="108" t="s">
        <v>2914</v>
      </c>
      <c r="I9" s="108" t="s">
        <v>2914</v>
      </c>
      <c r="J9" s="108" t="s">
        <v>2914</v>
      </c>
      <c r="K9" s="59">
        <v>0</v>
      </c>
      <c r="L9" s="59">
        <v>0</v>
      </c>
      <c r="M9" s="108" t="s">
        <v>2914</v>
      </c>
      <c r="N9" s="58">
        <v>0</v>
      </c>
      <c r="O9" s="58">
        <v>0</v>
      </c>
    </row>
    <row r="10" spans="1:17">
      <c r="A10" s="57" t="s">
        <v>1134</v>
      </c>
      <c r="B10" s="108" t="s">
        <v>2914</v>
      </c>
      <c r="C10" s="108" t="s">
        <v>2914</v>
      </c>
      <c r="D10" s="108" t="s">
        <v>2914</v>
      </c>
      <c r="E10" s="108" t="s">
        <v>2914</v>
      </c>
      <c r="F10" s="108" t="s">
        <v>2914</v>
      </c>
      <c r="G10" s="59">
        <v>0</v>
      </c>
      <c r="H10" s="108" t="s">
        <v>2914</v>
      </c>
      <c r="I10" s="108" t="s">
        <v>2914</v>
      </c>
      <c r="J10" s="108" t="s">
        <v>2914</v>
      </c>
      <c r="K10" s="59">
        <v>0</v>
      </c>
      <c r="L10" s="59">
        <v>0</v>
      </c>
      <c r="M10" s="108" t="s">
        <v>2914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8" t="s">
        <v>2914</v>
      </c>
      <c r="F11" s="108" t="s">
        <v>2914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1135</v>
      </c>
      <c r="B12" s="108" t="s">
        <v>2914</v>
      </c>
      <c r="C12" s="108" t="s">
        <v>2914</v>
      </c>
      <c r="D12" s="108" t="s">
        <v>2914</v>
      </c>
      <c r="E12" s="108" t="s">
        <v>2914</v>
      </c>
      <c r="F12" s="108" t="s">
        <v>2914</v>
      </c>
      <c r="G12" s="59">
        <v>0</v>
      </c>
      <c r="H12" s="108" t="s">
        <v>2914</v>
      </c>
      <c r="I12" s="108" t="s">
        <v>2914</v>
      </c>
      <c r="J12" s="108" t="s">
        <v>2914</v>
      </c>
      <c r="K12" s="59">
        <v>0</v>
      </c>
      <c r="L12" s="59">
        <v>0</v>
      </c>
      <c r="M12" s="108" t="s">
        <v>2914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8" t="s">
        <v>2914</v>
      </c>
      <c r="F13" s="108" t="s">
        <v>2914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232</v>
      </c>
      <c r="B14" s="107" t="s">
        <v>2914</v>
      </c>
      <c r="C14" s="108" t="s">
        <v>2914</v>
      </c>
      <c r="D14" s="108" t="s">
        <v>2914</v>
      </c>
      <c r="E14" s="108" t="s">
        <v>2914</v>
      </c>
      <c r="F14" s="108" t="s">
        <v>2914</v>
      </c>
      <c r="G14" s="59">
        <v>0</v>
      </c>
      <c r="H14" s="108" t="s">
        <v>2914</v>
      </c>
      <c r="I14" s="108" t="s">
        <v>2914</v>
      </c>
      <c r="J14" s="108" t="s">
        <v>2914</v>
      </c>
      <c r="K14" s="59">
        <v>0</v>
      </c>
      <c r="L14" s="59">
        <v>0</v>
      </c>
      <c r="M14" s="108" t="s">
        <v>2914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8" t="s">
        <v>2914</v>
      </c>
      <c r="F15" s="108" t="s">
        <v>2914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235</v>
      </c>
      <c r="B16" s="107" t="s">
        <v>2914</v>
      </c>
      <c r="C16" s="108" t="s">
        <v>2914</v>
      </c>
      <c r="D16" s="108" t="s">
        <v>2914</v>
      </c>
      <c r="E16" s="108" t="s">
        <v>2914</v>
      </c>
      <c r="F16" s="108" t="s">
        <v>2914</v>
      </c>
      <c r="G16" s="59">
        <v>0</v>
      </c>
      <c r="H16" s="108" t="s">
        <v>2914</v>
      </c>
      <c r="I16" s="108" t="s">
        <v>2914</v>
      </c>
      <c r="J16" s="108" t="s">
        <v>2914</v>
      </c>
      <c r="K16" s="59">
        <v>0</v>
      </c>
      <c r="L16" s="59">
        <v>0</v>
      </c>
      <c r="M16" s="108" t="s">
        <v>2914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8" t="s">
        <v>2914</v>
      </c>
      <c r="F17" s="108" t="s">
        <v>2914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188</v>
      </c>
      <c r="B18" s="107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59">
        <v>0</v>
      </c>
      <c r="H18" s="108" t="s">
        <v>2914</v>
      </c>
      <c r="I18" s="108" t="s">
        <v>2914</v>
      </c>
      <c r="J18" s="108" t="s">
        <v>2914</v>
      </c>
      <c r="K18" s="59">
        <v>0</v>
      </c>
      <c r="L18" s="59">
        <v>0</v>
      </c>
      <c r="M18" s="108" t="s">
        <v>2914</v>
      </c>
      <c r="N18" s="58">
        <v>0</v>
      </c>
      <c r="O18" s="58">
        <v>0</v>
      </c>
    </row>
    <row r="19" spans="1:15">
      <c r="A19" s="57" t="s">
        <v>233</v>
      </c>
      <c r="B19" s="107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59">
        <v>0</v>
      </c>
      <c r="H19" s="108" t="s">
        <v>2914</v>
      </c>
      <c r="I19" s="108" t="s">
        <v>2914</v>
      </c>
      <c r="J19" s="108" t="s">
        <v>2914</v>
      </c>
      <c r="K19" s="59">
        <v>0</v>
      </c>
      <c r="L19" s="59">
        <v>0</v>
      </c>
      <c r="M19" s="108" t="s">
        <v>2914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8" t="s">
        <v>2914</v>
      </c>
      <c r="F20" s="108" t="s">
        <v>2914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234</v>
      </c>
      <c r="B21" s="107" t="s">
        <v>2914</v>
      </c>
      <c r="C21" s="108" t="s">
        <v>2914</v>
      </c>
      <c r="D21" s="108" t="s">
        <v>2914</v>
      </c>
      <c r="E21" s="108" t="s">
        <v>2914</v>
      </c>
      <c r="F21" s="108" t="s">
        <v>2914</v>
      </c>
      <c r="G21" s="59">
        <v>0</v>
      </c>
      <c r="H21" s="108" t="s">
        <v>2914</v>
      </c>
      <c r="I21" s="108" t="s">
        <v>2914</v>
      </c>
      <c r="J21" s="108" t="s">
        <v>2914</v>
      </c>
      <c r="K21" s="59">
        <v>0</v>
      </c>
      <c r="L21" s="59">
        <v>0</v>
      </c>
      <c r="M21" s="108" t="s">
        <v>2914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8" t="s">
        <v>2914</v>
      </c>
      <c r="F22" s="108" t="s">
        <v>2914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190</v>
      </c>
      <c r="B23" s="107" t="s">
        <v>2914</v>
      </c>
      <c r="C23" s="108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  <c r="L23" s="108" t="s">
        <v>2914</v>
      </c>
      <c r="M23" s="108" t="s">
        <v>2914</v>
      </c>
      <c r="N23" s="108" t="s">
        <v>2914</v>
      </c>
      <c r="O23" s="108" t="s">
        <v>2914</v>
      </c>
    </row>
    <row r="24" spans="1:15">
      <c r="A24" t="s">
        <v>227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</row>
    <row r="25" spans="1:15">
      <c r="A25" t="s">
        <v>229</v>
      </c>
      <c r="B25" s="107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2913</v>
      </c>
    </row>
    <row r="2" spans="1:22" s="1" customFormat="1">
      <c r="A2" s="2" t="s">
        <v>1</v>
      </c>
      <c r="B2" s="9" t="s">
        <v>2183</v>
      </c>
    </row>
    <row r="3" spans="1:22" s="1" customFormat="1">
      <c r="A3" s="2" t="s">
        <v>2</v>
      </c>
      <c r="B3" s="20" t="s">
        <v>2184</v>
      </c>
    </row>
    <row r="4" spans="1:22" s="1" customFormat="1">
      <c r="A4" s="2" t="s">
        <v>3</v>
      </c>
      <c r="B4" s="62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100" t="s">
        <v>2914</v>
      </c>
      <c r="B6" s="101" t="s">
        <v>2914</v>
      </c>
      <c r="C6" s="101" t="s">
        <v>2914</v>
      </c>
      <c r="D6" s="101" t="s">
        <v>2914</v>
      </c>
      <c r="E6" s="101" t="s">
        <v>2914</v>
      </c>
      <c r="F6" s="21" t="s">
        <v>70</v>
      </c>
      <c r="G6" s="21" t="s">
        <v>71</v>
      </c>
      <c r="H6" s="101" t="s">
        <v>2914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2" t="s">
        <v>2914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3" t="s">
        <v>2914</v>
      </c>
      <c r="C8" s="103" t="s">
        <v>2914</v>
      </c>
      <c r="D8" s="103" t="s">
        <v>2914</v>
      </c>
      <c r="E8" s="103" t="s">
        <v>2914</v>
      </c>
      <c r="F8" s="103" t="s">
        <v>2914</v>
      </c>
      <c r="G8" s="103" t="s">
        <v>2914</v>
      </c>
      <c r="H8" s="103" t="s">
        <v>2914</v>
      </c>
      <c r="I8" s="103" t="s">
        <v>2914</v>
      </c>
      <c r="J8" s="103" t="s">
        <v>2914</v>
      </c>
      <c r="K8" s="53">
        <v>0</v>
      </c>
      <c r="L8" s="53">
        <v>0</v>
      </c>
      <c r="M8" s="103" t="s">
        <v>2914</v>
      </c>
      <c r="N8" s="54">
        <v>0</v>
      </c>
      <c r="O8" s="54">
        <v>0</v>
      </c>
      <c r="P8" s="25"/>
    </row>
    <row r="9" spans="1:22">
      <c r="A9" s="57" t="s">
        <v>172</v>
      </c>
      <c r="B9" s="107" t="s">
        <v>2914</v>
      </c>
      <c r="C9" s="107" t="s">
        <v>2914</v>
      </c>
      <c r="D9" s="107" t="s">
        <v>2914</v>
      </c>
      <c r="E9" s="107" t="s">
        <v>2914</v>
      </c>
      <c r="F9" s="107" t="s">
        <v>2914</v>
      </c>
      <c r="G9" s="59">
        <v>0</v>
      </c>
      <c r="H9" s="107" t="s">
        <v>2914</v>
      </c>
      <c r="I9" s="107" t="s">
        <v>2914</v>
      </c>
      <c r="J9" s="107" t="s">
        <v>2914</v>
      </c>
      <c r="K9" s="59">
        <v>0</v>
      </c>
      <c r="L9" s="59">
        <v>0</v>
      </c>
      <c r="M9" s="107" t="s">
        <v>2914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1134</v>
      </c>
      <c r="B10" s="107" t="s">
        <v>2914</v>
      </c>
      <c r="C10" s="107" t="s">
        <v>2914</v>
      </c>
      <c r="D10" s="107" t="s">
        <v>2914</v>
      </c>
      <c r="E10" s="107" t="s">
        <v>2914</v>
      </c>
      <c r="F10" s="107" t="s">
        <v>2914</v>
      </c>
      <c r="G10" s="59">
        <v>0</v>
      </c>
      <c r="H10" s="107" t="s">
        <v>2914</v>
      </c>
      <c r="I10" s="107" t="s">
        <v>2914</v>
      </c>
      <c r="J10" s="107" t="s">
        <v>2914</v>
      </c>
      <c r="K10" s="59">
        <v>0</v>
      </c>
      <c r="L10" s="59">
        <v>0</v>
      </c>
      <c r="M10" s="107" t="s">
        <v>2914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178</v>
      </c>
      <c r="B11" t="s">
        <v>178</v>
      </c>
      <c r="C11" t="s">
        <v>178</v>
      </c>
      <c r="D11" t="s">
        <v>178</v>
      </c>
      <c r="E11" s="107" t="s">
        <v>2914</v>
      </c>
      <c r="F11" s="107" t="s">
        <v>2914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1135</v>
      </c>
      <c r="B12" s="107" t="s">
        <v>2914</v>
      </c>
      <c r="C12" s="107" t="s">
        <v>2914</v>
      </c>
      <c r="D12" s="107" t="s">
        <v>2914</v>
      </c>
      <c r="E12" s="107" t="s">
        <v>2914</v>
      </c>
      <c r="F12" s="107" t="s">
        <v>2914</v>
      </c>
      <c r="G12" s="59">
        <v>0</v>
      </c>
      <c r="H12" s="107" t="s">
        <v>2914</v>
      </c>
      <c r="I12" s="107" t="s">
        <v>2914</v>
      </c>
      <c r="J12" s="107" t="s">
        <v>2914</v>
      </c>
      <c r="K12" s="59">
        <v>0</v>
      </c>
      <c r="L12" s="59">
        <v>0</v>
      </c>
      <c r="M12" s="107" t="s">
        <v>2914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178</v>
      </c>
      <c r="B13" t="s">
        <v>178</v>
      </c>
      <c r="C13" t="s">
        <v>178</v>
      </c>
      <c r="D13" t="s">
        <v>178</v>
      </c>
      <c r="E13" s="107" t="s">
        <v>2914</v>
      </c>
      <c r="F13" s="107" t="s">
        <v>2914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232</v>
      </c>
      <c r="B14" s="107" t="s">
        <v>2914</v>
      </c>
      <c r="C14" s="107" t="s">
        <v>2914</v>
      </c>
      <c r="D14" s="107" t="s">
        <v>2914</v>
      </c>
      <c r="E14" s="107" t="s">
        <v>2914</v>
      </c>
      <c r="F14" s="107" t="s">
        <v>2914</v>
      </c>
      <c r="G14" s="59">
        <v>0</v>
      </c>
      <c r="H14" s="107" t="s">
        <v>2914</v>
      </c>
      <c r="I14" s="107" t="s">
        <v>2914</v>
      </c>
      <c r="J14" s="107" t="s">
        <v>2914</v>
      </c>
      <c r="K14" s="59">
        <v>0</v>
      </c>
      <c r="L14" s="59">
        <v>0</v>
      </c>
      <c r="M14" s="107" t="s">
        <v>2914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178</v>
      </c>
      <c r="B15" t="s">
        <v>178</v>
      </c>
      <c r="C15" t="s">
        <v>178</v>
      </c>
      <c r="D15" t="s">
        <v>178</v>
      </c>
      <c r="E15" s="107" t="s">
        <v>2914</v>
      </c>
      <c r="F15" s="107" t="s">
        <v>2914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235</v>
      </c>
      <c r="B16" s="107" t="s">
        <v>2914</v>
      </c>
      <c r="C16" s="107" t="s">
        <v>2914</v>
      </c>
      <c r="D16" s="107" t="s">
        <v>2914</v>
      </c>
      <c r="E16" s="107" t="s">
        <v>2914</v>
      </c>
      <c r="F16" s="107" t="s">
        <v>2914</v>
      </c>
      <c r="G16" s="59">
        <v>0</v>
      </c>
      <c r="H16" s="107" t="s">
        <v>2914</v>
      </c>
      <c r="I16" s="107" t="s">
        <v>2914</v>
      </c>
      <c r="J16" s="107" t="s">
        <v>2914</v>
      </c>
      <c r="K16" s="59">
        <v>0</v>
      </c>
      <c r="L16" s="59">
        <v>0</v>
      </c>
      <c r="M16" s="107" t="s">
        <v>2914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178</v>
      </c>
      <c r="B17" t="s">
        <v>178</v>
      </c>
      <c r="C17" t="s">
        <v>178</v>
      </c>
      <c r="D17" t="s">
        <v>178</v>
      </c>
      <c r="E17" s="107" t="s">
        <v>2914</v>
      </c>
      <c r="F17" s="107" t="s">
        <v>2914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188</v>
      </c>
      <c r="B18" s="107" t="s">
        <v>2914</v>
      </c>
      <c r="C18" s="108" t="s">
        <v>2914</v>
      </c>
      <c r="D18" s="108" t="s">
        <v>2914</v>
      </c>
      <c r="E18" s="108" t="s">
        <v>2914</v>
      </c>
      <c r="F18" s="108" t="s">
        <v>2914</v>
      </c>
      <c r="G18" s="59">
        <v>0</v>
      </c>
      <c r="H18" s="108" t="s">
        <v>2914</v>
      </c>
      <c r="I18" s="108" t="s">
        <v>2914</v>
      </c>
      <c r="J18" s="108" t="s">
        <v>2914</v>
      </c>
      <c r="K18" s="59">
        <v>0</v>
      </c>
      <c r="L18" s="59">
        <v>0</v>
      </c>
      <c r="M18" s="108" t="s">
        <v>2914</v>
      </c>
      <c r="N18" s="58">
        <v>0</v>
      </c>
      <c r="O18" s="58">
        <v>0</v>
      </c>
    </row>
    <row r="19" spans="1:22">
      <c r="A19" s="57" t="s">
        <v>233</v>
      </c>
      <c r="B19" s="107" t="s">
        <v>2914</v>
      </c>
      <c r="C19" s="108" t="s">
        <v>2914</v>
      </c>
      <c r="D19" s="108" t="s">
        <v>2914</v>
      </c>
      <c r="E19" s="108" t="s">
        <v>2914</v>
      </c>
      <c r="F19" s="108" t="s">
        <v>2914</v>
      </c>
      <c r="G19" s="59">
        <v>0</v>
      </c>
      <c r="H19" s="108" t="s">
        <v>2914</v>
      </c>
      <c r="I19" s="108" t="s">
        <v>2914</v>
      </c>
      <c r="J19" s="108" t="s">
        <v>2914</v>
      </c>
      <c r="K19" s="59">
        <v>0</v>
      </c>
      <c r="L19" s="59">
        <v>0</v>
      </c>
      <c r="M19" s="108" t="s">
        <v>2914</v>
      </c>
      <c r="N19" s="58">
        <v>0</v>
      </c>
      <c r="O19" s="58">
        <v>0</v>
      </c>
    </row>
    <row r="20" spans="1:22">
      <c r="A20" t="s">
        <v>178</v>
      </c>
      <c r="B20" t="s">
        <v>178</v>
      </c>
      <c r="C20" t="s">
        <v>178</v>
      </c>
      <c r="D20" t="s">
        <v>178</v>
      </c>
      <c r="E20" s="108" t="s">
        <v>2914</v>
      </c>
      <c r="F20" s="108" t="s">
        <v>2914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234</v>
      </c>
      <c r="B21" s="107" t="s">
        <v>2914</v>
      </c>
      <c r="C21" s="108" t="s">
        <v>2914</v>
      </c>
      <c r="D21" s="108" t="s">
        <v>2914</v>
      </c>
      <c r="E21" s="108" t="s">
        <v>2914</v>
      </c>
      <c r="F21" s="108" t="s">
        <v>2914</v>
      </c>
      <c r="G21" s="59">
        <v>0</v>
      </c>
      <c r="H21" s="108" t="s">
        <v>2914</v>
      </c>
      <c r="I21" s="108" t="s">
        <v>2914</v>
      </c>
      <c r="J21" s="108" t="s">
        <v>2914</v>
      </c>
      <c r="K21" s="59">
        <v>0</v>
      </c>
      <c r="L21" s="59">
        <v>0</v>
      </c>
      <c r="M21" s="108" t="s">
        <v>2914</v>
      </c>
      <c r="N21" s="58">
        <v>0</v>
      </c>
      <c r="O21" s="58">
        <v>0</v>
      </c>
    </row>
    <row r="22" spans="1:22">
      <c r="A22" t="s">
        <v>178</v>
      </c>
      <c r="B22" t="s">
        <v>178</v>
      </c>
      <c r="C22" t="s">
        <v>178</v>
      </c>
      <c r="D22" t="s">
        <v>178</v>
      </c>
      <c r="E22" s="108" t="s">
        <v>2914</v>
      </c>
      <c r="F22" s="108" t="s">
        <v>2914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190</v>
      </c>
      <c r="B23" s="107" t="s">
        <v>2914</v>
      </c>
      <c r="C23" s="108" t="s">
        <v>2914</v>
      </c>
      <c r="D23" s="108" t="s">
        <v>2914</v>
      </c>
      <c r="E23" s="108" t="s">
        <v>2914</v>
      </c>
      <c r="F23" s="108" t="s">
        <v>2914</v>
      </c>
      <c r="G23" s="108" t="s">
        <v>2914</v>
      </c>
      <c r="H23" s="108" t="s">
        <v>2914</v>
      </c>
      <c r="I23" s="108" t="s">
        <v>2914</v>
      </c>
      <c r="J23" s="108" t="s">
        <v>2914</v>
      </c>
      <c r="K23" s="108" t="s">
        <v>2914</v>
      </c>
      <c r="L23" s="108" t="s">
        <v>2914</v>
      </c>
      <c r="M23" s="108" t="s">
        <v>2914</v>
      </c>
      <c r="N23" s="108" t="s">
        <v>2914</v>
      </c>
      <c r="O23" s="108" t="s">
        <v>2914</v>
      </c>
    </row>
    <row r="24" spans="1:22">
      <c r="A24" t="s">
        <v>227</v>
      </c>
      <c r="B24" s="107" t="s">
        <v>2914</v>
      </c>
      <c r="C24" s="108" t="s">
        <v>2914</v>
      </c>
      <c r="D24" s="108" t="s">
        <v>2914</v>
      </c>
      <c r="E24" s="108" t="s">
        <v>2914</v>
      </c>
      <c r="F24" s="108" t="s">
        <v>2914</v>
      </c>
      <c r="G24" s="108" t="s">
        <v>2914</v>
      </c>
      <c r="H24" s="108" t="s">
        <v>2914</v>
      </c>
      <c r="I24" s="108" t="s">
        <v>2914</v>
      </c>
      <c r="J24" s="108" t="s">
        <v>2914</v>
      </c>
      <c r="K24" s="108" t="s">
        <v>2914</v>
      </c>
      <c r="L24" s="108" t="s">
        <v>2914</v>
      </c>
      <c r="M24" s="108" t="s">
        <v>2914</v>
      </c>
      <c r="N24" s="108" t="s">
        <v>2914</v>
      </c>
      <c r="O24" s="108" t="s">
        <v>2914</v>
      </c>
    </row>
    <row r="25" spans="1:22">
      <c r="A25" t="s">
        <v>228</v>
      </c>
      <c r="B25" s="107" t="s">
        <v>2914</v>
      </c>
      <c r="C25" s="108" t="s">
        <v>2914</v>
      </c>
      <c r="D25" s="108" t="s">
        <v>2914</v>
      </c>
      <c r="E25" s="108" t="s">
        <v>2914</v>
      </c>
      <c r="F25" s="108" t="s">
        <v>2914</v>
      </c>
      <c r="G25" s="108" t="s">
        <v>2914</v>
      </c>
      <c r="H25" s="108" t="s">
        <v>2914</v>
      </c>
      <c r="I25" s="108" t="s">
        <v>2914</v>
      </c>
      <c r="J25" s="108" t="s">
        <v>2914</v>
      </c>
      <c r="K25" s="108" t="s">
        <v>2914</v>
      </c>
      <c r="L25" s="108" t="s">
        <v>2914</v>
      </c>
      <c r="M25" s="108" t="s">
        <v>2914</v>
      </c>
      <c r="N25" s="108" t="s">
        <v>2914</v>
      </c>
      <c r="O25" s="108" t="s">
        <v>2914</v>
      </c>
    </row>
    <row r="26" spans="1:22">
      <c r="A26" t="s">
        <v>229</v>
      </c>
      <c r="B26" s="107" t="s">
        <v>2914</v>
      </c>
      <c r="C26" s="108" t="s">
        <v>2914</v>
      </c>
      <c r="D26" s="108" t="s">
        <v>2914</v>
      </c>
      <c r="E26" s="108" t="s">
        <v>2914</v>
      </c>
      <c r="F26" s="108" t="s">
        <v>2914</v>
      </c>
      <c r="G26" s="108" t="s">
        <v>2914</v>
      </c>
      <c r="H26" s="108" t="s">
        <v>2914</v>
      </c>
      <c r="I26" s="108" t="s">
        <v>2914</v>
      </c>
      <c r="J26" s="108" t="s">
        <v>2914</v>
      </c>
      <c r="K26" s="108" t="s">
        <v>2914</v>
      </c>
      <c r="L26" s="108" t="s">
        <v>2914</v>
      </c>
      <c r="M26" s="108" t="s">
        <v>2914</v>
      </c>
      <c r="N26" s="108" t="s">
        <v>2914</v>
      </c>
      <c r="O26" s="108" t="s">
        <v>2914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2024-04-01T06:42:39Z</dcterms:modified>
</cp:coreProperties>
</file>