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D4996CAB-4643-4DCB-A9CB-7918CC741D67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עתידיים'!$A$6:$AH$268</definedName>
    <definedName name="_xlnm._FilterDatabase" localSheetId="16" hidden="1">'לא סחיר - קרנות השקעה'!$A$6:$AH$57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אופציות!$A$1:$AZ$35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'!$A$1:$AZ$24</definedName>
    <definedName name="_xlnm.Print_Area" localSheetId="23">'זכויות מקרקעין'!$A$1:$AZ$18</definedName>
    <definedName name="_xlnm.Print_Area" localSheetId="10">'חוזים עתידיים'!$A$1:$AZ$21</definedName>
    <definedName name="_xlnm.Print_Area" localSheetId="26">'יתרת התחייבות להשקעה'!$A$1:$AZ$47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אופציות'!$A$1:$AZ$36</definedName>
    <definedName name="_xlnm.Print_Area" localSheetId="19">'לא סחיר - חוזים עתידיים'!$A$1:$AZ$268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מניות'!$A$1:$AZ$26</definedName>
    <definedName name="_xlnm.Print_Area" localSheetId="16">'לא סחיר - קרנות השקעה'!$A$1:$AZ$57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מזומנים!$A$1:$AZ$55</definedName>
    <definedName name="_xlnm.Print_Area" localSheetId="5">מניות!$A$1:$AZ$260</definedName>
    <definedName name="_xlnm.Print_Area" localSheetId="0">'סכום נכסי הקרן'!$A$1:$AZ$53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נאמנות'!$A$1:$AZ$34</definedName>
    <definedName name="_xlnm.Print_Area" localSheetId="6">'קרנות סל'!$A$1:$AZ$87</definedName>
    <definedName name="_xlnm.Print_Area" localSheetId="2">'תעודות התחייבות ממשלתיות'!$A$1:$AZ$39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30" i="2"/>
  <c r="K31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8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I32" i="2"/>
  <c r="J32" i="2" s="1"/>
  <c r="J31" i="2"/>
  <c r="J30" i="2"/>
  <c r="I29" i="2"/>
  <c r="J29" i="2" s="1"/>
  <c r="J28" i="2"/>
  <c r="J27" i="2"/>
  <c r="J26" i="2"/>
  <c r="I25" i="2"/>
  <c r="J25" i="2" s="1"/>
  <c r="J24" i="2"/>
  <c r="J23" i="2"/>
  <c r="J22" i="2"/>
  <c r="J21" i="2"/>
  <c r="J20" i="2"/>
  <c r="J19" i="2"/>
  <c r="J18" i="2"/>
  <c r="J17" i="2"/>
  <c r="J16" i="2"/>
  <c r="J15" i="2"/>
  <c r="J14" i="2"/>
  <c r="I13" i="2"/>
  <c r="J13" i="2" s="1"/>
  <c r="I12" i="2"/>
  <c r="J12" i="2" s="1"/>
  <c r="J11" i="2"/>
  <c r="J10" i="2"/>
  <c r="J9" i="2"/>
  <c r="J8" i="2"/>
  <c r="B26" i="27"/>
  <c r="B9" i="27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2" i="20"/>
  <c r="J253" i="20"/>
  <c r="J254" i="20"/>
  <c r="J255" i="20"/>
  <c r="J256" i="20"/>
  <c r="J257" i="20"/>
  <c r="J259" i="20"/>
  <c r="J260" i="20"/>
  <c r="J261" i="20"/>
  <c r="J262" i="20"/>
  <c r="J263" i="20"/>
  <c r="J264" i="20"/>
  <c r="H258" i="20"/>
  <c r="J258" i="20" s="1"/>
  <c r="H173" i="20"/>
  <c r="J173" i="20" s="1"/>
  <c r="H20" i="20"/>
  <c r="J20" i="20" s="1"/>
  <c r="H11" i="20"/>
  <c r="B8" i="27" l="1"/>
  <c r="H251" i="20"/>
  <c r="H250" i="20" s="1"/>
  <c r="J250" i="20" s="1"/>
  <c r="H10" i="20"/>
  <c r="J11" i="20"/>
  <c r="K32" i="2"/>
  <c r="K12" i="2"/>
  <c r="K29" i="2"/>
  <c r="K25" i="2"/>
  <c r="K13" i="2"/>
  <c r="J251" i="20" l="1"/>
  <c r="H9" i="20"/>
  <c r="I14" i="20" s="1"/>
  <c r="I22" i="20"/>
  <c r="I26" i="20"/>
  <c r="I34" i="20"/>
  <c r="I38" i="20"/>
  <c r="I42" i="20"/>
  <c r="I50" i="20"/>
  <c r="I54" i="20"/>
  <c r="I58" i="20"/>
  <c r="I66" i="20"/>
  <c r="I70" i="20"/>
  <c r="I74" i="20"/>
  <c r="I82" i="20"/>
  <c r="I86" i="20"/>
  <c r="I90" i="20"/>
  <c r="I98" i="20"/>
  <c r="I102" i="20"/>
  <c r="I106" i="20"/>
  <c r="I114" i="20"/>
  <c r="I118" i="20"/>
  <c r="I122" i="20"/>
  <c r="I130" i="20"/>
  <c r="I134" i="20"/>
  <c r="I138" i="20"/>
  <c r="I146" i="20"/>
  <c r="I150" i="20"/>
  <c r="I154" i="20"/>
  <c r="I162" i="20"/>
  <c r="I166" i="20"/>
  <c r="I170" i="20"/>
  <c r="I178" i="20"/>
  <c r="I182" i="20"/>
  <c r="I186" i="20"/>
  <c r="I194" i="20"/>
  <c r="I198" i="20"/>
  <c r="I202" i="20"/>
  <c r="I210" i="20"/>
  <c r="I214" i="20"/>
  <c r="I218" i="20"/>
  <c r="I226" i="20"/>
  <c r="I230" i="20"/>
  <c r="I234" i="20"/>
  <c r="I242" i="20"/>
  <c r="I246" i="20"/>
  <c r="I254" i="20"/>
  <c r="I13" i="20"/>
  <c r="I25" i="20"/>
  <c r="I33" i="20"/>
  <c r="I53" i="20"/>
  <c r="I61" i="20"/>
  <c r="I73" i="20"/>
  <c r="I97" i="20"/>
  <c r="I105" i="20"/>
  <c r="I113" i="20"/>
  <c r="I137" i="20"/>
  <c r="I145" i="20"/>
  <c r="I157" i="20"/>
  <c r="I181" i="20"/>
  <c r="I189" i="20"/>
  <c r="I15" i="20"/>
  <c r="I23" i="20"/>
  <c r="I27" i="20"/>
  <c r="I31" i="20"/>
  <c r="I39" i="20"/>
  <c r="I43" i="20"/>
  <c r="I47" i="20"/>
  <c r="I55" i="20"/>
  <c r="I59" i="20"/>
  <c r="I63" i="20"/>
  <c r="I71" i="20"/>
  <c r="I75" i="20"/>
  <c r="I79" i="20"/>
  <c r="I87" i="20"/>
  <c r="I91" i="20"/>
  <c r="I95" i="20"/>
  <c r="I103" i="20"/>
  <c r="I107" i="20"/>
  <c r="I111" i="20"/>
  <c r="I119" i="20"/>
  <c r="I123" i="20"/>
  <c r="I127" i="20"/>
  <c r="I135" i="20"/>
  <c r="I139" i="20"/>
  <c r="I143" i="20"/>
  <c r="I151" i="20"/>
  <c r="I155" i="20"/>
  <c r="I159" i="20"/>
  <c r="I167" i="20"/>
  <c r="I171" i="20"/>
  <c r="I175" i="20"/>
  <c r="I183" i="20"/>
  <c r="I187" i="20"/>
  <c r="I191" i="20"/>
  <c r="I199" i="20"/>
  <c r="I203" i="20"/>
  <c r="I207" i="20"/>
  <c r="I215" i="20"/>
  <c r="I219" i="20"/>
  <c r="I223" i="20"/>
  <c r="I231" i="20"/>
  <c r="I235" i="20"/>
  <c r="I239" i="20"/>
  <c r="I247" i="20"/>
  <c r="I255" i="20"/>
  <c r="I259" i="20"/>
  <c r="J9" i="20"/>
  <c r="I17" i="20"/>
  <c r="I29" i="20"/>
  <c r="I57" i="20"/>
  <c r="I69" i="20"/>
  <c r="I81" i="20"/>
  <c r="I109" i="20"/>
  <c r="I121" i="20"/>
  <c r="I133" i="20"/>
  <c r="I161" i="20"/>
  <c r="I173" i="20"/>
  <c r="I185" i="20"/>
  <c r="I209" i="20"/>
  <c r="I12" i="20"/>
  <c r="I16" i="20"/>
  <c r="I28" i="20"/>
  <c r="I32" i="20"/>
  <c r="I36" i="20"/>
  <c r="I44" i="20"/>
  <c r="I48" i="20"/>
  <c r="I52" i="20"/>
  <c r="I60" i="20"/>
  <c r="I64" i="20"/>
  <c r="I68" i="20"/>
  <c r="I76" i="20"/>
  <c r="I80" i="20"/>
  <c r="I84" i="20"/>
  <c r="I92" i="20"/>
  <c r="I96" i="20"/>
  <c r="I100" i="20"/>
  <c r="I108" i="20"/>
  <c r="I112" i="20"/>
  <c r="I116" i="20"/>
  <c r="I124" i="20"/>
  <c r="I128" i="20"/>
  <c r="I132" i="20"/>
  <c r="I140" i="20"/>
  <c r="I144" i="20"/>
  <c r="I148" i="20"/>
  <c r="I156" i="20"/>
  <c r="I160" i="20"/>
  <c r="I164" i="20"/>
  <c r="I172" i="20"/>
  <c r="I176" i="20"/>
  <c r="I180" i="20"/>
  <c r="I188" i="20"/>
  <c r="I192" i="20"/>
  <c r="I196" i="20"/>
  <c r="I200" i="20"/>
  <c r="I204" i="20"/>
  <c r="I208" i="20"/>
  <c r="I212" i="20"/>
  <c r="I216" i="20"/>
  <c r="I220" i="20"/>
  <c r="I224" i="20"/>
  <c r="I228" i="20"/>
  <c r="I232" i="20"/>
  <c r="I236" i="20"/>
  <c r="I240" i="20"/>
  <c r="I244" i="20"/>
  <c r="I248" i="20"/>
  <c r="I252" i="20"/>
  <c r="I256" i="20"/>
  <c r="I260" i="20"/>
  <c r="I264" i="20"/>
  <c r="I21" i="20"/>
  <c r="I37" i="20"/>
  <c r="I49" i="20"/>
  <c r="I65" i="20"/>
  <c r="I77" i="20"/>
  <c r="I89" i="20"/>
  <c r="I101" i="20"/>
  <c r="I117" i="20"/>
  <c r="I129" i="20"/>
  <c r="I141" i="20"/>
  <c r="I153" i="20"/>
  <c r="I165" i="20"/>
  <c r="I177" i="20"/>
  <c r="I193" i="20"/>
  <c r="I205" i="20"/>
  <c r="I221" i="20"/>
  <c r="I237" i="20"/>
  <c r="I253" i="20"/>
  <c r="I201" i="20"/>
  <c r="I241" i="20"/>
  <c r="I213" i="20"/>
  <c r="I229" i="20"/>
  <c r="I245" i="20"/>
  <c r="I261" i="20"/>
  <c r="I217" i="20"/>
  <c r="I233" i="20"/>
  <c r="I249" i="20"/>
  <c r="I9" i="20"/>
  <c r="I225" i="20"/>
  <c r="I257" i="20"/>
  <c r="I251" i="20"/>
  <c r="J10" i="20"/>
  <c r="I10" i="20"/>
  <c r="I250" i="20"/>
  <c r="I20" i="20"/>
  <c r="I258" i="20"/>
  <c r="I11" i="20"/>
  <c r="C42" i="1"/>
  <c r="D42" i="1" s="1"/>
  <c r="I18" i="20" l="1"/>
  <c r="I184" i="20"/>
  <c r="I168" i="20"/>
  <c r="I152" i="20"/>
  <c r="I136" i="20"/>
  <c r="I120" i="20"/>
  <c r="I104" i="20"/>
  <c r="I88" i="20"/>
  <c r="I72" i="20"/>
  <c r="I56" i="20"/>
  <c r="I40" i="20"/>
  <c r="I24" i="20"/>
  <c r="I197" i="20"/>
  <c r="I149" i="20"/>
  <c r="I93" i="20"/>
  <c r="I45" i="20"/>
  <c r="I263" i="20"/>
  <c r="I243" i="20"/>
  <c r="I227" i="20"/>
  <c r="I211" i="20"/>
  <c r="I195" i="20"/>
  <c r="I179" i="20"/>
  <c r="I163" i="20"/>
  <c r="I147" i="20"/>
  <c r="I131" i="20"/>
  <c r="I115" i="20"/>
  <c r="I99" i="20"/>
  <c r="I83" i="20"/>
  <c r="I67" i="20"/>
  <c r="I51" i="20"/>
  <c r="I35" i="20"/>
  <c r="I19" i="20"/>
  <c r="I169" i="20"/>
  <c r="I125" i="20"/>
  <c r="I85" i="20"/>
  <c r="I41" i="20"/>
  <c r="I262" i="20"/>
  <c r="I238" i="20"/>
  <c r="I222" i="20"/>
  <c r="I206" i="20"/>
  <c r="I190" i="20"/>
  <c r="I174" i="20"/>
  <c r="I158" i="20"/>
  <c r="I142" i="20"/>
  <c r="I126" i="20"/>
  <c r="I110" i="20"/>
  <c r="I94" i="20"/>
  <c r="I78" i="20"/>
  <c r="I62" i="20"/>
  <c r="I46" i="20"/>
  <c r="I30" i="20"/>
</calcChain>
</file>

<file path=xl/sharedStrings.xml><?xml version="1.0" encoding="utf-8"?>
<sst xmlns="http://schemas.openxmlformats.org/spreadsheetml/2006/main" count="10110" uniqueCount="1835">
  <si>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</si>
  <si>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</si>
  <si>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</si>
  <si>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</si>
  <si>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</si>
  <si>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</si>
  <si>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</si>
  <si>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</si>
  <si>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</si>
  <si>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</si>
  <si>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</si>
  <si>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</si>
  <si>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</si>
  <si>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</si>
  <si>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</si>
  <si>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</si>
  <si>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</si>
  <si>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</si>
  <si>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</si>
  <si>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</si>
  <si>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</si>
  <si>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</si>
  <si>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</si>
  <si>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</si>
  <si>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</si>
  <si>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</si>
  <si>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</si>
  <si>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</si>
  <si>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</si>
  <si>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</si>
  <si>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</si>
  <si>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</si>
  <si>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</si>
  <si>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</si>
  <si>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</si>
  <si>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</si>
  <si>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</si>
  <si>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</si>
  <si>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</si>
  <si>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</si>
  <si>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</si>
  <si>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</si>
  <si>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</si>
  <si>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</si>
  <si>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</si>
  <si>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</si>
  <si>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</si>
  <si>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</si>
  <si>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</si>
  <si>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</si>
  <si>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</si>
  <si>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</si>
  <si>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</si>
  <si>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</si>
  <si>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</si>
  <si>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</si>
  <si>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</si>
  <si>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</si>
  <si>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</si>
  <si>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</si>
  <si>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</si>
  <si>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</si>
  <si>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</si>
  <si>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</si>
  <si>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</si>
  <si>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</si>
  <si>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</si>
  <si>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</si>
  <si>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</si>
  <si>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</si>
  <si>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</si>
  <si>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</si>
  <si>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</si>
  <si>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</si>
  <si>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</si>
  <si>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</si>
  <si>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</si>
  <si>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</si>
  <si>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</si>
  <si>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</si>
  <si>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</si>
  <si>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</si>
  <si>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</si>
  <si>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</si>
  <si>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</si>
  <si>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</si>
  <si>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</si>
  <si>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</si>
  <si>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</si>
  <si>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</si>
  <si>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</si>
  <si>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</si>
  <si>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</si>
  <si>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</si>
  <si>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</si>
  <si>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</si>
  <si>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</si>
  <si>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</si>
  <si>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</si>
  <si>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</si>
  <si>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</si>
  <si>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</si>
  <si>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</si>
  <si>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</si>
  <si>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</si>
  <si>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</si>
  <si>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</si>
  <si>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</si>
  <si>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</si>
  <si>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</si>
  <si>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</si>
  <si>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</si>
  <si>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</si>
  <si>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</si>
  <si>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</si>
  <si>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</si>
  <si>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</si>
  <si>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</si>
  <si>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</si>
  <si>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</si>
  <si>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</si>
  <si>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</si>
  <si>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</si>
  <si>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</si>
  <si>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</si>
  <si>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</si>
  <si>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</si>
  <si>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</si>
  <si>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</si>
  <si>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</si>
  <si>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</si>
  <si>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</si>
  <si>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</si>
  <si>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</si>
  <si>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</si>
  <si>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</si>
  <si>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</si>
  <si>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</si>
  <si>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</si>
  <si>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</si>
  <si>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</si>
  <si>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</si>
  <si>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</si>
  <si>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</si>
  <si>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</si>
  <si>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</si>
  <si>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</si>
  <si>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</si>
  <si>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</si>
  <si>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</si>
  <si>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</si>
  <si>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</si>
  <si>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</si>
  <si>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</si>
  <si>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</si>
  <si>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</si>
  <si>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</si>
  <si>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</si>
  <si>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</si>
  <si>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</si>
  <si>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</si>
  <si>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</si>
  <si>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</si>
  <si>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</si>
  <si>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7934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</si>
  <si>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</si>
  <si>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</si>
  <si>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</si>
  <si>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</si>
  <si>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</si>
  <si>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</si>
  <si>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</si>
  <si>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</si>
  <si>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</si>
  <si>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</si>
  <si>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</si>
  <si>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</si>
  <si>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</si>
  <si>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</si>
  <si>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</si>
  <si>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</si>
  <si>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</si>
  <si>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</si>
  <si>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</si>
  <si>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</si>
  <si>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</si>
  <si>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</si>
  <si>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</si>
  <si>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</si>
  <si>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</si>
  <si>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</si>
  <si>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</si>
  <si>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</si>
  <si>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</si>
  <si>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</si>
  <si>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</si>
  <si>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</si>
  <si>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</si>
  <si>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</si>
  <si>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</si>
  <si>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</si>
  <si>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</si>
  <si>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</si>
  <si>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</si>
  <si>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</si>
  <si>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</si>
  <si>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</si>
  <si>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</si>
  <si>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</si>
  <si>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</si>
  <si>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</si>
  <si>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</si>
  <si>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</si>
  <si>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</si>
  <si>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</si>
  <si>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</si>
  <si>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</si>
  <si>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</si>
  <si>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</si>
  <si>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</si>
  <si>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</si>
  <si>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</si>
  <si>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</si>
  <si>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</si>
  <si>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</si>
  <si>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</si>
  <si>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</si>
  <si>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</si>
  <si>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</si>
  <si>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</si>
  <si>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</si>
  <si>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</si>
  <si>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</si>
  <si>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</si>
  <si>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</si>
  <si>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</si>
  <si>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</si>
  <si>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</si>
  <si>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</si>
  <si>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</si>
  <si>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</si>
  <si>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</si>
  <si>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</si>
  <si>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</si>
  <si>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</si>
  <si>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</si>
  <si>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</si>
  <si>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</si>
  <si>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</si>
  <si>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</si>
  <si>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</si>
  <si>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</si>
  <si>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</si>
  <si>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</si>
  <si>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</si>
  <si>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</si>
  <si>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</si>
  <si>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</si>
  <si>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</si>
  <si>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</si>
  <si>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</si>
  <si>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</si>
  <si>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</si>
  <si>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</si>
  <si>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</si>
  <si>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</si>
  <si>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</si>
  <si>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</si>
  <si>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</si>
  <si>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</si>
  <si>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</si>
  <si>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</si>
  <si>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</si>
  <si>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</si>
  <si>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</si>
  <si>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</si>
  <si>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</si>
  <si>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</si>
  <si>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</si>
  <si>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</si>
  <si>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</si>
  <si>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</si>
  <si>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</si>
  <si>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</si>
  <si>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</si>
  <si>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</si>
  <si>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</si>
  <si>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</si>
  <si>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</si>
  <si>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</si>
  <si>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</si>
  <si>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</si>
  <si>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</si>
  <si>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</si>
  <si>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</si>
  <si>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</si>
  <si>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</si>
  <si>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</si>
  <si>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</si>
  <si>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</si>
  <si>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</si>
  <si>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</si>
  <si>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</si>
  <si>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</si>
  <si>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</si>
  <si>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</si>
  <si>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</si>
  <si>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</si>
  <si>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</si>
  <si>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</si>
  <si>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</si>
  <si>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</si>
  <si>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</si>
  <si>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</si>
  <si>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</si>
  <si>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</si>
  <si>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</si>
  <si>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</si>
  <si>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</si>
  <si>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</si>
  <si>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</si>
  <si>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</si>
  <si>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</si>
  <si>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</si>
  <si>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</si>
  <si>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</si>
  <si>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</si>
  <si>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</si>
  <si>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</si>
  <si>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</si>
  <si>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</si>
  <si>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</si>
  <si>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</si>
  <si>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</si>
  <si>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</si>
  <si>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</si>
  <si>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</si>
  <si>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</si>
  <si>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</si>
  <si>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</si>
  <si>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</si>
  <si>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</si>
  <si>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</si>
  <si>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</si>
  <si>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</si>
  <si>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</si>
  <si>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</si>
  <si>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</si>
  <si>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</si>
  <si>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</si>
  <si>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</si>
  <si>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</si>
  <si>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</si>
  <si>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</si>
  <si>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</si>
  <si>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</si>
  <si>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</si>
  <si>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</si>
  <si>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</si>
  <si>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</si>
  <si>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</si>
  <si>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</si>
  <si>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</si>
  <si>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</si>
  <si>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</si>
  <si>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</si>
  <si>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</si>
  <si>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</si>
  <si>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</si>
  <si>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</si>
  <si>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</si>
  <si>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</si>
  <si>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</si>
  <si>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</si>
  <si>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</si>
  <si>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</si>
  <si>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</si>
  <si>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</si>
  <si>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</si>
  <si>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</si>
  <si>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</si>
  <si>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</si>
  <si>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</si>
  <si>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</si>
  <si>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</si>
  <si>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</si>
  <si>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</si>
  <si>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</si>
  <si>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</si>
  <si>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</si>
  <si>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</si>
  <si>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</si>
  <si>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</si>
  <si>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</si>
  <si>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</si>
  <si>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</si>
  <si>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</si>
  <si>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</si>
  <si>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</si>
  <si>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</si>
  <si>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</si>
  <si>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</si>
  <si>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</si>
  <si>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</si>
  <si>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</si>
  <si>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</si>
  <si>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</si>
  <si>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</si>
  <si>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</si>
  <si>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</si>
  <si>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</si>
  <si>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</si>
  <si>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</si>
  <si>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</si>
  <si>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</si>
  <si>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</si>
  <si>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</si>
  <si>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</si>
  <si>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</si>
  <si>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</si>
  <si>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</si>
  <si>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</si>
  <si>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</si>
  <si>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</si>
  <si>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</si>
  <si>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</si>
  <si>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</si>
  <si>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</si>
  <si>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</si>
  <si>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</si>
  <si>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</si>
  <si>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</si>
  <si>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</si>
  <si>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</si>
  <si>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</si>
  <si>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</si>
  <si>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</si>
  <si>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</si>
  <si>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</si>
  <si>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מלונאות ותיירות</t>
  </si>
  <si>
    <t>*פתאל החזקות- פתאל החזקות 1998 בע"מ</t>
  </si>
  <si>
    <t>1143429</t>
  </si>
  <si>
    <t>512607888</t>
  </si>
  <si>
    <t>*סקופ- קבוצת סקופ מתכות בע"מ</t>
  </si>
  <si>
    <t>288019</t>
  </si>
  <si>
    <t>520037425</t>
  </si>
  <si>
    <t>מסחר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</si>
  <si>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</si>
  <si>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</si>
  <si>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</si>
  <si>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</si>
  <si>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</si>
  <si>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</si>
  <si>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</si>
  <si>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</si>
  <si>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</si>
  <si>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</si>
  <si>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</si>
  <si>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</si>
  <si>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נדלן מניב בחול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</si>
  <si>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</si>
  <si>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</si>
  <si>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</si>
  <si>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</si>
  <si>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</si>
  <si>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</si>
  <si>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</si>
  <si>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</si>
  <si>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</si>
  <si>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</si>
  <si>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</si>
  <si>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</si>
  <si>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</si>
  <si>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</si>
  <si>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</si>
  <si>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</si>
  <si>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</si>
  <si>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</si>
  <si>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</si>
  <si>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</si>
  <si>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</si>
  <si>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</si>
  <si>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</si>
  <si>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</si>
  <si>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</si>
  <si>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</si>
  <si>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</si>
  <si>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</si>
  <si>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</si>
  <si>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</si>
  <si>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</si>
  <si>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</si>
  <si>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</si>
  <si>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</si>
  <si>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</si>
  <si>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</si>
  <si>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</si>
  <si>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</si>
  <si>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</si>
  <si>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</si>
  <si>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</si>
  <si>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</si>
  <si>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</si>
  <si>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</si>
  <si>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</si>
  <si>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</si>
  <si>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</si>
  <si>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</si>
  <si>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</si>
  <si>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</si>
  <si>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</si>
  <si>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</si>
  <si>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</si>
  <si>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</si>
  <si>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</si>
  <si>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</si>
  <si>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</si>
  <si>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</si>
  <si>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</si>
  <si>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</si>
  <si>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</si>
  <si>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</si>
  <si>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</si>
  <si>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</si>
  <si>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</si>
  <si>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</si>
  <si>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</si>
  <si>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</si>
  <si>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</si>
  <si>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</si>
  <si>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</si>
  <si>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</si>
  <si>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</si>
  <si>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</si>
  <si>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</si>
  <si>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</si>
  <si>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</si>
  <si>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</si>
  <si>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</si>
  <si>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</si>
  <si>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</si>
  <si>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</si>
  <si>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</si>
  <si>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</si>
  <si>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</si>
  <si>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</si>
  <si>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</si>
  <si>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</si>
  <si>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</si>
  <si>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</si>
  <si>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</si>
  <si>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</si>
  <si>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</si>
  <si>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</si>
  <si>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</si>
  <si>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</si>
  <si>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</si>
  <si>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</si>
  <si>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</si>
  <si>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</si>
  <si>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</si>
  <si>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</si>
  <si>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</si>
  <si>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</si>
  <si>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</si>
  <si>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</si>
  <si>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</si>
  <si>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</si>
  <si>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</si>
  <si>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</si>
  <si>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</si>
  <si>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</si>
  <si>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</si>
  <si>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</si>
  <si>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</si>
  <si>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</si>
  <si>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</si>
  <si>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</si>
  <si>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</si>
  <si>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</si>
  <si>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</si>
  <si>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</si>
  <si>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</si>
  <si>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</si>
  <si>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</si>
  <si>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</si>
  <si>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</si>
  <si>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</si>
  <si>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</si>
  <si>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</si>
  <si>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</si>
  <si>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</si>
  <si>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</si>
  <si>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</si>
  <si>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</si>
  <si>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</si>
  <si>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</si>
  <si>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</si>
  <si>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</si>
  <si>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</si>
  <si>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</si>
  <si>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</si>
  <si>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</si>
  <si>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515846558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</si>
  <si>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</si>
  <si>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</si>
  <si>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</si>
  <si>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</si>
  <si>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</si>
  <si>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</si>
  <si>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</si>
  <si>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</si>
  <si>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</si>
  <si>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</si>
  <si>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</si>
  <si>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</si>
  <si>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</si>
  <si>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</si>
  <si>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</si>
  <si>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</si>
  <si>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</si>
  <si>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</si>
  <si>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</si>
  <si>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</si>
  <si>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</si>
  <si>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</si>
  <si>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</si>
  <si>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</si>
  <si>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</si>
  <si>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</si>
  <si>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</si>
  <si>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</si>
  <si>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</si>
  <si>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</si>
  <si>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</si>
  <si>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</si>
  <si>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</si>
  <si>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</si>
  <si>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</si>
  <si>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</si>
  <si>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</si>
  <si>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</si>
  <si>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</si>
  <si>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</si>
  <si>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</si>
  <si>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</si>
  <si>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</si>
  <si>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</si>
  <si>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</si>
  <si>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</si>
  <si>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</si>
  <si>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</si>
  <si>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</si>
  <si>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</si>
  <si>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</si>
  <si>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</si>
  <si>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</si>
  <si>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</si>
  <si>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</si>
  <si>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</si>
  <si>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</si>
  <si>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</si>
  <si>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</si>
  <si>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</si>
  <si>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</si>
  <si>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</si>
  <si>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</si>
  <si>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</si>
  <si>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</si>
  <si>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</si>
  <si>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</si>
  <si>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</si>
  <si>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</si>
  <si>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</si>
  <si>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</si>
  <si>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</si>
  <si>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</si>
  <si>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</si>
  <si>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</si>
  <si>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</si>
  <si>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</si>
  <si>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</si>
  <si>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</si>
  <si>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</si>
  <si>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</si>
  <si>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</si>
  <si>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</si>
  <si>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</si>
  <si>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</si>
  <si>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</si>
  <si>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</si>
  <si>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</si>
  <si>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</si>
  <si>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</si>
  <si>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</si>
  <si>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</si>
  <si>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</si>
  <si>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</si>
  <si>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</si>
  <si>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</si>
  <si>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</si>
  <si>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</si>
  <si>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</si>
  <si>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</si>
  <si>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</si>
  <si>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</si>
  <si>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</si>
  <si>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</si>
  <si>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</si>
  <si>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</si>
  <si>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</si>
  <si>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</si>
  <si>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</si>
  <si>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</si>
  <si>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</si>
  <si>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</si>
  <si>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</si>
  <si>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</si>
  <si>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</si>
  <si>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</si>
  <si>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</si>
  <si>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</si>
  <si>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</si>
  <si>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</si>
  <si>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</si>
  <si>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</si>
  <si>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</si>
  <si>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</si>
  <si>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</si>
  <si>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</si>
  <si>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</si>
  <si>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</si>
  <si>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</si>
  <si>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</si>
  <si>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</si>
  <si>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</si>
  <si>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</si>
  <si>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</si>
  <si>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</si>
  <si>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</si>
  <si>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</si>
  <si>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</si>
  <si>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</si>
  <si>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</si>
  <si>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</si>
  <si>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</si>
  <si>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</si>
  <si>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</si>
  <si>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</si>
  <si>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</si>
  <si>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</si>
  <si>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</si>
  <si>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</si>
  <si>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</si>
  <si>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</si>
  <si>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</si>
  <si>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</si>
  <si>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</si>
  <si>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</si>
  <si>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</si>
  <si>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</si>
  <si>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</si>
  <si>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</si>
  <si>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560030876</t>
  </si>
  <si>
    <t>Automobiles &amp; Components</t>
  </si>
  <si>
    <t>BRENMILLER ENERGY LTD- ברנמילר אנרג'י בע"מ</t>
  </si>
  <si>
    <t>IL0011415309</t>
  </si>
  <si>
    <t>NASDAQ</t>
  </si>
  <si>
    <t>514720374</t>
  </si>
  <si>
    <t>Capital Goods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</si>
  <si>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</si>
  <si>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</si>
  <si>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</si>
  <si>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</si>
  <si>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</si>
  <si>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</si>
  <si>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Commercial &amp; Professional Services</t>
  </si>
  <si>
    <t>PAYONEER GLOBAL INC- PAYONEER GLOBAL</t>
  </si>
  <si>
    <t>US70451X1046</t>
  </si>
  <si>
    <t>90240</t>
  </si>
  <si>
    <t>Diversified Financials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</si>
  <si>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</si>
  <si>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</si>
  <si>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</si>
  <si>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</si>
  <si>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</si>
  <si>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</si>
  <si>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</si>
  <si>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</si>
  <si>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</si>
  <si>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</si>
  <si>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</si>
  <si>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</si>
  <si>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</si>
  <si>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</si>
  <si>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</si>
  <si>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</si>
  <si>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</si>
  <si>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</si>
  <si>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</si>
  <si>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</si>
  <si>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</si>
  <si>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</si>
  <si>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</si>
  <si>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</si>
  <si>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</si>
  <si>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</si>
  <si>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</si>
  <si>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</si>
  <si>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</si>
  <si>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</si>
  <si>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</si>
  <si>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</si>
  <si>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</si>
  <si>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</si>
  <si>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</si>
  <si>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</si>
  <si>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</si>
  <si>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</si>
  <si>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</si>
  <si>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</si>
  <si>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</si>
  <si>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</si>
  <si>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</si>
  <si>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</si>
  <si>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</si>
  <si>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</si>
  <si>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</si>
  <si>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</si>
  <si>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</si>
  <si>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</si>
  <si>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</si>
  <si>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</si>
  <si>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</si>
  <si>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</si>
  <si>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</si>
  <si>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</si>
  <si>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</si>
  <si>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</si>
  <si>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</si>
  <si>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</si>
  <si>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</si>
  <si>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</si>
  <si>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</si>
  <si>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</si>
  <si>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</si>
  <si>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</si>
  <si>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</si>
  <si>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</si>
  <si>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</si>
  <si>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</si>
  <si>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</si>
  <si>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</si>
  <si>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</si>
  <si>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</si>
  <si>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</si>
  <si>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</si>
  <si>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</si>
  <si>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</si>
  <si>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</si>
  <si>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Consumer Durables &amp; Apparel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</si>
  <si>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</si>
  <si>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</si>
  <si>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</si>
  <si>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</si>
  <si>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</si>
  <si>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</si>
  <si>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</si>
  <si>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</si>
  <si>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</si>
  <si>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</si>
  <si>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</si>
  <si>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</si>
  <si>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</si>
  <si>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</si>
  <si>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</si>
  <si>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</si>
  <si>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</si>
  <si>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Media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</si>
  <si>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</si>
  <si>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</si>
  <si>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</si>
  <si>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</si>
  <si>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</si>
  <si>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</si>
  <si>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</si>
  <si>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</si>
  <si>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Real Estate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</si>
  <si>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</si>
  <si>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</si>
  <si>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</si>
  <si>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</si>
  <si>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</si>
  <si>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</si>
  <si>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</si>
  <si>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</si>
  <si>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</si>
  <si>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</si>
  <si>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</si>
  <si>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</si>
  <si>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</si>
  <si>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</si>
  <si>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</si>
  <si>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</si>
  <si>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</si>
  <si>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</si>
  <si>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</si>
  <si>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</si>
  <si>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</si>
  <si>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</si>
  <si>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</si>
  <si>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</si>
  <si>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</si>
  <si>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</si>
  <si>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</si>
  <si>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</si>
  <si>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</si>
  <si>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</si>
  <si>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</si>
  <si>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</si>
  <si>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</si>
  <si>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</si>
  <si>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</si>
  <si>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</si>
  <si>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</si>
  <si>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</si>
  <si>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</si>
  <si>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</si>
  <si>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</si>
  <si>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</si>
  <si>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</si>
  <si>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</si>
  <si>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</si>
  <si>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</si>
  <si>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</si>
  <si>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</si>
  <si>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</si>
  <si>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</si>
  <si>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</si>
  <si>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</si>
  <si>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</si>
  <si>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</si>
  <si>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</si>
  <si>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</si>
  <si>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</si>
  <si>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</si>
  <si>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</si>
  <si>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</si>
  <si>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</si>
  <si>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</si>
  <si>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</si>
  <si>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</si>
  <si>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</si>
  <si>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</si>
  <si>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</si>
  <si>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</si>
  <si>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</si>
  <si>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</si>
  <si>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</si>
  <si>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</si>
  <si>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</si>
  <si>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</si>
  <si>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</si>
  <si>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</si>
  <si>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</si>
  <si>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</si>
  <si>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</si>
  <si>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</si>
  <si>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</si>
  <si>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</si>
  <si>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</si>
  <si>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</si>
  <si>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</si>
  <si>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</si>
  <si>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</si>
  <si>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</si>
  <si>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</si>
  <si>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</si>
  <si>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</si>
  <si>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</si>
  <si>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</si>
  <si>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</si>
  <si>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</si>
  <si>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</si>
  <si>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</si>
  <si>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</si>
  <si>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</si>
  <si>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</si>
  <si>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</si>
  <si>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</si>
  <si>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</si>
  <si>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</si>
  <si>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</si>
  <si>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</si>
  <si>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</si>
  <si>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</si>
  <si>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</si>
  <si>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</si>
  <si>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</si>
  <si>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</si>
  <si>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</si>
  <si>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</si>
  <si>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</si>
  <si>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</si>
  <si>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</si>
  <si>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</si>
  <si>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</si>
  <si>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</si>
  <si>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</si>
  <si>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</si>
  <si>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</si>
  <si>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</si>
  <si>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</si>
  <si>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</si>
  <si>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</si>
  <si>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</si>
  <si>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</si>
  <si>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</si>
  <si>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</si>
  <si>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</si>
  <si>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</si>
  <si>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</si>
  <si>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</si>
  <si>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</si>
  <si>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</si>
  <si>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</si>
  <si>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</si>
  <si>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</si>
  <si>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</si>
  <si>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</si>
  <si>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</si>
  <si>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</si>
  <si>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</si>
  <si>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</si>
  <si>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</si>
  <si>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</si>
  <si>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</si>
  <si>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</si>
  <si>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</si>
  <si>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</si>
  <si>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</si>
  <si>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</si>
  <si>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</si>
  <si>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</si>
  <si>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</si>
  <si>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</si>
  <si>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</si>
  <si>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</si>
  <si>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</si>
  <si>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</si>
  <si>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</si>
  <si>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</si>
  <si>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</si>
  <si>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</si>
  <si>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</si>
  <si>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</si>
  <si>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</si>
  <si>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</si>
  <si>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</si>
  <si>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</si>
  <si>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</si>
  <si>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</si>
  <si>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</si>
  <si>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</si>
  <si>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</si>
  <si>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</si>
  <si>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</si>
  <si>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</si>
  <si>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</si>
  <si>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</si>
  <si>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</si>
  <si>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</si>
  <si>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</si>
  <si>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</si>
  <si>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</si>
  <si>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</si>
  <si>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</si>
  <si>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</si>
  <si>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</si>
  <si>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</si>
  <si>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</si>
  <si>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</si>
  <si>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</si>
  <si>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</si>
  <si>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</si>
  <si>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</si>
  <si>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</si>
  <si>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</si>
  <si>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</si>
  <si>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</si>
  <si>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</si>
  <si>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</si>
  <si>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</si>
  <si>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</si>
  <si>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</si>
  <si>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</si>
  <si>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</si>
  <si>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Other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</si>
  <si>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</si>
  <si>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</si>
  <si>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</si>
  <si>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</si>
  <si>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</si>
  <si>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</si>
  <si>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</si>
  <si>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</si>
  <si>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</si>
  <si>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</si>
  <si>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</si>
  <si>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</si>
  <si>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</si>
  <si>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</si>
  <si>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</si>
  <si>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</si>
  <si>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</si>
  <si>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</si>
  <si>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</si>
  <si>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</si>
  <si>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</si>
  <si>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</si>
  <si>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</si>
  <si>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</si>
  <si>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</si>
  <si>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</si>
  <si>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</si>
  <si>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</si>
  <si>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</si>
  <si>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</si>
  <si>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</si>
  <si>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</si>
  <si>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</si>
  <si>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</si>
  <si>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</si>
  <si>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</si>
  <si>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</si>
  <si>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</si>
  <si>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</si>
  <si>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</si>
  <si>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</si>
  <si>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</si>
  <si>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</si>
  <si>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</si>
  <si>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</si>
  <si>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</si>
  <si>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TIPA CORP LTD- TIPA CORP LTD</t>
  </si>
  <si>
    <t>8838</t>
  </si>
  <si>
    <t>514420660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</si>
  <si>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</si>
  <si>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</si>
  <si>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</si>
  <si>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</si>
  <si>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</si>
  <si>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</si>
  <si>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</si>
  <si>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S.H. SKY 4 L.P- ס.ה. סקיי 4 ניהול שותפות מוגבלת</t>
  </si>
  <si>
    <t>8987</t>
  </si>
  <si>
    <t>20/01/22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</si>
  <si>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</si>
  <si>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</si>
  <si>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</si>
  <si>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</si>
  <si>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</si>
  <si>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</si>
  <si>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</si>
  <si>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</si>
  <si>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</si>
  <si>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</si>
  <si>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</si>
  <si>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</si>
  <si>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</si>
  <si>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</si>
  <si>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Accelmed Growth Partners L.P 2- Accelmed Growth Partners L.P</t>
  </si>
  <si>
    <t>5271</t>
  </si>
  <si>
    <t>Fortissimo Partners VI</t>
  </si>
  <si>
    <t>9290</t>
  </si>
  <si>
    <t>19/10/22</t>
  </si>
  <si>
    <t>FIMI 6- BRIDGES ISRAEL GP GROWTH FUND 1 LIMITED PARTNERSHI</t>
  </si>
  <si>
    <t>5272</t>
  </si>
  <si>
    <t>03/02/16</t>
  </si>
  <si>
    <t>Fortissimo capital fund v- FORTISSIMO CAPITA FUND</t>
  </si>
  <si>
    <t>70381</t>
  </si>
  <si>
    <t>01/04/19</t>
  </si>
  <si>
    <t>SKY 3- sky 3</t>
  </si>
  <si>
    <t>5289</t>
  </si>
  <si>
    <t>01/01/17</t>
  </si>
  <si>
    <t>Kedma Capital III- קדמה קפיטל 3</t>
  </si>
  <si>
    <t>6662</t>
  </si>
  <si>
    <t>Greenfield Partners Fund III LP</t>
  </si>
  <si>
    <t>9616</t>
  </si>
  <si>
    <t>16/06/23</t>
  </si>
  <si>
    <t>סה"כ קרנות הון סיכון בחו"ל</t>
  </si>
  <si>
    <t>QUMRA OPPORTUNITY FUND I- Qumra Capital GP II, L.P.</t>
  </si>
  <si>
    <t>8282</t>
  </si>
  <si>
    <t>Arkin Bio Capital L.P- vanture capital</t>
  </si>
  <si>
    <t>8888</t>
  </si>
  <si>
    <t>07/10/21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</si>
  <si>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</si>
  <si>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</si>
  <si>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</si>
  <si>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</si>
  <si>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</si>
  <si>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</si>
  <si>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BVP Forge Institutional L.P</t>
  </si>
  <si>
    <t>9239</t>
  </si>
  <si>
    <t>30/06/22</t>
  </si>
  <si>
    <t>BCP V DEXKO CO-INVEST LP- Brookfield global</t>
  </si>
  <si>
    <t>8337</t>
  </si>
  <si>
    <t>01/10/21</t>
  </si>
  <si>
    <t>Accelmed Partners II- Accelmed Growth Partners L.P</t>
  </si>
  <si>
    <t>7055</t>
  </si>
  <si>
    <t>24/03/20</t>
  </si>
  <si>
    <t>AP IX Connect Holdings L.P</t>
  </si>
  <si>
    <t>8842</t>
  </si>
  <si>
    <t>01/01/22</t>
  </si>
  <si>
    <t>harbourvest A מאוחד- ECP V, LLC</t>
  </si>
  <si>
    <t>70000</t>
  </si>
  <si>
    <t>Migdal HarbourVest Tranche B מאוחד- HarbourVest Adelaide</t>
  </si>
  <si>
    <t>5298</t>
  </si>
  <si>
    <t>Greenfield Partners Silverfort Co-Invest</t>
  </si>
  <si>
    <t>98671</t>
  </si>
  <si>
    <t>23/10/23</t>
  </si>
  <si>
    <t>Qumra MS LP Minute Media- Qumra Capital GP II, L.P.</t>
  </si>
  <si>
    <t>8270</t>
  </si>
  <si>
    <t>CSC TS HOLDINGS L.P</t>
  </si>
  <si>
    <t>9697</t>
  </si>
  <si>
    <t>29/03/23</t>
  </si>
  <si>
    <t>F2 Select I LP</t>
  </si>
  <si>
    <t>8507</t>
  </si>
  <si>
    <t>ISF III Overflow Fund L.P</t>
  </si>
  <si>
    <t>9457</t>
  </si>
  <si>
    <t>28/11/22</t>
  </si>
  <si>
    <t>Pantheon Global Secondary VII</t>
  </si>
  <si>
    <t>982811</t>
  </si>
  <si>
    <t>01/03/21</t>
  </si>
  <si>
    <t>Israel Secondary fund III L.P- Israel secondary fund</t>
  </si>
  <si>
    <t>8338</t>
  </si>
  <si>
    <t>31/12/21</t>
  </si>
  <si>
    <t>Greenfield Partners FloLIVE Co invest</t>
  </si>
  <si>
    <t>9721</t>
  </si>
  <si>
    <t>31/08/23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</si>
  <si>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</si>
  <si>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</si>
  <si>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</si>
  <si>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</si>
  <si>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</si>
  <si>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</si>
  <si>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</si>
  <si>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</si>
  <si>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</si>
  <si>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</si>
  <si>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</si>
  <si>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</si>
  <si>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</si>
  <si>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</si>
  <si>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</si>
  <si>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</si>
  <si>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</si>
  <si>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</si>
  <si>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</si>
  <si>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</si>
  <si>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</si>
  <si>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</si>
  <si>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</si>
  <si>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</si>
  <si>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</si>
  <si>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</si>
  <si>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</si>
  <si>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</si>
  <si>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</si>
  <si>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</si>
  <si>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</si>
  <si>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</si>
  <si>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</si>
  <si>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</si>
  <si>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</si>
  <si>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</si>
  <si>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</si>
  <si>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</si>
  <si>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</si>
  <si>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</si>
  <si>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</si>
  <si>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</si>
  <si>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</si>
  <si>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</si>
  <si>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</si>
  <si>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</si>
  <si>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</si>
  <si>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</si>
  <si>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</si>
  <si>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</si>
  <si>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</si>
  <si>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</si>
  <si>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</si>
  <si>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</si>
  <si>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</si>
  <si>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</si>
  <si>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</si>
  <si>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</si>
  <si>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גמל להשקעה מסלול מניות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</si>
  <si>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</si>
  <si>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</si>
  <si>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</si>
  <si>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</si>
  <si>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</si>
  <si>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</si>
  <si>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</si>
  <si>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</si>
  <si>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</si>
  <si>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</si>
  <si>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</si>
  <si>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</si>
  <si>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</si>
  <si>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</si>
  <si>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</si>
  <si>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</si>
  <si>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</si>
  <si>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+ILS/-USD 3.564 22-01-24 (10) -320</t>
  </si>
  <si>
    <t>10003959</t>
  </si>
  <si>
    <t>+ILS/-USD 3.6036 28-05-24 (10) -214</t>
  </si>
  <si>
    <t>10000995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</si>
  <si>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</si>
  <si>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</si>
  <si>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</si>
  <si>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</si>
  <si>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</si>
  <si>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</si>
  <si>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</si>
  <si>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</si>
  <si>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</si>
  <si>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</si>
  <si>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</si>
  <si>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</si>
  <si>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</si>
  <si>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</si>
  <si>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</si>
  <si>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</si>
  <si>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</si>
  <si>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</si>
  <si>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</si>
  <si>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</si>
  <si>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</si>
  <si>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</si>
  <si>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</si>
  <si>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</si>
  <si>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</si>
  <si>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</si>
  <si>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</si>
  <si>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</si>
  <si>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</si>
  <si>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</si>
  <si>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</si>
  <si>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</si>
  <si>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</si>
  <si>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</si>
  <si>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</si>
  <si>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</si>
  <si>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</si>
  <si>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</si>
  <si>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</si>
  <si>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</si>
  <si>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</si>
  <si>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</si>
  <si>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</si>
  <si>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</si>
  <si>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</si>
  <si>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</si>
  <si>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</si>
  <si>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</si>
  <si>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</si>
  <si>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</si>
  <si>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</si>
  <si>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</si>
  <si>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</si>
  <si>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</si>
  <si>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</si>
  <si>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</si>
  <si>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</si>
  <si>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</si>
  <si>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</si>
  <si>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</si>
  <si>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</si>
  <si>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</si>
  <si>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</si>
  <si>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</si>
  <si>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</si>
  <si>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</si>
  <si>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</si>
  <si>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</si>
  <si>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</si>
  <si>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</si>
  <si>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</si>
  <si>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</si>
  <si>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</si>
  <si>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</si>
  <si>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</si>
  <si>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</si>
  <si>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</si>
  <si>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</si>
  <si>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</si>
  <si>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</si>
  <si>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</si>
  <si>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</si>
  <si>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</si>
  <si>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</si>
  <si>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</si>
  <si>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</si>
  <si>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</si>
  <si>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</si>
  <si>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</si>
  <si>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</si>
  <si>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</si>
  <si>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</si>
  <si>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</si>
  <si>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</si>
  <si>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</si>
  <si>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</si>
  <si>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</si>
  <si>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</si>
  <si>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</si>
  <si>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</si>
  <si>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</si>
  <si>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</si>
  <si>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</si>
  <si>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</si>
  <si>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</si>
  <si>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</si>
  <si>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</si>
  <si>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</si>
  <si>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</si>
  <si>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</si>
  <si>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</si>
  <si>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</si>
  <si>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</si>
  <si>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</si>
  <si>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</si>
  <si>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</si>
  <si>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</si>
  <si>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</si>
  <si>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</si>
  <si>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</si>
  <si>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</si>
  <si>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</si>
  <si>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</si>
  <si>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</si>
  <si>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</si>
  <si>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</si>
  <si>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</si>
  <si>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</si>
  <si>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</si>
  <si>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</si>
  <si>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</si>
  <si>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</si>
  <si>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</si>
  <si>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</si>
  <si>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</si>
  <si>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</si>
  <si>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</si>
  <si>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</si>
  <si>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</si>
  <si>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</si>
  <si>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</si>
  <si>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</si>
  <si>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</si>
  <si>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</si>
  <si>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</si>
  <si>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</si>
  <si>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</si>
  <si>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</si>
  <si>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</si>
  <si>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</si>
  <si>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</si>
  <si>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</si>
  <si>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</si>
  <si>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</si>
  <si>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</si>
  <si>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</si>
  <si>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</si>
  <si>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</si>
  <si>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</si>
  <si>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</si>
  <si>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</si>
  <si>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</si>
  <si>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</si>
  <si>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</si>
  <si>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</si>
  <si>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</si>
  <si>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</si>
  <si>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</si>
  <si>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</si>
  <si>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</si>
  <si>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</si>
  <si>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</si>
  <si>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</si>
  <si>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</si>
  <si>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</si>
  <si>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</si>
  <si>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</si>
  <si>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</si>
  <si>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</si>
  <si>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</si>
  <si>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</si>
  <si>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</si>
  <si>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</si>
  <si>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</si>
  <si>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</si>
  <si>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</si>
  <si>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</si>
  <si>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</si>
  <si>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</si>
  <si>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</si>
  <si>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</si>
  <si>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</si>
  <si>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</si>
  <si>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</si>
  <si>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</si>
  <si>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</si>
  <si>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</si>
  <si>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</si>
  <si>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</si>
  <si>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</si>
  <si>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</si>
  <si>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</si>
  <si>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</si>
  <si>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</si>
  <si>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</si>
  <si>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</si>
  <si>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</si>
  <si>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</si>
  <si>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</si>
  <si>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</si>
  <si>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</si>
  <si>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</si>
  <si>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</si>
  <si>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</si>
  <si>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</si>
  <si>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</si>
  <si>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</si>
  <si>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</si>
  <si>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</si>
  <si>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</si>
  <si>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</si>
  <si>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</si>
  <si>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</si>
  <si>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</si>
  <si>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</si>
  <si>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</si>
  <si>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</si>
  <si>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</si>
  <si>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</si>
  <si>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</si>
  <si>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</si>
  <si>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</si>
  <si>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</si>
  <si>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</si>
  <si>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</si>
  <si>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</si>
  <si>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</si>
  <si>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</si>
  <si>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</si>
  <si>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</si>
  <si>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</si>
  <si>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</si>
  <si>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</si>
  <si>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</si>
  <si>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</si>
  <si>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</si>
  <si>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</si>
  <si>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</si>
  <si>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</si>
  <si>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</si>
  <si>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</si>
  <si>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</si>
  <si>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</si>
  <si>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</si>
  <si>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</si>
  <si>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</si>
  <si>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</si>
  <si>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</si>
  <si>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</si>
  <si>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</si>
  <si>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</si>
  <si>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</si>
  <si>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</si>
  <si>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</si>
  <si>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</si>
  <si>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</si>
  <si>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</si>
  <si>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</si>
  <si>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</si>
  <si>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</si>
  <si>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</si>
  <si>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</si>
  <si>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</si>
  <si>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</si>
  <si>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</si>
  <si>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</si>
  <si>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</si>
  <si>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</si>
  <si>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3.6536 28-05-24 (10) -344</t>
  </si>
  <si>
    <t>10000994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</si>
  <si>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</si>
  <si>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</si>
  <si>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</si>
  <si>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</si>
  <si>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</si>
  <si>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</si>
  <si>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</si>
  <si>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</si>
  <si>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</si>
  <si>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</si>
  <si>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</si>
  <si>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</si>
  <si>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</si>
  <si>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1.1099 13-02-24 (10) +109</t>
  </si>
  <si>
    <t>10000976</t>
  </si>
  <si>
    <t>+GBP/-USD 1.21859 11-01-24 (10) +7.9</t>
  </si>
  <si>
    <t>10000991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</si>
  <si>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</si>
  <si>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</si>
  <si>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</si>
  <si>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</si>
  <si>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</si>
  <si>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</si>
  <si>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</si>
  <si>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</si>
  <si>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</si>
  <si>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</si>
  <si>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</si>
  <si>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</si>
  <si>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</si>
  <si>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</si>
  <si>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</si>
  <si>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</si>
  <si>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</si>
  <si>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</si>
  <si>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</si>
  <si>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</si>
  <si>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</si>
  <si>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</si>
  <si>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</si>
  <si>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</si>
  <si>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</si>
  <si>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</si>
  <si>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</si>
  <si>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</si>
  <si>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147.86 16-01-24 (10) -203</t>
  </si>
  <si>
    <t>10000990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</si>
  <si>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</si>
  <si>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</si>
  <si>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</si>
  <si>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</si>
  <si>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</si>
  <si>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</si>
  <si>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</si>
  <si>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</si>
  <si>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</si>
  <si>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</si>
  <si>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</si>
  <si>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</si>
  <si>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</si>
  <si>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</si>
  <si>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</si>
  <si>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</si>
  <si>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</si>
  <si>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</si>
  <si>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1.05772 13-02-24 (10) +68.2</t>
  </si>
  <si>
    <t>10000986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</si>
  <si>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</si>
  <si>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</si>
  <si>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</si>
  <si>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</si>
  <si>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</si>
  <si>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</si>
  <si>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</si>
  <si>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</si>
  <si>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1.07355 13-02-24 (10) +72.5</t>
  </si>
  <si>
    <t>10000984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</si>
  <si>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</si>
  <si>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</si>
  <si>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</si>
  <si>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</si>
  <si>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</si>
  <si>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</si>
  <si>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</si>
  <si>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</si>
  <si>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</si>
  <si>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</si>
  <si>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</si>
  <si>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</si>
  <si>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</si>
  <si>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</si>
  <si>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</si>
  <si>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</si>
  <si>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</si>
  <si>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</si>
  <si>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</si>
  <si>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</si>
  <si>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</si>
  <si>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</si>
  <si>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</si>
  <si>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10003867</t>
  </si>
  <si>
    <t>+USD/-EUR 1.1115 02-01-24 (10) +0</t>
  </si>
  <si>
    <t>10004376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</si>
  <si>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</si>
  <si>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</si>
  <si>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</si>
  <si>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</si>
  <si>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</si>
  <si>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</si>
  <si>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</si>
  <si>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</si>
  <si>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</si>
  <si>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</si>
  <si>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</si>
  <si>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</si>
  <si>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</si>
  <si>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</si>
  <si>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</si>
  <si>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</si>
  <si>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</si>
  <si>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</si>
  <si>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</si>
  <si>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</si>
  <si>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</si>
  <si>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</si>
  <si>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</si>
  <si>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</si>
  <si>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</si>
  <si>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10000969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</si>
  <si>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</si>
  <si>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</si>
  <si>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</si>
  <si>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</si>
  <si>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</si>
  <si>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</si>
  <si>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10000973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</si>
  <si>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</si>
  <si>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</si>
  <si>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</si>
  <si>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</si>
  <si>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</si>
  <si>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</si>
  <si>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</si>
  <si>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</si>
  <si>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</si>
  <si>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</si>
  <si>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</si>
  <si>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</si>
  <si>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</si>
  <si>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</si>
  <si>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</si>
  <si>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</si>
  <si>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</si>
  <si>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</si>
  <si>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</si>
  <si>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</si>
  <si>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</si>
  <si>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</si>
  <si>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</si>
  <si>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</si>
  <si>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</si>
  <si>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</si>
  <si>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</si>
  <si>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</si>
  <si>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סה"כ מט"ח/₪</t>
  </si>
  <si>
    <t>Accelmed Growth Partners</t>
  </si>
  <si>
    <t>Fimi Israel Opportunity 6</t>
  </si>
  <si>
    <t>S.H. SKY 3 L.P</t>
  </si>
  <si>
    <t>Kedma Capital Partners III</t>
  </si>
  <si>
    <t>Arkin Bio Ventures II</t>
  </si>
  <si>
    <t>Fortissimo Capital Fund V</t>
  </si>
  <si>
    <t>F2 Capital Partners 3 LP</t>
  </si>
  <si>
    <t>Stage One Venture Capital Fund IV L.P</t>
  </si>
  <si>
    <t>Stage One IV Annex Fund L.P</t>
  </si>
  <si>
    <t>S.H. SKY 4 L.P</t>
  </si>
  <si>
    <t>Kedma Capital Partners IV LP</t>
  </si>
  <si>
    <t>Silverfort Co-Investment</t>
  </si>
  <si>
    <t>Manor Evergreen Investments Fund L.P</t>
  </si>
  <si>
    <t>Migdal-HarbourVest 2016 Fund L.P</t>
  </si>
  <si>
    <t>Migdal-HarbourVest 2016 Fund L.P. (Tranche B)</t>
  </si>
  <si>
    <t>Accelmed Partners II, L.P</t>
  </si>
  <si>
    <t>Qumra MS LP Minute Media</t>
  </si>
  <si>
    <t>QUMRA OPPORTUNITY FUND I</t>
  </si>
  <si>
    <t>BCP V DEXKO CO-INVEST LP</t>
  </si>
  <si>
    <t>ISRAEL SECONDARY FUND III L.P</t>
  </si>
  <si>
    <t>Arkin Bio Capital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</si>
  <si>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</si>
  <si>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</si>
  <si>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</si>
  <si>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</si>
  <si>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</si>
  <si>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FloLIVE Co-Investment</t>
  </si>
  <si>
    <t>Pantheon Global Secondary Fund VII</t>
  </si>
  <si>
    <t>Court Sqaure Capital Partners V</t>
  </si>
  <si>
    <t>Vintage Growth Fund IV L.P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</si>
  <si>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</si>
  <si>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</si>
  <si>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</si>
  <si>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</si>
  <si>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</si>
  <si>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</si>
  <si>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</si>
  <si>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</si>
  <si>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</si>
  <si>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</si>
  <si>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</si>
  <si>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</si>
  <si>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</si>
  <si>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</si>
  <si>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</si>
  <si>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</si>
  <si>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</si>
  <si>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</si>
  <si>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</si>
  <si>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</si>
  <si>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</si>
  <si>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</si>
  <si>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</si>
  <si>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</si>
  <si>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</si>
  <si>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70002- 11- בנק דיסקונט</t>
  </si>
  <si>
    <t>70002- 12- בנק הפועלים</t>
  </si>
  <si>
    <t>70002- 10- בנק לאומי</t>
  </si>
  <si>
    <t>30005- 10- בנק לאומי</t>
  </si>
  <si>
    <t>JP MORGAN</t>
  </si>
  <si>
    <t>20003- 85- JP MORGAN</t>
  </si>
  <si>
    <t>A-</t>
  </si>
  <si>
    <t>S&amp;P</t>
  </si>
  <si>
    <t>20001- 85- JP MORGAN</t>
  </si>
  <si>
    <t>80031- 85- JP MORGAN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</si>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</sst>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4" fontId="0" fillId="0" borderId="0" xfId="1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0" fillId="0" borderId="0" xfId="11" applyFont="1" applyFill="1" applyBorder="1"/>
    <xf numFmtId="0" fontId="1" fillId="0" borderId="0" xfId="0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A1A8FD-97EA-4F20-A275-B8E163B1422D}" name="RowTitleRegion1.b1.c4.1" displayName="RowTitleRegion1.b1.c4.1" ref="B1:C4" totalsRowShown="0" tableBorderDxfId="511">
  <autoFilter ref="B1:C4" xr:uid="{CBA1A8FD-97EA-4F20-A275-B8E163B1422D}">
    <filterColumn colId="0" hiddenButton="1"/>
    <filterColumn colId="1" hiddenButton="1"/>
  </autoFilter>
  <tableColumns count="2">
    <tableColumn id="1" xr3:uid="{3094420B-3C46-46DB-A7A2-8D44BF60BB75}" name="תאריך הדיווח" dataDxfId="510" dataCellStyle="Normal_2007-16618"/>
    <tableColumn id="2" xr3:uid="{88917113-D571-48BC-A329-29AA676423C9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477300-A55C-4E71-A8FF-C1C025A58BE1}" name="TitleRegion1.a5.d53.2" displayName="TitleRegion1.a5.d53.2" ref="A5:D53" totalsRowShown="0">
  <autoFilter ref="A5:D53" xr:uid="{64477300-A55C-4E71-A8FF-C1C025A58BE1}">
    <filterColumn colId="0" hiddenButton="1"/>
    <filterColumn colId="1" hiddenButton="1"/>
    <filterColumn colId="2" hiddenButton="1"/>
    <filterColumn colId="3" hiddenButton="1"/>
  </autoFilter>
  <tableColumns count="4">
    <tableColumn id="1" xr3:uid="{1ED36656-8329-47AA-BFD5-4BCDCC10482D}" name="ריק במקור" dataDxfId="509" dataCellStyle="Normal_2007-16618"/>
    <tableColumn id="2" xr3:uid="{36021F5D-3E1C-4F46-8879-18DB77102DED}" name="סכום נכסי ההשקעה:" dataDxfId="508" dataCellStyle="Normal_2007-16618"/>
    <tableColumn id="3" xr3:uid="{93C58061-FA75-4A40-9608-CC47E44D9013}" name="ריק במקור2"/>
    <tableColumn id="4" xr3:uid="{9CD78E53-89AC-435C-8E31-0FF1E3BAD80B}" name="ריק במקור3" dataDxfId="507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364FAB-B59E-457A-A444-DCE492342E67}" name="RowTitleRegion1.a1.b4.1" displayName="RowTitleRegion1.a1.b4.1" ref="A1:B4" totalsRowShown="0">
  <autoFilter ref="A1:B4" xr:uid="{12364FAB-B59E-457A-A444-DCE492342E67}">
    <filterColumn colId="0" hiddenButton="1"/>
    <filterColumn colId="1" hiddenButton="1"/>
  </autoFilter>
  <tableColumns count="2">
    <tableColumn id="1" xr3:uid="{1ED20C24-4982-4EED-98C8-1CA1E780F910}" name="תאריך הדיווח" dataDxfId="506" dataCellStyle="Normal_2007-16618"/>
    <tableColumn id="2" xr3:uid="{438AE620-7488-4EBC-BC52-85E0DEA44C0F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44774B-DCF9-4A65-B5EA-FCF4C5B6DA3E}" name="TitleRegion1.a5.k55.1" displayName="TitleRegion1.a5.k55.1" ref="A5:K55" totalsRowShown="0" headerRowDxfId="496" headerRowBorderDxfId="504" tableBorderDxfId="505">
  <autoFilter ref="A5:K55" xr:uid="{EE44774B-DCF9-4A65-B5EA-FCF4C5B6DA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63A7D66-F20F-420D-9932-16B8A79161C9}" name="שם המנפיק/שם נייר ערך "/>
    <tableColumn id="2" xr3:uid="{34213DC5-DB97-4DE9-BF05-E6F33E5DD445}" name="מספר ני&quot;ע"/>
    <tableColumn id="3" xr3:uid="{4CEFB6EE-2A88-438A-82EB-AE84D40D3365}" name="מספר מנפיק" dataDxfId="503"/>
    <tableColumn id="4" xr3:uid="{BC208AE4-EA47-49CF-8D9A-0F26FF3D74EA}" name="דירוג"/>
    <tableColumn id="5" xr3:uid="{680B020A-2CF7-41E0-BD43-4A4486C077C6}" name="שם מדרג" dataDxfId="502"/>
    <tableColumn id="6" xr3:uid="{E95CF928-E2CB-4938-B9F0-8B1A4E66A190}" name="סוג מטבע"/>
    <tableColumn id="7" xr3:uid="{EB0A045E-255E-41E6-9D89-B041F450AAD6}" name="שיעור ריבית" dataDxfId="501"/>
    <tableColumn id="8" xr3:uid="{692DDB22-F3CB-410C-80E3-F8EF2B56E12C}" name="תשואה לפידיון" dataDxfId="500"/>
    <tableColumn id="9" xr3:uid="{B9C63381-0818-4F4B-AD0E-105572E1456D}" name="שווי שוק" dataDxfId="499"/>
    <tableColumn id="10" xr3:uid="{28511ED4-BBB4-47C9-96C5-17C58007BA19}" name="שעור מנכסי אפיק ההשקעה" dataDxfId="498"/>
    <tableColumn id="11" xr3:uid="{B59C3BC4-A2D7-46B2-BBC3-9682E9D07706}" name="שעור מסך נכסי השקעה" dataDxfId="49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D14CA0-7F9D-449E-9AA2-830E41562D00}" name="RowTitleRegion1.a1.b4.1" displayName="RowTitleRegion1.a1.b4.1_" ref="A1:B4" totalsRowShown="0" tableBorderDxfId="495">
  <autoFilter ref="A1:B4" xr:uid="{43D14CA0-7F9D-449E-9AA2-830E41562D00}">
    <filterColumn colId="0" hiddenButton="1"/>
    <filterColumn colId="1" hiddenButton="1"/>
  </autoFilter>
  <tableColumns count="2">
    <tableColumn id="1" xr3:uid="{37297EFF-2961-44BD-AF23-582DCA432615}" name="תאריך הדיווח" dataDxfId="494" dataCellStyle="Normal_2007-16618"/>
    <tableColumn id="2" xr3:uid="{F3D1C727-4112-4213-AAE5-248DD00BB112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4B37ED-61BB-4CB5-8080-36C175A60B5B}" name="TitleRegion1.a6.q39.1" displayName="TitleRegion1.a6.q39.1" ref="A6:Q39" totalsRowShown="0" headerRowDxfId="474" dataDxfId="475" headerRowBorderDxfId="492" tableBorderDxfId="493">
  <autoFilter ref="A6:Q39" xr:uid="{BB4B37ED-61BB-4CB5-8080-36C175A60B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A681AB9-F57E-4131-AD86-E73B584D63FB}" name="שם המנפיק/שם נייר ערך "/>
    <tableColumn id="2" xr3:uid="{82A5DF7E-47CB-4475-BAF8-EF143441FBA9}" name="מספר ני&quot;ע" dataDxfId="491"/>
    <tableColumn id="3" xr3:uid="{B8C9E590-5804-4A22-AF78-8ECF38ECB6BD}" name="זירת מסחר" dataDxfId="490"/>
    <tableColumn id="4" xr3:uid="{0432F786-B9A7-4650-80B9-2D0A0C475BEF}" name="דירוג" dataDxfId="489"/>
    <tableColumn id="5" xr3:uid="{63BF6A4E-715A-49E4-98DB-D1B9C9E0C97C}" name="שם מדרג" dataDxfId="488"/>
    <tableColumn id="6" xr3:uid="{BC19DABB-9EF5-451C-98DB-8DCC9473D41D}" name="תאריך רכישה" dataDxfId="487"/>
    <tableColumn id="7" xr3:uid="{704AFBAC-E057-4308-8D38-7C606DF21778}" name="מח&quot;מ" dataDxfId="486"/>
    <tableColumn id="8" xr3:uid="{56A5B2BC-F62B-4CAB-A6A2-E2DD64066F59}" name="סוג מטבע" dataDxfId="485"/>
    <tableColumn id="9" xr3:uid="{1DA5A9A0-1139-45F0-930F-537E3B0BFC6F}" name="שיעור ריבית" dataDxfId="484"/>
    <tableColumn id="10" xr3:uid="{A5DE0146-6D32-43BF-AB8B-4C4976E1C511}" name="תשואה לפידיון" dataDxfId="483"/>
    <tableColumn id="11" xr3:uid="{EB5772D9-E373-41C1-97A1-B5A06182D857}" name="ערך נקוב****" dataDxfId="482"/>
    <tableColumn id="12" xr3:uid="{408157C1-0E3A-4400-87DD-309CDBC29CDF}" name="שער***" dataDxfId="481"/>
    <tableColumn id="13" xr3:uid="{12BBAC67-D724-4BDF-BEAF-19433D20BC8D}" name="פדיון/ריבית/דיבידנד לקבל*****  " dataDxfId="480"/>
    <tableColumn id="14" xr3:uid="{3EF81860-64EB-4F2F-A110-D1D6684646C6}" name="שווי שוק" dataDxfId="479"/>
    <tableColumn id="15" xr3:uid="{88C852F7-4083-44E3-90BD-AC990258FE2D}" name="שעור מערך נקוב**** מונפק" dataDxfId="478"/>
    <tableColumn id="16" xr3:uid="{02639CA0-4BFE-4D88-9EE2-FC86F9D745A1}" name="שעור מנכסי אפיק ההשקעה" dataDxfId="477"/>
    <tableColumn id="17" xr3:uid="{1D0389F9-7181-4A96-B850-35DDB0896D9C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D163FF-950A-4C9C-88BC-6585F2DF2183}" name="RowTitleRegion1.a1.b4.1" displayName="_RowTitleRegion1.a1.b4.1" ref="A1:B4" totalsRowShown="0" tableBorderDxfId="473">
  <autoFilter ref="A1:B4" xr:uid="{CDD163FF-950A-4C9C-88BC-6585F2DF2183}">
    <filterColumn colId="0" hiddenButton="1"/>
    <filterColumn colId="1" hiddenButton="1"/>
  </autoFilter>
  <tableColumns count="2">
    <tableColumn id="1" xr3:uid="{334B4E83-766A-41B5-8CB8-8DBD1A0759ED}" name="תאריך הדיווח" dataDxfId="472" dataCellStyle="Normal_2007-16618"/>
    <tableColumn id="2" xr3:uid="{2EBA59E4-B078-4DAB-AB4D-30518E5A59E0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2F7C69-5AE6-43ED-A950-179B94D00E7A}" name="TitleRegion1.a6.t26.1" displayName="TitleRegion1.a6.t26.1" ref="A6:T26" totalsRowShown="0" headerRowDxfId="449" dataDxfId="450" headerRowBorderDxfId="470" tableBorderDxfId="471">
  <autoFilter ref="A6:T26" xr:uid="{BD2F7C69-5AE6-43ED-A950-179B94D00E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829C5DC-737F-4363-B4AE-80992A4E9F9F}" name="שם המנפיק/שם נייר ערך "/>
    <tableColumn id="2" xr3:uid="{B5D6E3C3-9F72-45D0-B808-8A8EDF22465E}" name="מספר ני&quot;ע" dataDxfId="469"/>
    <tableColumn id="3" xr3:uid="{28C7FB29-B30C-4DBB-B1C0-64F8C26DB4D9}" name="זירת מסחר" dataDxfId="468"/>
    <tableColumn id="4" xr3:uid="{9EB1245F-F162-4FFA-A2F6-E3E11622F583}" name="ספק מידע" dataDxfId="467"/>
    <tableColumn id="5" xr3:uid="{2F1E49D8-4F64-452B-83B8-DF5B1EAC9336}" name="מספר מנפיק" dataDxfId="466"/>
    <tableColumn id="6" xr3:uid="{D317CB3C-D38C-4B7C-BDF9-1BE24D6A3D58}" name="ענף מסחר" dataDxfId="465"/>
    <tableColumn id="7" xr3:uid="{3117F6B4-A7E7-4FBB-A5D4-7569CC264071}" name="דירוג" dataDxfId="464"/>
    <tableColumn id="8" xr3:uid="{761AE60F-6D1F-433F-B191-AFF4596D1550}" name="שם מדרג" dataDxfId="463"/>
    <tableColumn id="9" xr3:uid="{CBFA1298-B488-4B50-87AA-82F08953132C}" name="תאריך רכישה" dataDxfId="462"/>
    <tableColumn id="10" xr3:uid="{70B8998D-0920-4529-898F-A189271F9704}" name="מח&quot;מ" dataDxfId="461"/>
    <tableColumn id="11" xr3:uid="{FF56575D-3F9F-4813-9F8B-B83BF50950F6}" name="סוג מטבע" dataDxfId="460"/>
    <tableColumn id="12" xr3:uid="{69F1EDC1-384C-4024-A6E6-EFD8FAAB7C7D}" name="שיעור ריבית" dataDxfId="459"/>
    <tableColumn id="13" xr3:uid="{ED1DFAD2-AF6F-45D3-9797-96DD0690E16C}" name="תשואה לפידיון" dataDxfId="458"/>
    <tableColumn id="14" xr3:uid="{7529ADE2-8E83-4DA7-9557-E828052CD038}" name="ערך נקוב****" dataDxfId="457"/>
    <tableColumn id="15" xr3:uid="{337D0612-F009-41B5-B24F-6648E8F0ABCC}" name="שער***" dataDxfId="456"/>
    <tableColumn id="16" xr3:uid="{449AD186-F43F-412F-BD2D-B100509B6727}" name="פדיון/ריבית/דיבידנד לקבל*****  " dataDxfId="455"/>
    <tableColumn id="17" xr3:uid="{EDA9D7F4-7590-498F-ADC3-DF00F8B6DF3E}" name="שווי שוק" dataDxfId="454"/>
    <tableColumn id="18" xr3:uid="{1B5BC9AC-FA19-4AA5-904D-F6DBE36CE760}" name="שעור מערך נקוב מונפק" dataDxfId="453"/>
    <tableColumn id="19" xr3:uid="{9372AB49-E0CC-4F19-9B0B-1FDB6BEC81F2}" name="שעור מנכסי אפיק ההשקעה" dataDxfId="452"/>
    <tableColumn id="20" xr3:uid="{838F1169-B267-4BCE-9779-F1CE42463F7E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049691C-B23F-4A0D-918C-8F6EFEDB5198}" name="RowTitleRegion1.a1.b4.1" displayName="_RowTitleRegion1.a1.b4.1_1" ref="A1:B4" totalsRowShown="0" tableBorderDxfId="448">
  <autoFilter ref="A1:B4" xr:uid="{3049691C-B23F-4A0D-918C-8F6EFEDB5198}">
    <filterColumn colId="0" hiddenButton="1"/>
    <filterColumn colId="1" hiddenButton="1"/>
  </autoFilter>
  <tableColumns count="2">
    <tableColumn id="1" xr3:uid="{2D4D4746-1B13-4972-9A60-61F47AA1B05F}" name="תאריך הדיווח" dataDxfId="447" dataCellStyle="Normal_2007-16618"/>
    <tableColumn id="2" xr3:uid="{13D4C7EC-AE0F-4BD5-8A7C-FBAD68E16F28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D35D5C2-AAF8-4EAD-8742-D74EF3933461}" name="TitleRegion1.a6.t28.1" displayName="TitleRegion1.a6.t28.1" ref="A6:T28" totalsRowShown="0" headerRowDxfId="424" dataDxfId="425" headerRowBorderDxfId="445" tableBorderDxfId="446">
  <autoFilter ref="A6:T28" xr:uid="{1D35D5C2-AAF8-4EAD-8742-D74EF39334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08C02C8-AFD1-4CCD-9C66-4A9E7C14850D}" name="שם המנפיק/שם נייר ערך "/>
    <tableColumn id="2" xr3:uid="{2B363002-A77F-41B1-9708-5DB54079D8CE}" name="מספר ני&quot;ע" dataDxfId="444"/>
    <tableColumn id="3" xr3:uid="{95824418-0044-4060-BB37-05480B96F611}" name="זירת מסחר" dataDxfId="443"/>
    <tableColumn id="4" xr3:uid="{8741AA10-652F-4282-82D6-CD2A904ECD42}" name="ספק מידע" dataDxfId="442"/>
    <tableColumn id="5" xr3:uid="{B1CA8843-C40C-46F1-B4FB-73E6520DF4EA}" name="מספר מנפיק" dataDxfId="441"/>
    <tableColumn id="6" xr3:uid="{A43FDB3D-78AA-401E-878D-006FFCF36272}" name="ענף מסחר" dataDxfId="440"/>
    <tableColumn id="7" xr3:uid="{9BC29A56-56D4-4A2A-9F9F-98B3DD29F33E}" name="דירוג" dataDxfId="439"/>
    <tableColumn id="8" xr3:uid="{48F6D323-CFBC-423D-A391-F7016D23D420}" name="שם מדרג" dataDxfId="438"/>
    <tableColumn id="9" xr3:uid="{601ABAB2-5DDE-4CC7-B19A-682576BC1E1E}" name="תאריך רכישה" dataDxfId="437"/>
    <tableColumn id="10" xr3:uid="{97FACD20-E99D-4B8A-8FDD-44EBBDA6A706}" name="מח&quot;מ" dataDxfId="436"/>
    <tableColumn id="11" xr3:uid="{4876B5AE-6C7A-4E3D-A5BC-A070865EC090}" name="סוג מטבע" dataDxfId="435"/>
    <tableColumn id="12" xr3:uid="{471D4083-924A-4FDF-98E1-A5E322EC5034}" name="שיעור ריבית" dataDxfId="434"/>
    <tableColumn id="13" xr3:uid="{E1F994C5-44D9-4C28-B21A-3A3A041C78AC}" name="תשואה לפידיון" dataDxfId="433"/>
    <tableColumn id="14" xr3:uid="{284734BB-0A3D-43AB-BC51-F5B7C99C265F}" name="ערך נקוב****" dataDxfId="432"/>
    <tableColumn id="15" xr3:uid="{5CABB0FC-047E-454F-BE3B-15E68D4A58FD}" name="שער***" dataDxfId="431"/>
    <tableColumn id="16" xr3:uid="{0AEF895B-E1F0-425C-A871-58ECB017354A}" name="פדיון/ריבית/דיבידנד לקבל*****  " dataDxfId="430"/>
    <tableColumn id="17" xr3:uid="{AC9B6927-FF61-4331-86E4-40742D084580}" name="שווי שוק" dataDxfId="429"/>
    <tableColumn id="18" xr3:uid="{DBD66781-05B0-40D1-BC2B-FD732E9F6799}" name="שעור מערך נקוב מונפק" dataDxfId="428"/>
    <tableColumn id="19" xr3:uid="{B885DEED-884B-44B9-8718-DD20EBAD432E}" name="שעור מנכסי אפיק ההשקעה" dataDxfId="427"/>
    <tableColumn id="20" xr3:uid="{27E55979-DCF7-4DF8-9B3E-6508E036A5EF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2027BE7-01A9-4D64-85DA-B048A555FA58}" name="RowTitleRegion1.a1.b4.1" displayName="_RowTitleRegion1.a1.b4.1_2" ref="A1:B4" totalsRowShown="0" tableBorderDxfId="423">
  <autoFilter ref="A1:B4" xr:uid="{92027BE7-01A9-4D64-85DA-B048A555FA58}">
    <filterColumn colId="0" hiddenButton="1"/>
    <filterColumn colId="1" hiddenButton="1"/>
  </autoFilter>
  <tableColumns count="2">
    <tableColumn id="1" xr3:uid="{B528C358-5202-4435-B5B7-CEDDC05168EB}" name="תאריך הדיווח" dataDxfId="422" dataCellStyle="Normal_2007-16618"/>
    <tableColumn id="2" xr3:uid="{8F47416D-C13F-4009-917C-213CDE895A28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EF2E3BA-7DBD-455C-8C26-27E1977CA926}" name="TitleRegion1.a6.n260.1" displayName="TitleRegion1.a6.n260.1" ref="A6:N260" totalsRowShown="0" headerRowDxfId="405" dataDxfId="406" headerRowBorderDxfId="420" tableBorderDxfId="421">
  <autoFilter ref="A6:N260" xr:uid="{7EF2E3BA-7DBD-455C-8C26-27E1977CA9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81873CB-2E86-4771-945F-C0820BAE1496}" name="שם המנפיק/שם נייר ערך "/>
    <tableColumn id="2" xr3:uid="{EE09C4C3-5C68-4944-8AD3-5087032F44C8}" name="מספר ני&quot;ע" dataDxfId="419"/>
    <tableColumn id="3" xr3:uid="{DC162291-6EE3-4F53-8A38-965FF2678E6F}" name="זירת מסחר" dataDxfId="418"/>
    <tableColumn id="4" xr3:uid="{13D84DEC-8B47-483A-9AD9-1AC328F367F9}" name="ספק מידע" dataDxfId="417"/>
    <tableColumn id="5" xr3:uid="{2826474D-616E-46BC-937F-E05AB24F8C63}" name="מספר מנפיק" dataDxfId="416"/>
    <tableColumn id="6" xr3:uid="{5C92FAA2-60DF-4D8E-9823-126FB60A4409}" name="ענף מסחר" dataDxfId="415"/>
    <tableColumn id="7" xr3:uid="{26676B2E-3971-4891-BCED-B0EE4B2E4EE5}" name="סוג מטבע" dataDxfId="414"/>
    <tableColumn id="8" xr3:uid="{2F955CAE-555A-4F67-9020-4838AFC649A8}" name="ערך נקוב****" dataDxfId="413"/>
    <tableColumn id="9" xr3:uid="{2466108D-009A-424E-9101-123933776CEC}" name="שער***" dataDxfId="412"/>
    <tableColumn id="10" xr3:uid="{0E7300FB-5310-4113-98F7-AB14B81C8B16}" name="פדיון/ריבית/דיבידנד לקבל*****  " dataDxfId="411"/>
    <tableColumn id="11" xr3:uid="{04759A79-CFD4-4FB3-AAFD-93F4FB48F27B}" name="שווי שוק" dataDxfId="410"/>
    <tableColumn id="12" xr3:uid="{348AD39B-F22D-4A2B-AB48-85B23C00F6B6}" name="שעור מערך נקוב מונפק" dataDxfId="409"/>
    <tableColumn id="13" xr3:uid="{6FA0E33C-DF4A-4528-9E69-198868F4900D}" name="שעור מנכסי אפיק ההשקעה" dataDxfId="408"/>
    <tableColumn id="14" xr3:uid="{BE2E7D03-D7C6-47AB-95C7-26E5EC79C6A0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78479D-4BA9-4032-AB3A-6C8AA045AD86}" name="RowTitleRegion1.a1.b4.1" displayName="_RowTitleRegion1.a1.b4.1_3" ref="A1:B4" totalsRowShown="0" tableBorderDxfId="404">
  <autoFilter ref="A1:B4" xr:uid="{EE78479D-4BA9-4032-AB3A-6C8AA045AD86}">
    <filterColumn colId="0" hiddenButton="1"/>
    <filterColumn colId="1" hiddenButton="1"/>
  </autoFilter>
  <tableColumns count="2">
    <tableColumn id="1" xr3:uid="{78DDAA0D-69AC-4C5B-B7B4-B9B7E8882E0D}" name="תאריך הדיווח" dataDxfId="403" dataCellStyle="Normal_2007-16618"/>
    <tableColumn id="2" xr3:uid="{8E7F87EC-25A7-4DE3-AC62-26D608C6C1E0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21384ED-BB89-4698-AEE0-6D2A305B2E32}" name="TitleRegion1.a6.m87.1" displayName="TitleRegion1.a6.m87.1" ref="A6:M87" totalsRowShown="0" headerRowDxfId="387" dataDxfId="388" headerRowBorderDxfId="401" tableBorderDxfId="402">
  <autoFilter ref="A6:M87" xr:uid="{921384ED-BB89-4698-AEE0-6D2A305B2E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9E101BB-9332-42DB-B27D-5755A68F5CEA}" name="שם המנפיק/שם נייר ערך "/>
    <tableColumn id="2" xr3:uid="{9C918EF0-C205-494F-9DE8-8C508A696EB5}" name="מספר ני&quot;ע" dataDxfId="400"/>
    <tableColumn id="3" xr3:uid="{FFFC6903-732E-4ED5-AFE7-89898417B2C1}" name="זירת מסחר" dataDxfId="399"/>
    <tableColumn id="4" xr3:uid="{CFAF2BC2-B49E-41C6-A8A4-9D9283D7C2CC}" name="מספר מנפיק" dataDxfId="398"/>
    <tableColumn id="5" xr3:uid="{25A66706-0D16-4382-8090-20B2A507C2CD}" name="ענף מסחר" dataDxfId="397"/>
    <tableColumn id="6" xr3:uid="{9D562339-CDB3-49B1-8520-84A7BC6180B5}" name="סוג מטבע" dataDxfId="396"/>
    <tableColumn id="7" xr3:uid="{F170118C-31EE-4F79-892F-2BE1FF34FACE}" name="ערך נקוב****" dataDxfId="395"/>
    <tableColumn id="8" xr3:uid="{7043BCF3-822E-465F-81C9-64F5786D0467}" name="שער***" dataDxfId="394"/>
    <tableColumn id="9" xr3:uid="{A184852E-1D26-4EAF-BB70-076B38692554}" name="פדיון/ריבית/דיבידנד לקבל*****  " dataDxfId="393"/>
    <tableColumn id="10" xr3:uid="{B112EC9B-4DA7-4E3B-9746-039F7709854E}" name="שווי שוק" dataDxfId="392"/>
    <tableColumn id="11" xr3:uid="{45450646-893B-4026-9F1A-FD222ED69C81}" name="שעור מערך נקוב מונפק" dataDxfId="391"/>
    <tableColumn id="12" xr3:uid="{5F683BD9-A597-4EE5-A3E4-83FAD0F61F64}" name="שעור מנכסי אפיק ההשקעה" dataDxfId="390"/>
    <tableColumn id="13" xr3:uid="{3E7E6E1F-C012-4FCF-A9E4-2F733631BE6E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DDEECC3-891E-40D5-8477-4555DC0C182E}" name="RowTitleRegion1.a1.b4.1" displayName="_RowTitleRegion1.a1.b4.1_4" ref="A1:B4" totalsRowShown="0" tableBorderDxfId="386">
  <autoFilter ref="A1:B4" xr:uid="{8DDEECC3-891E-40D5-8477-4555DC0C182E}">
    <filterColumn colId="0" hiddenButton="1"/>
    <filterColumn colId="1" hiddenButton="1"/>
  </autoFilter>
  <tableColumns count="2">
    <tableColumn id="1" xr3:uid="{A36357CB-CEEB-417D-B862-54551ED8C8FC}" name="תאריך הדיווח" dataDxfId="385" dataCellStyle="Normal_2007-16618"/>
    <tableColumn id="2" xr3:uid="{6DDA1190-9F09-454E-86C6-31E9E4E7EB2F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DD3BA89-6DC6-48F2-B3DA-8F0A602FCF45}" name="TitleRegion1.a6.n34.1" displayName="TitleRegion1.a6.n34.1" ref="A6:N34" totalsRowShown="0" headerRowDxfId="368" dataDxfId="369" headerRowBorderDxfId="383" tableBorderDxfId="384">
  <autoFilter ref="A6:N34" xr:uid="{CDD3BA89-6DC6-48F2-B3DA-8F0A602FCF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6F3F102-CCB2-45A9-BD65-D3F8A1377EF0}" name="שם המנפיק/שם נייר ערך "/>
    <tableColumn id="2" xr3:uid="{1847EED3-F4FA-4168-88C8-CA48FA1DBFC3}" name="מספר ני&quot;ע" dataDxfId="382"/>
    <tableColumn id="3" xr3:uid="{6A6320D0-F2AC-4C9A-B928-49A6293B54C5}" name="זירת מסחר" dataDxfId="381"/>
    <tableColumn id="4" xr3:uid="{D0F0638F-9EE3-457F-A369-1DA396B2CE93}" name="מספר מנפיק" dataDxfId="380"/>
    <tableColumn id="5" xr3:uid="{8FF6AEF5-4CAD-4B99-AACC-525EBB7BADA7}" name="ענף מסחר" dataDxfId="379"/>
    <tableColumn id="6" xr3:uid="{B0C12E68-CECA-4A05-A68D-96B39DFDD428}" name="דירוג" dataDxfId="378"/>
    <tableColumn id="7" xr3:uid="{6EBCA40E-A6C2-4167-AD1B-C7C21A26F66F}" name="שם מדרג" dataDxfId="377"/>
    <tableColumn id="8" xr3:uid="{4ACADE18-A468-45CA-A76A-A36583C61DDB}" name="סוג מטבע" dataDxfId="376"/>
    <tableColumn id="9" xr3:uid="{F282F189-F23E-4DD9-B8B2-E1C3E12FDE84}" name="ערך נקוב****" dataDxfId="375"/>
    <tableColumn id="10" xr3:uid="{2DB9334A-D23A-499A-AC83-4E94590390B7}" name="שער***" dataDxfId="374"/>
    <tableColumn id="11" xr3:uid="{6376D7E6-7453-4B5E-B823-0DB2BE713991}" name="שווי שוק" dataDxfId="373"/>
    <tableColumn id="12" xr3:uid="{E4091A32-1139-42E6-9E02-B715CD446F3A}" name="שעור מערך נקוב מונפק" dataDxfId="372"/>
    <tableColumn id="13" xr3:uid="{E30750CF-BA18-4F78-A347-6630D4B4C6AB}" name="שעור מנכסי אפיק ההשקעה" dataDxfId="371"/>
    <tableColumn id="14" xr3:uid="{F5D245D0-A6B8-417A-BEE8-D66DAB4D4293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81B3E83-BA23-4A15-9F19-BF81125BAE1D}" name="RowTitleRegion1.a1.b4.1" displayName="_RowTitleRegion1.a1.b4.1_5" ref="A1:B4" totalsRowShown="0" tableBorderDxfId="367">
  <autoFilter ref="A1:B4" xr:uid="{381B3E83-BA23-4A15-9F19-BF81125BAE1D}">
    <filterColumn colId="0" hiddenButton="1"/>
    <filterColumn colId="1" hiddenButton="1"/>
  </autoFilter>
  <tableColumns count="2">
    <tableColumn id="1" xr3:uid="{ED90BF1A-264D-40E0-BFED-2E46C5032992}" name="תאריך הדיווח" dataDxfId="366" dataCellStyle="Normal_2007-16618"/>
    <tableColumn id="2" xr3:uid="{A37159CD-36AB-47CD-8553-95633ECC21CD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62A0D0C-D8BD-4993-A38C-D1B2C6383BEE}" name="TitleRegion1.a6.k23.1" displayName="TitleRegion1.a6.k23.1" ref="A6:K23" totalsRowShown="0" headerRowDxfId="352" dataDxfId="353" headerRowBorderDxfId="364" tableBorderDxfId="365">
  <autoFilter ref="A6:K23" xr:uid="{E62A0D0C-D8BD-4993-A38C-D1B2C6383B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31BF1E7-6A69-4FD7-9DE0-EAD34D954482}" name="שם המנפיק/שם נייר ערך"/>
    <tableColumn id="2" xr3:uid="{2572746E-639B-419F-A268-5EB62D8C1665}" name="מספר ני&quot;ע" dataDxfId="363"/>
    <tableColumn id="3" xr3:uid="{6F2B09BD-E3B2-4E88-BA84-B985ADB908BA}" name="זירת מסחר" dataDxfId="362"/>
    <tableColumn id="4" xr3:uid="{79FCD108-FF1E-4AE0-8360-15549E239602}" name="ענף מסחר" dataDxfId="361"/>
    <tableColumn id="5" xr3:uid="{EAF40F52-B619-44DF-9FB9-16799ED595A2}" name="סוג מטבע" dataDxfId="360"/>
    <tableColumn id="6" xr3:uid="{9DA9C7E5-E524-4D83-9664-7C5DAE4B3B8C}" name="ערך נקוב****" dataDxfId="359"/>
    <tableColumn id="7" xr3:uid="{4484717C-2582-4A91-A38F-B418386C7B27}" name="שער***" dataDxfId="358"/>
    <tableColumn id="8" xr3:uid="{CC074F3E-6992-43F2-96C1-76EC2F15AEC4}" name="שווי שוק" dataDxfId="357"/>
    <tableColumn id="9" xr3:uid="{24015872-C623-4623-9CA8-FC804C528BB1}" name="שעור מערך נקוב מונפק" dataDxfId="356"/>
    <tableColumn id="10" xr3:uid="{8A27EDFE-7950-47F7-911D-EF4885CF7B3F}" name="שעור מנכסי אפיק ההשקעה" dataDxfId="355"/>
    <tableColumn id="11" xr3:uid="{0FCDD615-F631-4826-81D4-80CB5A2C6045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6D65194-340D-444F-9E4D-BAD8321CB55F}" name="RowTitleRegion1.a1.b4.1" displayName="_RowTitleRegion1.a1.b4.1_6" ref="A1:B4" totalsRowShown="0" tableBorderDxfId="351">
  <autoFilter ref="A1:B4" xr:uid="{56D65194-340D-444F-9E4D-BAD8321CB55F}">
    <filterColumn colId="0" hiddenButton="1"/>
    <filterColumn colId="1" hiddenButton="1"/>
  </autoFilter>
  <tableColumns count="2">
    <tableColumn id="1" xr3:uid="{40FC8A95-8932-4BF9-8B73-992EB879751C}" name="תאריך הדיווח" dataDxfId="350" dataCellStyle="Normal_2007-16618"/>
    <tableColumn id="2" xr3:uid="{3D6285F2-B13C-46D1-BA63-D0398AA8BA57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6BFDE3-418B-4770-9DFB-A6559C042901}" name="TitleRegion1.a6.k35.1" displayName="TitleRegion1.a6.k35.1" ref="A6:K35" totalsRowShown="0" headerRowDxfId="336" dataDxfId="337" headerRowBorderDxfId="348" tableBorderDxfId="349">
  <autoFilter ref="A6:K35" xr:uid="{A46BFDE3-418B-4770-9DFB-A6559C0429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F16832-844B-4004-9DC0-8DAE76718682}" name="שם המנפיק/שם נייר ערך"/>
    <tableColumn id="2" xr3:uid="{031ED79F-C418-48C3-B2E9-DF3540C129EE}" name="מספר ני&quot;ע" dataDxfId="347"/>
    <tableColumn id="3" xr3:uid="{BA23B13F-FE82-4B9D-BA59-F6B96717244D}" name="זירת מסחר" dataDxfId="346"/>
    <tableColumn id="4" xr3:uid="{A98019FD-C717-4F3E-B199-03C66114672E}" name="ענף מסחר" dataDxfId="345"/>
    <tableColumn id="5" xr3:uid="{76555B8E-EA9F-4307-9D5F-03FCACE9F89A}" name="סוג מטבע" dataDxfId="344"/>
    <tableColumn id="6" xr3:uid="{E34C9CBD-EBB5-487C-9E2F-3E5C9674C316}" name="ערך נקוב****" dataDxfId="343"/>
    <tableColumn id="7" xr3:uid="{D285E5F3-7E53-4CE7-BBD9-69D94DA2503C}" name="שער***" dataDxfId="342"/>
    <tableColumn id="8" xr3:uid="{33CB1051-674B-4848-93C4-E1748D95647D}" name="שווי שוק" dataDxfId="341"/>
    <tableColumn id="9" xr3:uid="{B654B32C-2BFC-4C06-8F3C-CAB02A1C7E5B}" name="שעור מערך נקוב מונפק" dataDxfId="340"/>
    <tableColumn id="10" xr3:uid="{13807A7C-3252-467F-924A-2F47B66C3745}" name="שעור מנכסי אפיק ההשקעה" dataDxfId="339"/>
    <tableColumn id="11" xr3:uid="{7231BBB1-2122-4B5B-89C1-A2CA77B90D6F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5AAC6DC-9801-4D78-9F8B-5F91D55E56BA}" name="RowTitleRegion1.a1.b4.1" displayName="_RowTitleRegion1.a1.b4.1_7" ref="A1:B4" totalsRowShown="0" tableBorderDxfId="335">
  <autoFilter ref="A1:B4" xr:uid="{25AAC6DC-9801-4D78-9F8B-5F91D55E56BA}">
    <filterColumn colId="0" hiddenButton="1"/>
    <filterColumn colId="1" hiddenButton="1"/>
  </autoFilter>
  <tableColumns count="2">
    <tableColumn id="1" xr3:uid="{7A508A51-0E9F-4111-9BA3-6F0D2C548210}" name="תאריך הדיווח" dataDxfId="334" dataCellStyle="Normal_2007-16618"/>
    <tableColumn id="2" xr3:uid="{F9B7BAB9-A222-4A6D-96E2-E4C20CEEB9F8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52D0E95-EAE4-4DEB-BD75-F2F85215729A}" name="TitleRegion1.a6.j21.1" displayName="TitleRegion1.a6.j21.1" ref="A6:J21" totalsRowShown="0" headerRowDxfId="321" dataDxfId="322" headerRowBorderDxfId="332" tableBorderDxfId="333">
  <autoFilter ref="A6:J21" xr:uid="{052D0E95-EAE4-4DEB-BD75-F2F8521572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11D2D24-E362-44C2-A117-1D3268194FDC}" name="שם המנפיק/שם נייר ערך"/>
    <tableColumn id="2" xr3:uid="{DB17896C-7FE4-4A3F-AFDB-528B441D9678}" name="מספר ני&quot;ע" dataDxfId="331"/>
    <tableColumn id="3" xr3:uid="{4AE5F16B-ADB3-47E1-8169-76B2C30314E8}" name="זירת מסחר" dataDxfId="330"/>
    <tableColumn id="4" xr3:uid="{A766D1F0-6945-48EA-BAA9-1EAAA267EDCC}" name="ענף מסחר" dataDxfId="329"/>
    <tableColumn id="5" xr3:uid="{1AC27E87-CD4A-4844-809F-A9594364BA9E}" name="סוג מטבע" dataDxfId="328"/>
    <tableColumn id="6" xr3:uid="{6A4302F1-1775-4748-8821-C03DDED42BD6}" name="ערך נקוב****" dataDxfId="327"/>
    <tableColumn id="7" xr3:uid="{2423CCC4-6CE3-41B7-8643-0F4BFBF790D1}" name="שער***" dataDxfId="326"/>
    <tableColumn id="8" xr3:uid="{0580839C-FC0B-4344-B304-FF2B0013232C}" name="שווי שוק" dataDxfId="325"/>
    <tableColumn id="9" xr3:uid="{BC474D85-839C-428C-A253-816D4DEB74D1}" name="שעור מנכסי אפיק ההשקעה" dataDxfId="324"/>
    <tableColumn id="10" xr3:uid="{0555569F-B5D1-46E9-A36E-8233AD442706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44398D9-5989-43B6-803A-93840D9237AD}" name="RowTitleRegion1.a1.b4.1" displayName="_RowTitleRegion1.a1.b4.1_8" ref="A1:B4" totalsRowShown="0" tableBorderDxfId="320">
  <autoFilter ref="A1:B4" xr:uid="{A44398D9-5989-43B6-803A-93840D9237AD}">
    <filterColumn colId="0" hiddenButton="1"/>
    <filterColumn colId="1" hiddenButton="1"/>
  </autoFilter>
  <tableColumns count="2">
    <tableColumn id="1" xr3:uid="{F1780CB3-CE00-4BA0-8AD8-4FB143E2F1A3}" name="תאריך הדיווח" dataDxfId="319" dataCellStyle="Normal_2007-16618"/>
    <tableColumn id="2" xr3:uid="{3689BD56-1E1D-499C-AF7E-B275EAA1D13A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90915F-6801-44AF-85E6-CD85F623EF99}" name="TitleRegion1.a6.p41.1" displayName="TitleRegion1.a6.p41.1" ref="A6:P41" totalsRowShown="0" headerRowDxfId="300" dataDxfId="301" headerRowBorderDxfId="317" tableBorderDxfId="318">
  <autoFilter ref="A6:P41" xr:uid="{F790915F-6801-44AF-85E6-CD85F623EF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CF268D4-3F2C-48BC-BECC-A17F667EF4A9}" name="שם המנפיק/שם נייר ערך"/>
    <tableColumn id="2" xr3:uid="{1E93BE6B-E60C-40C4-82FC-7C7F1DF7ACA0}" name="מספר ני&quot;ע" dataDxfId="316"/>
    <tableColumn id="3" xr3:uid="{9EFB69FB-1A6D-4F69-83CF-1A97A3FFB00E}" name="נכס הבסיס" dataDxfId="315"/>
    <tableColumn id="4" xr3:uid="{F873541A-92F3-4954-9218-E2F89F44A01D}" name="דירוג" dataDxfId="314"/>
    <tableColumn id="5" xr3:uid="{7D71FBE0-6983-4804-9095-4A1F57B28849}" name="שם מדרג" dataDxfId="313"/>
    <tableColumn id="6" xr3:uid="{7CB7A848-3B10-4049-A63F-AF9F223DA596}" name="תאריך רכישה" dataDxfId="312"/>
    <tableColumn id="7" xr3:uid="{50A08E8F-F0EF-4CAF-BB9C-16542EC09CD3}" name="מח&quot;מ" dataDxfId="311"/>
    <tableColumn id="8" xr3:uid="{FDA0A17E-D165-4E19-AD26-C427624F7FCC}" name="סוג מטבע" dataDxfId="310"/>
    <tableColumn id="9" xr3:uid="{D9EF1ECE-DE58-4613-9E07-BC0326A5B6BD}" name="שיעור ריבית" dataDxfId="309"/>
    <tableColumn id="10" xr3:uid="{D1690B0D-76A4-4D19-8213-721F9EE08950}" name="תשואה לפידיון" dataDxfId="308"/>
    <tableColumn id="11" xr3:uid="{03238D51-2E8B-4E37-991E-8F192C30B563}" name="ערך נקוב****" dataDxfId="307"/>
    <tableColumn id="12" xr3:uid="{400B584A-7366-4CBE-97A7-CF6D082636D2}" name="שער***" dataDxfId="306"/>
    <tableColumn id="13" xr3:uid="{85D341B9-2FE9-4257-8504-EE8A486C2934}" name="שווי שוק" dataDxfId="305"/>
    <tableColumn id="14" xr3:uid="{3C8E824B-1A7C-411F-9459-99C66751118E}" name="שעור מערך נקוב מונפק" dataDxfId="304"/>
    <tableColumn id="15" xr3:uid="{E7CCA653-C1F5-4CF8-88C2-672C0B022CC6}" name="שעור מנכסי אפיק ההשקעה" dataDxfId="303"/>
    <tableColumn id="16" xr3:uid="{0149BDBD-8946-415C-8DDD-BE1E8C91A7C5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A0C8568-6218-4CBA-AF0D-8AF6078C7249}" name="RowTitleRegion1.a1.b4.1" displayName="_RowTitleRegion1.a1.b4.1_9" ref="A1:B4" totalsRowShown="0" tableBorderDxfId="299">
  <autoFilter ref="A1:B4" xr:uid="{3A0C8568-6218-4CBA-AF0D-8AF6078C7249}">
    <filterColumn colId="0" hiddenButton="1"/>
    <filterColumn colId="1" hiddenButton="1"/>
  </autoFilter>
  <tableColumns count="2">
    <tableColumn id="1" xr3:uid="{B7091104-C2A7-4ED8-9D4C-39AD0B522D07}" name="תאריך הדיווח" dataDxfId="298" dataCellStyle="Normal_2007-16618"/>
    <tableColumn id="2" xr3:uid="{24413302-2B80-4D60-B6C6-E0D55907BE1C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109C234-9760-4C7C-8D89-469362E94F92}" name="TitleRegion1.a6.o35.1" displayName="TitleRegion1.a6.o35.1" ref="A6:O35" totalsRowShown="0" headerRowDxfId="280" dataDxfId="281" headerRowBorderDxfId="296" tableBorderDxfId="297">
  <autoFilter ref="A6:O35" xr:uid="{0109C234-9760-4C7C-8D89-469362E94F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918EBDE-D10B-4A52-A10F-EE2FAE8BA35B}" name="שם המנפיק/שם נייר ערך"/>
    <tableColumn id="2" xr3:uid="{E4FADD73-E557-46E7-8C81-CB8878C33BAD}" name="מספר ני&quot;ע" dataDxfId="295"/>
    <tableColumn id="3" xr3:uid="{D8660AA7-448B-47D6-83D7-D2BBDDE49ADC}" name="דירוג" dataDxfId="294"/>
    <tableColumn id="4" xr3:uid="{2550CCB0-3C08-48D2-A312-B28C32EC87E7}" name="שם מדרג" dataDxfId="293"/>
    <tableColumn id="5" xr3:uid="{7E1EDFD6-9D45-421B-B48F-C7C986288397}" name="תאריך רכישה" dataDxfId="292"/>
    <tableColumn id="6" xr3:uid="{A48A2A33-E916-413F-A956-1A88E925DD7F}" name="מח&quot;מ" dataDxfId="291"/>
    <tableColumn id="7" xr3:uid="{B80DA51F-CC41-49C9-9D63-466B423C90D9}" name="סוג מטבע" dataDxfId="290"/>
    <tableColumn id="8" xr3:uid="{4818BF16-2645-4CD5-A06C-8FD17D36C508}" name="שיעור ריבית" dataDxfId="289"/>
    <tableColumn id="9" xr3:uid="{12A9199E-7DFE-4509-BDF7-F7C4F2197F98}" name="תשואה לפידיון" dataDxfId="288"/>
    <tableColumn id="10" xr3:uid="{F0CBC16B-83FA-445D-AEFE-42BB9AEC7406}" name="ערך נקוב****" dataDxfId="287"/>
    <tableColumn id="11" xr3:uid="{F0CD07D6-D778-42BD-85F8-90B9EAC240F1}" name="שער***" dataDxfId="286"/>
    <tableColumn id="12" xr3:uid="{D67F8CB1-4135-42DA-9BD4-C4F07079975A}" name="שווי הוגן" dataDxfId="285"/>
    <tableColumn id="13" xr3:uid="{A7A3467A-B267-42C7-9DBE-8A35AE3A2B7E}" name="שעור מערך נקוב מונפק" dataDxfId="284"/>
    <tableColumn id="14" xr3:uid="{8681AC09-9E0E-4DD7-ADF7-096E89464A6C}" name="שעור מנכסי אפיק ההשקעה" dataDxfId="283"/>
    <tableColumn id="15" xr3:uid="{1B66D4A4-A65B-4B72-8D35-6070B42210F3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A2EDEDB-CF48-41C9-A987-D1DF23F52D1F}" name="RowTitleRegion1.a1.b4.1" displayName="_RowTitleRegion1.a1.b4.1_10" ref="A1:B4" totalsRowShown="0" tableBorderDxfId="279">
  <autoFilter ref="A1:B4" xr:uid="{FA2EDEDB-CF48-41C9-A987-D1DF23F52D1F}">
    <filterColumn colId="0" hiddenButton="1"/>
    <filterColumn colId="1" hiddenButton="1"/>
  </autoFilter>
  <tableColumns count="2">
    <tableColumn id="1" xr3:uid="{5228824B-EBDB-4410-BC26-92B746564527}" name="תאריך הדיווח" dataDxfId="278" dataCellStyle="Normal_2007-16618"/>
    <tableColumn id="2" xr3:uid="{7EEAE7FB-0F0D-4BBB-A525-29D73A1DA922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3FB6AB9-ACA5-412A-B510-263E9293EF2F}" name="TitleRegion1.a6.r27.1" displayName="TitleRegion1.a6.r27.1" ref="A6:R27" totalsRowShown="0" headerRowDxfId="257" dataDxfId="258" headerRowBorderDxfId="276" tableBorderDxfId="277">
  <autoFilter ref="A6:R27" xr:uid="{F3FB6AB9-ACA5-412A-B510-263E9293EF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FAEE16F1-3BEA-4AC3-8A9F-D12E0E5741CD}" name="שם המנפיק/שם נייר ערך"/>
    <tableColumn id="2" xr3:uid="{CA23CFC4-3FCC-4582-B13A-9FA4B4C82901}" name="מספר ני&quot;ע" dataDxfId="275"/>
    <tableColumn id="3" xr3:uid="{11723CBA-9D84-435C-BFB3-8690AFC5226F}" name="ספק המידע" dataDxfId="274"/>
    <tableColumn id="4" xr3:uid="{5F2CB753-A004-40B2-841B-7BDCB7C60F7A}" name="מספר מנפיק" dataDxfId="273"/>
    <tableColumn id="5" xr3:uid="{F4C6B8EA-F83A-44F2-9BE3-356F462F6E74}" name="ענף מסחר" dataDxfId="272"/>
    <tableColumn id="6" xr3:uid="{5DD482A0-B7DD-4AE6-9489-B64E4D4337A2}" name="דירוג" dataDxfId="271"/>
    <tableColumn id="7" xr3:uid="{FFA6B479-61E9-4D8A-B34B-50672C4EE542}" name="שם מדרג" dataDxfId="270"/>
    <tableColumn id="8" xr3:uid="{01E72043-3B52-4594-9CFB-1B03F5551EAC}" name="תאריך רכישה" dataDxfId="269"/>
    <tableColumn id="9" xr3:uid="{9536E25E-4833-4075-B84B-95BE04194D5B}" name="מח&quot;מ" dataDxfId="268"/>
    <tableColumn id="10" xr3:uid="{F03FF930-032F-4D21-ABAC-39D72F2E020C}" name="סוג מטבע" dataDxfId="267"/>
    <tableColumn id="11" xr3:uid="{EEBE3D96-C176-4502-AE1D-F540A058CCC7}" name="שיעור ריבית" dataDxfId="266"/>
    <tableColumn id="12" xr3:uid="{219D9F46-371E-4619-B09C-AAC104210224}" name="תשואה לפידיון" dataDxfId="265"/>
    <tableColumn id="13" xr3:uid="{07C61319-8F6A-4EC9-82CA-021D3E534254}" name="ערך נקוב****" dataDxfId="264"/>
    <tableColumn id="14" xr3:uid="{BAB54344-DA9C-4612-99D4-CE7A8425A6A2}" name="שער***" dataDxfId="263"/>
    <tableColumn id="15" xr3:uid="{3FF9FAAA-5752-427E-A366-89B25CC17AEB}" name="שווי הוגן" dataDxfId="262"/>
    <tableColumn id="16" xr3:uid="{9A9DA3DC-ECB1-42E9-B4D9-3F2BA5958095}" name="שעור מערך נקוב מונפק" dataDxfId="261"/>
    <tableColumn id="17" xr3:uid="{4DC45940-FBA3-4C20-82B7-116DB9EF7F05}" name="שעור מנכסי אפיק ההשקעה" dataDxfId="260"/>
    <tableColumn id="18" xr3:uid="{AA9B1482-6327-4833-96BD-03D241D2B1BA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A8E5C2B-C93C-4C59-A7A0-34EBE4E3524B}" name="RowTitleRegion1.a1.b4.1" displayName="_RowTitleRegion1.a1.b4.1_11" ref="A1:B4" totalsRowShown="0" tableBorderDxfId="256">
  <autoFilter ref="A1:B4" xr:uid="{DA8E5C2B-C93C-4C59-A7A0-34EBE4E3524B}">
    <filterColumn colId="0" hiddenButton="1"/>
    <filterColumn colId="1" hiddenButton="1"/>
  </autoFilter>
  <tableColumns count="2">
    <tableColumn id="1" xr3:uid="{0E7CC69E-9FB7-4B68-96C5-8E53886370BB}" name="תאריך הדיווח" dataDxfId="255" dataCellStyle="Normal_2007-16618"/>
    <tableColumn id="2" xr3:uid="{5F6F3882-1A7F-406B-B874-48132F0B1604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5D15B21-8B2E-4D73-83D6-54DA896CDC7F}" name="TitleRegion1.a6.r27.1" displayName="TitleRegion1.a6.r27.1_" ref="A6:R27" totalsRowShown="0" headerRowDxfId="234" dataDxfId="235" headerRowBorderDxfId="253" tableBorderDxfId="254">
  <autoFilter ref="A6:R27" xr:uid="{35D15B21-8B2E-4D73-83D6-54DA896CDC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0088214-FECE-489B-A685-EC7172A8525B}" name="שם המנפיק/שם נייר ערך"/>
    <tableColumn id="2" xr3:uid="{5DF34F0C-B88B-4FC1-A4BC-38EE074ED38D}" name="מספר ני&quot;ע" dataDxfId="252"/>
    <tableColumn id="3" xr3:uid="{3ED3AF86-1D18-421A-B873-74B226A26938}" name="ספק המידע" dataDxfId="251"/>
    <tableColumn id="4" xr3:uid="{E5D2E067-77C8-4E95-A858-F6B3A3347A3B}" name="מספר מנפיק" dataDxfId="250"/>
    <tableColumn id="5" xr3:uid="{F6D062CA-5B25-4B85-AA38-9B55D6B4EE42}" name="ענף מסחר" dataDxfId="249"/>
    <tableColumn id="6" xr3:uid="{DDA1C32C-4275-4B4A-B6D7-B27A8A06F67B}" name="דירוג" dataDxfId="248"/>
    <tableColumn id="7" xr3:uid="{6538ACF3-C19C-4DC9-8322-6DFB028DA5F2}" name="שם מדרג" dataDxfId="247"/>
    <tableColumn id="8" xr3:uid="{01275B1F-28A8-4B9F-B845-CB8F5C4B03C2}" name="תאריך רכישה" dataDxfId="246"/>
    <tableColumn id="9" xr3:uid="{0BC99D84-DAC3-4B97-ACAC-6953EB6739DD}" name="מח&quot;מ" dataDxfId="245"/>
    <tableColumn id="10" xr3:uid="{C311BE52-4CFF-4D02-8D93-ECEEB2623653}" name="סוג מטבע" dataDxfId="244"/>
    <tableColumn id="11" xr3:uid="{1A1D9230-5F78-45BC-80C0-3FDA33820844}" name="שיעור ריבית" dataDxfId="243"/>
    <tableColumn id="12" xr3:uid="{672799C5-A9B0-48B9-A40A-8404E3087ED3}" name="תשואה לפידיון" dataDxfId="242"/>
    <tableColumn id="13" xr3:uid="{B179CC43-6078-4284-BC9D-B5EF0195BA9A}" name="ערך נקוב****" dataDxfId="241"/>
    <tableColumn id="14" xr3:uid="{1B424FB1-EBE6-4934-A10E-CECF0A506BC6}" name="שער***" dataDxfId="240"/>
    <tableColumn id="15" xr3:uid="{8EC5EBA7-B327-4423-9E0B-13AFD24574DC}" name="שווי הוגן" dataDxfId="239"/>
    <tableColumn id="16" xr3:uid="{B94B699C-4005-4815-90CC-C4F37B628B73}" name="שעור מערך נקוב מונפק" dataDxfId="238"/>
    <tableColumn id="17" xr3:uid="{5886CE84-497C-4B01-8CD3-C01B9B6B6EE6}" name="שעור מנכסי אפיק ההשקעה" dataDxfId="237"/>
    <tableColumn id="18" xr3:uid="{83007D96-AADF-4A37-A85D-64C25CCA7AAC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6384387-3FFC-4997-87BA-D78DAC2314EA}" name="RowTitleRegion1.a1.b4.1" displayName="_RowTitleRegion1.a1.b4.1_12" ref="A1:B4" totalsRowShown="0" tableBorderDxfId="233">
  <autoFilter ref="A1:B4" xr:uid="{E6384387-3FFC-4997-87BA-D78DAC2314EA}">
    <filterColumn colId="0" hiddenButton="1"/>
    <filterColumn colId="1" hiddenButton="1"/>
  </autoFilter>
  <tableColumns count="2">
    <tableColumn id="1" xr3:uid="{4CFEFCB5-0A3B-4CBE-8B1B-EC8E0F8DEF8E}" name="תאריך הדיווח" dataDxfId="232" dataCellStyle="Normal_2007-16618"/>
    <tableColumn id="2" xr3:uid="{983E8007-4015-4DAB-B14D-6A41353CF003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C5EA9A1-6709-43DE-A9E6-73E2282CC1D8}" name="TitleRegion1.a6.l26.1" displayName="TitleRegion1.a6.l26.1" ref="A6:L26" totalsRowShown="0" headerRowDxfId="217" dataDxfId="218" headerRowBorderDxfId="230" tableBorderDxfId="231">
  <autoFilter ref="A6:L26" xr:uid="{AC5EA9A1-6709-43DE-A9E6-73E2282CC1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3118F68-A454-40EC-AA56-DD40AE2ECF50}" name="שם המנפיק/שם נייר ערך"/>
    <tableColumn id="2" xr3:uid="{125D7E73-4966-4C99-B72B-2DECD9287C23}" name="מספר ני&quot;ע" dataDxfId="229"/>
    <tableColumn id="3" xr3:uid="{35F7FF32-4FFD-45BE-9114-456E1BA3B7DC}" name="ספק המידע" dataDxfId="228"/>
    <tableColumn id="4" xr3:uid="{7E6FE44D-BAC2-44C0-B0CB-ACC69B0264AB}" name="מספר מנפיק" dataDxfId="227"/>
    <tableColumn id="5" xr3:uid="{3518DE9B-B9EA-47D3-8463-17454CBD5997}" name="ענף מסחר" dataDxfId="226"/>
    <tableColumn id="6" xr3:uid="{270E660A-5610-4A19-8CDE-3EA8F10F2205}" name="סוג מטבע" dataDxfId="225"/>
    <tableColumn id="7" xr3:uid="{E8F1CD4F-B6F3-43B3-A421-34D0E36F0292}" name="ערך נקוב****" dataDxfId="224"/>
    <tableColumn id="8" xr3:uid="{B24E14BB-4465-411F-AC44-32A8B4634792}" name="שער***" dataDxfId="223"/>
    <tableColumn id="9" xr3:uid="{75477D90-2E00-48DB-BD0D-5F4DF3DA1338}" name="שווי הוגן" dataDxfId="222"/>
    <tableColumn id="10" xr3:uid="{2FBC5F0A-AFB7-4C41-95FA-98E4A320B868}" name="שעור מערך נקוב מונפק" dataDxfId="221"/>
    <tableColumn id="11" xr3:uid="{7F634371-E043-4C2F-B8FB-2E934EDEFFBE}" name="שעור מנכסי אפיק ההשקעה" dataDxfId="220"/>
    <tableColumn id="12" xr3:uid="{C68F6CD2-4DC7-4200-A0E7-D717BC28933B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BA6E473-177A-4647-8FE6-54E8179BD9FD}" name="RowTitleRegion1.a1.b4.1" displayName="_RowTitleRegion1.a1.b4.1_13" ref="A1:B4" totalsRowShown="0" tableBorderDxfId="216">
  <autoFilter ref="A1:B4" xr:uid="{DBA6E473-177A-4647-8FE6-54E8179BD9FD}">
    <filterColumn colId="0" hiddenButton="1"/>
    <filterColumn colId="1" hiddenButton="1"/>
  </autoFilter>
  <tableColumns count="2">
    <tableColumn id="1" xr3:uid="{F236C07E-B9C2-4BB2-8E22-F25AFADB5DDE}" name="תאריך הדיווח" dataDxfId="215" dataCellStyle="Normal_2007-16618"/>
    <tableColumn id="2" xr3:uid="{94FB4374-BDE9-4B22-893F-122BAC642C1F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F8EC928-BF4D-4218-9D68-BC6BBDE37C52}" name="TitleRegion1.a6.j57.1" displayName="TitleRegion1.a6.j57.1" ref="A6:J57" totalsRowShown="0" headerRowDxfId="202" dataDxfId="203" headerRowBorderDxfId="213" tableBorderDxfId="214">
  <autoFilter ref="A6:J57" xr:uid="{5F8EC928-BF4D-4218-9D68-BC6BBDE37C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F8E63E2-C417-4FCC-945E-A7C0D431A7BE}" name="שם המנפיק/שם נייר ערך"/>
    <tableColumn id="2" xr3:uid="{58314E1D-F03E-43A1-AF49-5C46B2166026}" name="מספר ני&quot;ע" dataDxfId="212"/>
    <tableColumn id="3" xr3:uid="{DACE6E43-BDEB-44FE-A261-7CFA0E7FEBF0}" name="סוג מטבע" dataDxfId="211"/>
    <tableColumn id="4" xr3:uid="{C52833D5-ED7C-470B-89CC-8700CD50454C}" name="תאריך רכישה" dataDxfId="210"/>
    <tableColumn id="5" xr3:uid="{0C99C90D-2193-4E5F-B15B-332A02300A7A}" name="ערך נקוב****" dataDxfId="209"/>
    <tableColumn id="6" xr3:uid="{AD4FA642-D420-4F67-8757-4D61BBF84466}" name="שער***" dataDxfId="208"/>
    <tableColumn id="7" xr3:uid="{229D4AAD-67A2-48C0-B7C1-D8BC93E6DCCE}" name="שווי הוגן" dataDxfId="207"/>
    <tableColumn id="8" xr3:uid="{17EB8A34-69DF-4C7B-A63F-002DF9059305}" name="שעור מערך נקוב מונפק" dataDxfId="206"/>
    <tableColumn id="9" xr3:uid="{6FB1D622-AE2E-4D44-899C-6952647B9513}" name="שעור מנכסי אפיק ההשקעה" dataDxfId="205"/>
    <tableColumn id="10" xr3:uid="{79809411-ADB9-4667-AFD9-A1F48B8B71F2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3407A5F-57C0-4330-A609-C65AAF8C6B17}" name="RowTitleRegion1.a1.b4.1" displayName="_RowTitleRegion1.a1.b4.1_14" ref="A1:B4" totalsRowShown="0" tableBorderDxfId="201">
  <autoFilter ref="A1:B4" xr:uid="{23407A5F-57C0-4330-A609-C65AAF8C6B17}">
    <filterColumn colId="0" hiddenButton="1"/>
    <filterColumn colId="1" hiddenButton="1"/>
  </autoFilter>
  <tableColumns count="2">
    <tableColumn id="1" xr3:uid="{D07DC331-D89E-422D-8EFA-46E5BAA900D5}" name="תאריך הדיווח" dataDxfId="200" dataCellStyle="Normal_2007-16618"/>
    <tableColumn id="2" xr3:uid="{8875C683-AD0D-4118-88B5-AC8260D5BDBB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A3119AD-8B75-44B8-B8D7-D9E6B499BEC7}" name="TitleRegion1.a6.k18.1" displayName="TitleRegion1.a6.k18.1" ref="A6:K18" totalsRowShown="0" headerRowDxfId="186" dataDxfId="187" headerRowBorderDxfId="198" tableBorderDxfId="199">
  <autoFilter ref="A6:K18" xr:uid="{AA3119AD-8B75-44B8-B8D7-D9E6B499BE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FE650BD-9197-433C-8E66-17D021723D13}" name="שם המנפיק/שם נייר ערך"/>
    <tableColumn id="2" xr3:uid="{F3602ABC-B38F-4349-9504-825261472501}" name="מספר ני&quot;ע" dataDxfId="197"/>
    <tableColumn id="3" xr3:uid="{0D37FC3B-4CEC-409A-85EB-675656345F64}" name="ענף מסחר" dataDxfId="196"/>
    <tableColumn id="4" xr3:uid="{675C9020-6ABC-414A-A99A-8F210C3DCEC0}" name="סוג מטבע" dataDxfId="195"/>
    <tableColumn id="5" xr3:uid="{94883085-0270-4C3A-AD97-08254667F9A5}" name="תאריך רכישה" dataDxfId="194"/>
    <tableColumn id="6" xr3:uid="{2031E8E7-0D62-4F9A-870D-FA346371E415}" name="ערך נקוב****" dataDxfId="193"/>
    <tableColumn id="7" xr3:uid="{900EC4BB-681C-45C5-9E56-066F9F4D4176}" name="שער***" dataDxfId="192"/>
    <tableColumn id="8" xr3:uid="{324EE9CC-C745-4FA7-9D88-CF92D23A79BC}" name="שווי הוגן" dataDxfId="191"/>
    <tableColumn id="9" xr3:uid="{3DA185F1-8938-41F2-9FDB-6D28B66F3EA2}" name="שעור מערך נקוב מונפק" dataDxfId="190"/>
    <tableColumn id="10" xr3:uid="{51F96F76-24C2-4201-9ADE-96FF244D426A}" name="שעור מנכסי אפיק ההשקעה" dataDxfId="189"/>
    <tableColumn id="11" xr3:uid="{42277F03-5345-4778-9B1D-2CBE82C2FE21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A533AEC-ACF7-40E1-9E68-C210F7296447}" name="RowTitleRegion1.a1.b4.1" displayName="_RowTitleRegion1.a1.b4.1_15" ref="A1:B4" totalsRowShown="0" tableBorderDxfId="185">
  <autoFilter ref="A1:B4" xr:uid="{6A533AEC-ACF7-40E1-9E68-C210F7296447}">
    <filterColumn colId="0" hiddenButton="1"/>
    <filterColumn colId="1" hiddenButton="1"/>
  </autoFilter>
  <tableColumns count="2">
    <tableColumn id="1" xr3:uid="{3EB614D1-2103-49B6-92C3-8364537DC19E}" name="תאריך הדיווח" dataDxfId="184" dataCellStyle="Normal_2007-16618"/>
    <tableColumn id="2" xr3:uid="{FE1435C3-F273-4BCD-B794-05D2BA8D61CA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4AE2D8E-6588-46E9-ABF0-88706D344E10}" name="TitleRegion1.a6.k36.1" displayName="TitleRegion1.a6.k36.1" ref="A6:K36" totalsRowShown="0" headerRowDxfId="170" dataDxfId="171" headerRowBorderDxfId="182" tableBorderDxfId="183">
  <autoFilter ref="A6:K36" xr:uid="{F4AE2D8E-6588-46E9-ABF0-88706D344E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D60116F-BC4B-44FC-80C7-FCA4597A53CE}" name="שם המנפיק/שם נייר ערך"/>
    <tableColumn id="2" xr3:uid="{0BD6C582-0DF3-4936-B461-F8C19DC58926}" name="מספר ני&quot;ע" dataDxfId="181"/>
    <tableColumn id="3" xr3:uid="{31E749B9-E40F-4A1C-BF73-1E3EBCE667E0}" name="ענף מסחר" dataDxfId="180"/>
    <tableColumn id="4" xr3:uid="{37F197D5-AA4F-4BD9-AD8C-C518FB4482B5}" name="סוג מטבע" dataDxfId="179"/>
    <tableColumn id="5" xr3:uid="{1F2921E7-3C05-4C84-964E-CAC94E80AFC0}" name="תאריך רכישה" dataDxfId="178"/>
    <tableColumn id="6" xr3:uid="{24174597-61F6-4A27-9B53-F6F0D8E76A6C}" name="ערך נקוב****" dataDxfId="177"/>
    <tableColumn id="7" xr3:uid="{9878C69A-9DA1-4ED0-B4AE-4BE1798CE109}" name="שער***" dataDxfId="176"/>
    <tableColumn id="8" xr3:uid="{F4CFE4E5-CE5F-4F7A-B130-1E5FB493C009}" name="שווי הוגן" dataDxfId="175"/>
    <tableColumn id="9" xr3:uid="{7EDD86EE-89B8-446A-A636-3F8C6A369D17}" name="שעור מערך נקוב מונפק" dataDxfId="174"/>
    <tableColumn id="10" xr3:uid="{E1ABA1B7-3579-491F-B456-271C87D4EBE1}" name="שעור מנכסי אפיק ההשקעה" dataDxfId="173"/>
    <tableColumn id="11" xr3:uid="{91C91A2A-232C-4DDE-A6AE-8240AB0DC564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638193F-DE72-4A57-97DF-806AF2C677A5}" name="RowTitleRegion1.a1.b4.1" displayName="_RowTitleRegion1.a1.b4.1_16" ref="A1:B4" totalsRowShown="0" tableBorderDxfId="169">
  <autoFilter ref="A1:B4" xr:uid="{E638193F-DE72-4A57-97DF-806AF2C677A5}">
    <filterColumn colId="0" hiddenButton="1"/>
    <filterColumn colId="1" hiddenButton="1"/>
  </autoFilter>
  <tableColumns count="2">
    <tableColumn id="1" xr3:uid="{E024C43E-9943-4FDC-8405-AAE67332A94A}" name="תאריך הדיווח" dataDxfId="168" dataCellStyle="Normal_2007-16618"/>
    <tableColumn id="2" xr3:uid="{3A5312B6-2D94-4DBF-BD12-9EFD634AD960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DD7C440-9D32-4AA8-BB5E-2DD294BFE39C}" name="TitleRegion1.a6.j268.1" displayName="TitleRegion1.a6.j268.1" ref="A6:J268" totalsRowShown="0" headerRowDxfId="155" dataDxfId="156" headerRowBorderDxfId="166" tableBorderDxfId="167">
  <autoFilter ref="A6:J268" xr:uid="{EDD7C440-9D32-4AA8-BB5E-2DD294BFE3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F008450-FE29-4EBA-84CE-1A8FBEC1F067}" name="שם המנפיק/שם נייר ערך"/>
    <tableColumn id="2" xr3:uid="{3F2763B7-A600-40C4-BA01-5B20F1C82606}" name="מספר ני&quot;ע" dataDxfId="165"/>
    <tableColumn id="3" xr3:uid="{93D7DED3-84FA-4EBC-9CE1-ACCAB20B9B62}" name="ענף מסחר" dataDxfId="164"/>
    <tableColumn id="4" xr3:uid="{F32CB252-C1DF-4A64-BE0E-8B3DD585C134}" name="סוג מטבע" dataDxfId="163"/>
    <tableColumn id="5" xr3:uid="{0E7AC9E0-8A88-4FAB-B78D-12D278E3AC99}" name="תאריך רכישה" dataDxfId="162"/>
    <tableColumn id="6" xr3:uid="{4CEE818A-B3E9-4508-9D89-612725B11D64}" name="ערך נקוב****" dataDxfId="161"/>
    <tableColumn id="7" xr3:uid="{BABAFA54-A3D3-4A07-B411-C1D5F632D03D}" name="שער***" dataDxfId="160"/>
    <tableColumn id="8" xr3:uid="{1A65B67B-46C5-404C-9E19-717CB42C5B5B}" name="שווי הוגן" dataDxfId="159"/>
    <tableColumn id="9" xr3:uid="{D544EC21-C348-41D1-8B7B-7D2ACC71A479}" name="שעור מנכסי אפיק ההשקעה" dataDxfId="158"/>
    <tableColumn id="10" xr3:uid="{865E203D-EA71-44CC-9EE3-F0AFAFFAD3CA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2AB1575-EB84-4D7C-9DC4-BB7C81013BDB}" name="RowTitleRegion1.a1.b4.1" displayName="_RowTitleRegion1.a1.b4.1_17" ref="A1:B4" totalsRowShown="0" tableBorderDxfId="154">
  <autoFilter ref="A1:B4" xr:uid="{12AB1575-EB84-4D7C-9DC4-BB7C81013BDB}">
    <filterColumn colId="0" hiddenButton="1"/>
    <filterColumn colId="1" hiddenButton="1"/>
  </autoFilter>
  <tableColumns count="2">
    <tableColumn id="1" xr3:uid="{8238D703-9682-4C0F-959A-1AFD03D517D9}" name="תאריך הדיווח" dataDxfId="153" dataCellStyle="Normal_2007-16618"/>
    <tableColumn id="2" xr3:uid="{0D6B63D8-E061-4C10-A6AE-FC010275B328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2FCFC38-581F-4375-ACDE-55408977D371}" name="TitleRegion1.a6.p41.1" displayName="TitleRegion1.a6.p41.1_" ref="A6:P41" totalsRowShown="0" headerRowDxfId="134" dataDxfId="135" headerRowBorderDxfId="151" tableBorderDxfId="152">
  <autoFilter ref="A6:P41" xr:uid="{B2FCFC38-581F-4375-ACDE-55408977D3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4B6E6B5-64D5-4594-B627-8A4884D86590}" name="שם המנפיק/שם נייר ערך"/>
    <tableColumn id="2" xr3:uid="{0F3A89F2-BE83-4244-B3B4-441C5B8BB317}" name="מספר ני&quot;ע" dataDxfId="150"/>
    <tableColumn id="3" xr3:uid="{B22138F1-4CBC-4DDC-B221-0A30BCE17CB8}" name="נכס הבסיס" dataDxfId="149"/>
    <tableColumn id="4" xr3:uid="{A5FBB7B4-9519-4E88-A642-8902D3B3FEBF}" name="דירוג" dataDxfId="148"/>
    <tableColumn id="5" xr3:uid="{FE806AE5-94DB-4F23-A4A7-0D2BE31E48E7}" name="שם מדרג" dataDxfId="147"/>
    <tableColumn id="6" xr3:uid="{A2785A15-43A8-438E-9EF6-CC485591C359}" name="תאריך רכישה" dataDxfId="146"/>
    <tableColumn id="7" xr3:uid="{31FB5334-FFBC-4D86-A27B-FEC243EEBF78}" name="מח&quot;מ" dataDxfId="145"/>
    <tableColumn id="8" xr3:uid="{20012792-F884-4A59-B09A-94AF4452ECA7}" name="סוג מטבע" dataDxfId="144"/>
    <tableColumn id="9" xr3:uid="{DB074054-FF44-401E-B03A-56D4F6474F10}" name="שיעור ריבית" dataDxfId="143"/>
    <tableColumn id="10" xr3:uid="{4454065E-86D5-46F6-8CF9-BC24E8A3266D}" name="תשואה לפידיון" dataDxfId="142"/>
    <tableColumn id="11" xr3:uid="{35158A32-3D59-4B5A-A8E4-6282F39DD393}" name="ערך נקוב****" dataDxfId="141"/>
    <tableColumn id="12" xr3:uid="{37472522-FC2C-43AB-8035-2DCC6947263A}" name="שער***" dataDxfId="140"/>
    <tableColumn id="13" xr3:uid="{B6347139-D519-4E76-A491-A3240D652FF2}" name="שווי הוגן" dataDxfId="139"/>
    <tableColumn id="14" xr3:uid="{860E9272-01E3-47A5-A3CE-6D026C218771}" name="שעור מערך נקוב מונפק" dataDxfId="138"/>
    <tableColumn id="15" xr3:uid="{3D11C60E-6747-42BC-979D-FD0F17E04E97}" name="שעור מנכסי אפיק ההשקעה" dataDxfId="137"/>
    <tableColumn id="16" xr3:uid="{3CEA0B36-91E7-4D82-9AF8-3A7560A1FF4F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C0CB0CC-88CC-41EA-B355-AA55953A556E}" name="RowTitleRegion1.a1.b4.1" displayName="_RowTitleRegion1.a1.b4.1_18" ref="A1:B4" totalsRowShown="0" tableBorderDxfId="133">
  <autoFilter ref="A1:B4" xr:uid="{3C0CB0CC-88CC-41EA-B355-AA55953A556E}">
    <filterColumn colId="0" hiddenButton="1"/>
    <filterColumn colId="1" hiddenButton="1"/>
  </autoFilter>
  <tableColumns count="2">
    <tableColumn id="1" xr3:uid="{092768A3-0A80-4677-A6A7-34026CF42C4C}" name="תאריך הדיווח" dataDxfId="132" dataCellStyle="Normal_2007-16618"/>
    <tableColumn id="2" xr3:uid="{43A0C131-3CA6-4FF1-938A-F24667AB5D4B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B336F95-2757-4E0A-BFA7-638FABB5EC6D}" name="TitleRegion1.a5.q41.1" displayName="TitleRegion1.a5.q41.1" ref="A5:Q41" totalsRowShown="0" headerRowDxfId="112" dataDxfId="113" headerRowBorderDxfId="130" tableBorderDxfId="131">
  <autoFilter ref="A5:Q41" xr:uid="{FB336F95-2757-4E0A-BFA7-638FABB5EC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D240B81-B794-4B5B-9811-9B82FFA9B858}" name="שם המנפיק/שם נייר ערך"/>
    <tableColumn id="2" xr3:uid="{1082B478-3720-4F2C-A25E-D6ED1E49445A}" name="קונסורציום כן/לא" dataDxfId="129"/>
    <tableColumn id="3" xr3:uid="{4D3DD64A-93FB-4624-8846-A7701457BCC8}" name="מספר ני&quot;ע" dataDxfId="128"/>
    <tableColumn id="4" xr3:uid="{4C2228F3-1C6B-4C7A-811E-159384330540}" name="מספר מנפיק" dataDxfId="127"/>
    <tableColumn id="5" xr3:uid="{6F7A9518-0905-4F02-B8B2-66A273957AD4}" name="דירוג" dataDxfId="126"/>
    <tableColumn id="6" xr3:uid="{68B789B3-2899-4092-BEE2-6A9EB4A25C5E}" name="תאריך רכישה" dataDxfId="125"/>
    <tableColumn id="7" xr3:uid="{C74BC4DA-26E1-4BAA-8D8E-CD1320946BE2}" name="שם מדרג" dataDxfId="124"/>
    <tableColumn id="8" xr3:uid="{416E31D4-9AE4-4F10-92FA-260702F3D511}" name="מח&quot;מ" dataDxfId="123"/>
    <tableColumn id="9" xr3:uid="{BD2BE0E8-FB70-41CF-89A6-D22E771DC81C}" name="ענף משק" dataDxfId="122"/>
    <tableColumn id="10" xr3:uid="{9307D31D-BE2E-4064-98B9-C9F5488877C6}" name="סוג מטבע" dataDxfId="121"/>
    <tableColumn id="11" xr3:uid="{B80F02C9-B8F2-4F4D-BF58-FF0A97983172}" name="שיעור ריבית ממוצע" dataDxfId="120"/>
    <tableColumn id="12" xr3:uid="{DE45E6F6-6260-4DDB-919C-30E1056C70C5}" name="תשואה לפידיון" dataDxfId="119"/>
    <tableColumn id="13" xr3:uid="{2D698766-4E11-4AAD-8E1B-0FB0CA49DDC2}" name="ערך נקוב****" dataDxfId="118"/>
    <tableColumn id="14" xr3:uid="{1D0AB37B-C8E7-466D-BE1F-6A6F4AC672AB}" name="שער***" dataDxfId="117"/>
    <tableColumn id="15" xr3:uid="{7849A135-7104-4164-BA5F-0B84BD124F71}" name="שווי הוגן" dataDxfId="116"/>
    <tableColumn id="16" xr3:uid="{F4063056-AB9F-42E7-93F5-C7B0962DC827}" name="שעור מנכסי אפיק ההשקעה" dataDxfId="115"/>
    <tableColumn id="17" xr3:uid="{3EF171F6-8A35-4EB7-ACB0-B7530CD71E38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88C3FB2-E328-4852-81A8-BBADD37E8BBC}" name="RowTitleRegion1.a1.b4.1" displayName="_RowTitleRegion1.a1.b4.1_19" ref="A1:B4" totalsRowShown="0" tableBorderDxfId="111">
  <autoFilter ref="A1:B4" xr:uid="{388C3FB2-E328-4852-81A8-BBADD37E8BBC}">
    <filterColumn colId="0" hiddenButton="1"/>
    <filterColumn colId="1" hiddenButton="1"/>
  </autoFilter>
  <tableColumns count="2">
    <tableColumn id="1" xr3:uid="{BACCBF00-45C5-4529-8BEC-0F8C52CBAC92}" name="תאריך הדיווח" dataDxfId="110" dataCellStyle="Normal_2007-16618"/>
    <tableColumn id="2" xr3:uid="{E1C8F1E4-924E-4237-B4C6-3844C82826C2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051463C-1D0D-4234-B87E-A05E306372F0}" name="TitleRegion1.a5.n25.1" displayName="TitleRegion1.a5.n25.1" ref="A5:N25" totalsRowShown="0" headerRowDxfId="94" dataDxfId="95" headerRowBorderDxfId="109">
  <autoFilter ref="A5:N25" xr:uid="{3051463C-1D0D-4234-B87E-A05E306372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01FECCE-0A99-4D8D-896A-CB68494F664A}" name="שם המנפיק/שם נייר ערך"/>
    <tableColumn id="2" xr3:uid="{37699E52-21CF-4BBE-91E7-EB02860A8238}" name="מספר ני&quot;ע" dataDxfId="108"/>
    <tableColumn id="3" xr3:uid="{06F58534-A27A-49B3-A72D-2DC3B0A71721}" name="מספר מנפיק" dataDxfId="107"/>
    <tableColumn id="4" xr3:uid="{F3DAA078-5F70-40D1-9990-0BEE0A4F4ACC}" name="דירוג" dataDxfId="106"/>
    <tableColumn id="5" xr3:uid="{C2A33531-87B2-4040-B14E-7406551AFDA7}" name="שם מדרג" dataDxfId="105"/>
    <tableColumn id="6" xr3:uid="{801CF2DB-C40A-43FB-B70E-FB56407D3CE5}" name="מח&quot;מ" dataDxfId="104"/>
    <tableColumn id="7" xr3:uid="{DCF9D123-A1D4-47FE-88B2-4AB78EAAC683}" name="סוג מטבע" dataDxfId="103"/>
    <tableColumn id="8" xr3:uid="{219888B5-C39F-47B8-806E-0CF8ACA11244}" name="תנאי ושיעור ריבית" dataDxfId="102"/>
    <tableColumn id="9" xr3:uid="{666E296D-4052-417A-AFE7-DA872A7B37E0}" name="תשואה לפידיון" dataDxfId="101"/>
    <tableColumn id="10" xr3:uid="{3BF59F2B-DC95-4684-B603-32F69D3D5B10}" name="ערך נקוב****" dataDxfId="100"/>
    <tableColumn id="11" xr3:uid="{FF3AC79D-6CE8-42A4-902C-1CBA4F12A519}" name="שער***" dataDxfId="99"/>
    <tableColumn id="12" xr3:uid="{6A60EBA2-88D1-491B-9DBE-11FA354D26C9}" name="שווי הוגן" dataDxfId="98"/>
    <tableColumn id="13" xr3:uid="{8F42216B-1766-4C85-B3A5-ED3628570DCD}" name="שעור מנכסי אפיק ההשקעה" dataDxfId="97"/>
    <tableColumn id="14" xr3:uid="{239FE786-5FA0-4295-889D-C49E18B83AFE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39A8EC4-081D-4B34-B8E8-894922FF705F}" name="RowTitleRegion1.a1.b4.1" displayName="_RowTitleRegion1.a1.b4.1_20" ref="A1:B4" totalsRowShown="0" tableBorderDxfId="93">
  <autoFilter ref="A1:B4" xr:uid="{839A8EC4-081D-4B34-B8E8-894922FF705F}">
    <filterColumn colId="0" hiddenButton="1"/>
    <filterColumn colId="1" hiddenButton="1"/>
  </autoFilter>
  <tableColumns count="2">
    <tableColumn id="1" xr3:uid="{A9F96AEA-2F4D-49C2-A6C1-B6CBCAB968D9}" name="תאריך הדיווח" dataDxfId="92" dataCellStyle="Normal_2007-16618"/>
    <tableColumn id="2" xr3:uid="{839A7A4C-8451-4314-AB02-4A3FA870E312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944D0BC-E97B-4EA3-8602-6B81AAF644BF}" name="TitleRegion1.a5.i18.1" displayName="TitleRegion1.a5.i18.1" ref="A5:I18" totalsRowShown="0" headerRowDxfId="80" dataDxfId="81" headerRowBorderDxfId="91">
  <autoFilter ref="A5:I18" xr:uid="{5944D0BC-E97B-4EA3-8602-6B81AAF644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B95118D-5911-4D31-947A-390695215365}" name="שם המנפיק/שם נייר ערך" dataDxfId="90"/>
    <tableColumn id="2" xr3:uid="{BC7FABBD-73B2-410F-82C0-BBB1C870F44D}" name="תאריך שערוך אחרון" dataDxfId="89"/>
    <tableColumn id="3" xr3:uid="{D4AA36AD-9004-409B-9842-B872E5298E45}" name="אופי הנכס" dataDxfId="88"/>
    <tableColumn id="4" xr3:uid="{1D720FA5-DEF7-4F6A-AC46-FBFA180425AF}" name="שעור תשואה במהלך התקופה" dataDxfId="87"/>
    <tableColumn id="5" xr3:uid="{0359E62A-BA6A-4B69-9305-86945859E709}" name="סוג מטבע" dataDxfId="86"/>
    <tableColumn id="6" xr3:uid="{18C7C208-D8B0-492F-A6A9-5AEEF9D42F30}" name="שווי משוערך" dataDxfId="85"/>
    <tableColumn id="7" xr3:uid="{E6E5C93F-8DCD-4FD2-8EE3-3ED10C361F83}" name="שעור מנכסי אפיק ההשקעה" dataDxfId="84"/>
    <tableColumn id="8" xr3:uid="{897E5122-06EB-4F47-ADAA-5CC0D81C507D}" name="שעור מסך נכסי השקעה" dataDxfId="83"/>
    <tableColumn id="9" xr3:uid="{9AF1775A-41FE-491C-BC70-E98EE2C7BD99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CFFD0E7-AF80-4B93-8B20-72F272DAB27D}" name="RowTitleRegion1.a1.b4.1" displayName="_RowTitleRegion1.a1.b4.1_21" ref="A1:B4" totalsRowShown="0" tableBorderDxfId="79">
  <autoFilter ref="A1:B4" xr:uid="{0CFFD0E7-AF80-4B93-8B20-72F272DAB27D}">
    <filterColumn colId="0" hiddenButton="1"/>
    <filterColumn colId="1" hiddenButton="1"/>
  </autoFilter>
  <tableColumns count="2">
    <tableColumn id="1" xr3:uid="{44A67114-AE3A-4B5A-AC9D-A22F2B614C44}" name="תאריך הדיווח" dataDxfId="78" dataCellStyle="Normal_2007-16618"/>
    <tableColumn id="2" xr3:uid="{4BB33DCB-8480-4F87-9284-A3C88680FA95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C3568C8-1B9D-44DB-8E0E-E35A68B4FE3F}" name="TitleRegion1.a5.j12.1" displayName="TitleRegion1.a5.j12.1" ref="A5:J12" totalsRowShown="0" headerRowDxfId="74" headerRowBorderDxfId="77" headerRowCellStyle="Normal_2007-16618">
  <autoFilter ref="A5:J12" xr:uid="{2C3568C8-1B9D-44DB-8E0E-E35A68B4FE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2E9DB09-E8A8-4368-A04C-4EFBCBDA8F88}" name="שם המנפיק/שם נייר ערך"/>
    <tableColumn id="2" xr3:uid="{A74B5A8E-0223-4E98-9878-E374A161FE0E}" name="מספר מנפיק" dataDxfId="76"/>
    <tableColumn id="3" xr3:uid="{2CAC3FC4-8C95-4679-8821-7265048F9A4D}" name="דירוג"/>
    <tableColumn id="4" xr3:uid="{FF969E13-6126-4C4B-B152-9BA830FA524F}" name="שם המדרג" dataDxfId="75"/>
    <tableColumn id="5" xr3:uid="{EC6994E8-59DB-4B62-9487-F65D2464CA56}" name="שעור הריבית"/>
    <tableColumn id="6" xr3:uid="{5B9CA6DD-3921-4857-8C3A-4F74F70F61B5}" name="סוג מטבע"/>
    <tableColumn id="7" xr3:uid="{33319A8F-D24D-4582-B46E-A2F5E39AD9C4}" name="תשואה לפדיון"/>
    <tableColumn id="8" xr3:uid="{03BD8DFA-4DD8-4E61-A522-AB77CBB4E778}" name="שווי הוגן"/>
    <tableColumn id="9" xr3:uid="{808474F2-BF17-4DBB-8977-57050DE2AD6D}" name="שעור מנכסי אפיק ההשקעה"/>
    <tableColumn id="10" xr3:uid="{AEE3A23F-67BB-42FA-9B7A-0458702D56C5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5FA359A-E5A3-42D0-9ED2-4981393CC919}" name="RowTitleRegion1.a1.b4.1" displayName="_RowTitleRegion1.a1.b4.1_22" ref="A1:B4" totalsRowShown="0" tableBorderDxfId="73">
  <autoFilter ref="A1:B4" xr:uid="{45FA359A-E5A3-42D0-9ED2-4981393CC919}">
    <filterColumn colId="0" hiddenButton="1"/>
    <filterColumn colId="1" hiddenButton="1"/>
  </autoFilter>
  <tableColumns count="2">
    <tableColumn id="1" xr3:uid="{E6E83374-9647-40BE-B8AD-AFDF2C04ABD4}" name="תאריך הדיווח" dataDxfId="72" dataCellStyle="Normal_2007-16618"/>
    <tableColumn id="2" xr3:uid="{2E0E17B3-A6E7-451F-98CA-BEA3653A2437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7B058A6-549C-46D0-994A-7F6F81134E67}" name="TitleRegion1.a5.j24.1" displayName="TitleRegion1.a5.j24.1" ref="A5:J24" totalsRowShown="0" headerRowDxfId="65" headerRowBorderDxfId="71">
  <autoFilter ref="A5:J24" xr:uid="{B7B058A6-549C-46D0-994A-7F6F81134E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A7D8A15-DE3E-4C20-B3C8-CAC03AF88877}" name="שם המנפיק/שם נייר ערך"/>
    <tableColumn id="2" xr3:uid="{1A3DCE4F-A1EA-4E82-9C08-66C01B9812DE}" name="מספר ני&quot;ע"/>
    <tableColumn id="3" xr3:uid="{632FA71D-9516-4857-9764-53391084E1A1}" name="דירוג"/>
    <tableColumn id="4" xr3:uid="{E95F0B05-F2F9-49F3-9B45-662F946FD5EA}" name="שם המדרג"/>
    <tableColumn id="5" xr3:uid="{BA6AF42B-404B-408B-82DA-8A65ECA7344B}" name="שעור הריבית" dataDxfId="70"/>
    <tableColumn id="6" xr3:uid="{196FCF5D-0C0C-4E4A-804F-CA1183F57F5E}" name="סוג מטבע"/>
    <tableColumn id="7" xr3:uid="{DCEB6186-494E-4F56-A313-7F2AADE1CEF3}" name="תשואה לפדיון" dataDxfId="69"/>
    <tableColumn id="8" xr3:uid="{A8164E1E-C126-4F59-AAD3-F9AB9D8B07E4}" name="שווי הוגן" dataDxfId="68"/>
    <tableColumn id="9" xr3:uid="{87ED30ED-FD6B-48F7-83A6-F474FE911E9B}" name="שעור מנכסי אפיק ההשקעה" dataDxfId="67"/>
    <tableColumn id="10" xr3:uid="{860C6885-5A16-4845-B0E7-091299529755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19BE8B9-BA46-49C2-9894-F6D21088A604}" name="RowTitleRegion1.a1.b4.1" displayName="_RowTitleRegion1.a1.b4.1_23" ref="A1:B4" totalsRowShown="0" tableBorderDxfId="64">
  <autoFilter ref="A1:B4" xr:uid="{619BE8B9-BA46-49C2-9894-F6D21088A604}">
    <filterColumn colId="0" hiddenButton="1"/>
    <filterColumn colId="1" hiddenButton="1"/>
  </autoFilter>
  <tableColumns count="2">
    <tableColumn id="1" xr3:uid="{4F7407B7-AB5B-40F8-979B-E75D6D68B860}" name="תאריך הדיווח" dataDxfId="63" dataCellStyle="Normal_2007-16618"/>
    <tableColumn id="2" xr3:uid="{087EC163-0DDC-4FD5-A376-EC39345B4882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ADE6369-AA9A-46C6-8F71-6BBC999AF620}" name="TitleRegion1.a5.c47.1" displayName="TitleRegion1.a5.c47.1" ref="A5:C47" totalsRowShown="0" headerRowBorderDxfId="62">
  <autoFilter ref="A5:C47" xr:uid="{FADE6369-AA9A-46C6-8F71-6BBC999AF620}">
    <filterColumn colId="0" hiddenButton="1"/>
    <filterColumn colId="1" hiddenButton="1"/>
    <filterColumn colId="2" hiddenButton="1"/>
  </autoFilter>
  <tableColumns count="3">
    <tableColumn id="1" xr3:uid="{4EB44ECF-7AE7-41DC-ADC1-32559F29AB4B}" name="שם המנפיק/שם נייר ערך"/>
    <tableColumn id="2" xr3:uid="{348F9EE6-12C0-4AF0-A080-BEB7FADEC15E}" name="סכום ההתחייבות" dataDxfId="61" dataCellStyle="Comma"/>
    <tableColumn id="3" xr3:uid="{E602F23C-96B7-4560-A634-27A2AFC3A8B0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FB626AE-9E2F-440F-A828-F9616FE3FDAF}" name="RowTitleRegion1.a1.b4.1" displayName="_RowTitleRegion1.a1.b4.1_24" ref="A1:B4" totalsRowShown="0" tableBorderDxfId="59">
  <autoFilter ref="A1:B4" xr:uid="{BFB626AE-9E2F-440F-A828-F9616FE3FDAF}">
    <filterColumn colId="0" hiddenButton="1"/>
    <filterColumn colId="1" hiddenButton="1"/>
  </autoFilter>
  <tableColumns count="2">
    <tableColumn id="1" xr3:uid="{F2BD3357-12AE-4185-BA2A-1E74FB0DB7C4}" name="תאריך הדיווח" dataDxfId="58" dataCellStyle="Normal_2007-16618"/>
    <tableColumn id="2" xr3:uid="{95879654-89BC-4AB3-9FB2-BB904B282E8F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B1F7517-3FA2-4548-83B9-D3158F7ADD02}" name="TitleRegion1.a5.o25.1" displayName="TitleRegion1.a5.o25.1" ref="A5:O25" totalsRowShown="0" headerRowDxfId="40" dataDxfId="41" headerRowBorderDxfId="56" tableBorderDxfId="57">
  <autoFilter ref="A5:O25" xr:uid="{1B1F7517-3FA2-4548-83B9-D3158F7ADD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0BE7278-D481-4900-830C-3C8A60F5D6BB}" name="שם המנפיק/שם נייר ערך"/>
    <tableColumn id="2" xr3:uid="{79ADF38C-2FF0-4AE5-8061-20A63C71350D}" name="מספר ני&quot;ע" dataDxfId="55"/>
    <tableColumn id="3" xr3:uid="{679F769B-BA68-42E3-99C1-E5838A0B21ED}" name="ענף מסחר" dataDxfId="54"/>
    <tableColumn id="4" xr3:uid="{A3E11AE9-3EE6-4888-B740-010A6DA15746}" name="דירוג" dataDxfId="53"/>
    <tableColumn id="5" xr3:uid="{E622CCFA-A609-494A-AF30-9B8BE263D4A7}" name="שם מדרג" dataDxfId="52"/>
    <tableColumn id="6" xr3:uid="{E7929E52-CC4C-4277-BA66-4F7C136EED24}" name="תאריך רכישה" dataDxfId="51"/>
    <tableColumn id="7" xr3:uid="{FD4CFA64-6E1C-45DA-878A-7C8A603B70B2}" name="מח&quot;מ" dataDxfId="50"/>
    <tableColumn id="8" xr3:uid="{B4CCE943-6E8D-4A70-8BAE-AE67ACD7B153}" name="סוג מטבע" dataDxfId="49"/>
    <tableColumn id="9" xr3:uid="{8D97173B-F79B-49D4-A69B-F6B3664B4791}" name="שיעור ריבית" dataDxfId="48"/>
    <tableColumn id="10" xr3:uid="{1EBA3B70-E839-4365-8912-3782FA977627}" name="ריבית אפקטיבית" dataDxfId="47"/>
    <tableColumn id="11" xr3:uid="{7A69E242-DC58-48A4-9853-7D939333DC62}" name="ערך נקוב ****" dataDxfId="46"/>
    <tableColumn id="12" xr3:uid="{121A2CF4-83E5-41C3-B98A-5C18A7DA12A0}" name="עלות מתואמת" dataDxfId="45"/>
    <tableColumn id="13" xr3:uid="{53A1E518-9DE6-453E-A7A7-026F4321170A}" name="שעור מערך נקוב מונפק" dataDxfId="44"/>
    <tableColumn id="14" xr3:uid="{0FA5BFAA-5FA2-4E23-8FC7-0AF10DD756AA}" name="שעור מנכסי אפיק ההשקעה" dataDxfId="43"/>
    <tableColumn id="15" xr3:uid="{EB3ED592-0683-49CC-9E4F-575FE23586BC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D17E8AD-2B6C-43BC-AB1A-4FE79B0214AD}" name="RowTitleRegion1.a1.b4.1" displayName="_RowTitleRegion1.a1.b4.1_25" ref="A1:B4" totalsRowShown="0" tableBorderDxfId="39">
  <autoFilter ref="A1:B4" xr:uid="{5D17E8AD-2B6C-43BC-AB1A-4FE79B0214AD}">
    <filterColumn colId="0" hiddenButton="1"/>
    <filterColumn colId="1" hiddenButton="1"/>
  </autoFilter>
  <tableColumns count="2">
    <tableColumn id="1" xr3:uid="{87CD5FC7-74D0-4785-8B69-60006EA2A04D}" name="תאריך הדיווח" dataDxfId="38" dataCellStyle="Normal_2007-16618"/>
    <tableColumn id="2" xr3:uid="{CF1B80A6-C413-40E6-938C-098BC40BE51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AC9EF2B-B084-410A-A852-C24495D5BFBF}" name="TitleRegion1.a5.o25.1" displayName="TitleRegion1.a5.o25.1_" ref="A5:O25" totalsRowShown="0" headerRowDxfId="20" dataDxfId="21" headerRowBorderDxfId="36" tableBorderDxfId="37">
  <autoFilter ref="A5:O25" xr:uid="{7AC9EF2B-B084-410A-A852-C24495D5BF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891FEF8-9EE7-42F7-95D8-4653D02A93AB}" name="שם המנפיק/שם נייר ערך"/>
    <tableColumn id="2" xr3:uid="{1C960231-0407-450C-AEA9-EB9F1ACCCE5C}" name="מספר ני&quot;ע" dataDxfId="35"/>
    <tableColumn id="3" xr3:uid="{7DE3EC2F-FFC8-43EF-A980-7EE17ED4558F}" name="ענף מסחר" dataDxfId="34"/>
    <tableColumn id="4" xr3:uid="{88A98617-69B9-498C-BDE0-2D87AC8AF0A2}" name="דירוג" dataDxfId="33"/>
    <tableColumn id="5" xr3:uid="{EFC9A95B-C29A-40B5-941A-A5385C9A26BF}" name="שם מדרג" dataDxfId="32"/>
    <tableColumn id="6" xr3:uid="{0FBA0A52-E37E-4012-B528-112D1C95B74B}" name="תאריך רכישה" dataDxfId="31"/>
    <tableColumn id="7" xr3:uid="{21EEF33B-F18E-44F3-BC48-DE407C8D848D}" name="מח&quot;מ" dataDxfId="30"/>
    <tableColumn id="8" xr3:uid="{D657ACC9-7BEE-4F07-9DA8-B1EB1D3178A6}" name="סוג מטבע" dataDxfId="29"/>
    <tableColumn id="9" xr3:uid="{288A2697-B010-4264-985D-CAD8B6561067}" name="שיעור ריבית" dataDxfId="28"/>
    <tableColumn id="10" xr3:uid="{0B8E7B0C-4EC0-41A6-A093-53E49A31F4D2}" name="ריבית אפקטיבית" dataDxfId="27"/>
    <tableColumn id="11" xr3:uid="{029B7129-14A7-4AE8-AFFF-AE52F8452917}" name="ערך נקוב****" dataDxfId="26"/>
    <tableColumn id="12" xr3:uid="{F777FEB3-9E8B-47F1-AAD4-FBA33F5E277E}" name="עלות מתואמת" dataDxfId="25"/>
    <tableColumn id="13" xr3:uid="{19E3B4EF-680E-44AA-8E70-2EAE5DECFF52}" name="שעור מערך נקוב מונפק" dataDxfId="24"/>
    <tableColumn id="14" xr3:uid="{AA9911EF-0669-4B6A-AC95-5D9FEC799335}" name="שעור מנכסי אפיק ההשקעה" dataDxfId="23"/>
    <tableColumn id="15" xr3:uid="{F416FE0C-06F0-47B5-A98C-FB1C334F5383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FD0BF83-4E7A-483B-8117-483CFDE0062D}" name="RowTitleRegion1.a1.b4.1" displayName="_RowTitleRegion1.a1.b4.1_26" ref="A1:B4" totalsRowShown="0" tableBorderDxfId="19">
  <autoFilter ref="A1:B4" xr:uid="{AFD0BF83-4E7A-483B-8117-483CFDE0062D}">
    <filterColumn colId="0" hiddenButton="1"/>
    <filterColumn colId="1" hiddenButton="1"/>
  </autoFilter>
  <tableColumns count="2">
    <tableColumn id="1" xr3:uid="{14AB8A8B-8FD5-45AA-AF0C-F472A4FC10C5}" name="תאריך הדיווח" dataDxfId="18" dataCellStyle="Normal_2007-16618"/>
    <tableColumn id="2" xr3:uid="{63EC2016-A80D-428F-8440-FE6D3AF97EAF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8F9DA5E-BE15-4DE0-B5CF-F32C3897708C}" name="TitleRegion1.a5.o26.1" displayName="TitleRegion1.a5.o26.1" ref="A5:O26" totalsRowShown="0" headerRowDxfId="0" dataDxfId="1" headerRowBorderDxfId="16" tableBorderDxfId="17">
  <autoFilter ref="A5:O26" xr:uid="{88F9DA5E-BE15-4DE0-B5CF-F32C389770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CB79A0A-4BF6-4060-9942-0BDBEF62A253}" name="שם המנפיק/שם נייר ערך"/>
    <tableColumn id="2" xr3:uid="{16FCA3E2-087E-40C4-A378-CD2D1854F31B}" name="מספר ני&quot;ע" dataDxfId="15"/>
    <tableColumn id="3" xr3:uid="{D0F4E952-E83B-4A2A-B367-B97C3DA609FD}" name="ענף מסחר" dataDxfId="14"/>
    <tableColumn id="4" xr3:uid="{EE1B0728-6FDC-4F09-95B7-43678C4A67B0}" name="דירוג" dataDxfId="13"/>
    <tableColumn id="5" xr3:uid="{EA5ACCC8-A472-477A-8CD5-D334D76C8277}" name="שם מדרג" dataDxfId="12"/>
    <tableColumn id="6" xr3:uid="{23896E87-48C6-485E-B3E7-C8EA41BD4BAD}" name="תאריך רכישה" dataDxfId="11"/>
    <tableColumn id="7" xr3:uid="{0BAFDE47-99B0-4CB5-B9D3-C15AA6446714}" name="מח&quot;מ" dataDxfId="10"/>
    <tableColumn id="8" xr3:uid="{CA9F5200-229E-4867-801C-8661FFD31FCF}" name="סוג מטבע" dataDxfId="9"/>
    <tableColumn id="9" xr3:uid="{40F3ED7A-3A77-48BC-83AB-D15C0962AE33}" name="שיעור ריבית" dataDxfId="8"/>
    <tableColumn id="10" xr3:uid="{C1B94B5A-80B9-471B-A574-D9B8212338D1}" name="ריבית אפקטיבית" dataDxfId="7"/>
    <tableColumn id="11" xr3:uid="{4A1A7CB7-125E-48D2-8215-6B3ACD700271}" name="ערך נקוב****" dataDxfId="6"/>
    <tableColumn id="12" xr3:uid="{411C3920-3D8E-4B00-877F-FA8F2C322204}" name="עלות מתואמת" dataDxfId="5"/>
    <tableColumn id="13" xr3:uid="{0BF703FB-1B4F-4F9F-8B3C-BEE86F2D0DC1}" name="שעור מערך נקוב מונפק" dataDxfId="4"/>
    <tableColumn id="14" xr3:uid="{FFA57EAB-DB2A-444B-A56A-95A4A0A36EC8}" name="שעור מנכסי אפיק ההשקעה" dataDxfId="3"/>
    <tableColumn id="15" xr3:uid="{524BA10C-B443-4C16-ABA0-8A17E298D022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2" t="s">
        <v>1831</v>
      </c>
    </row>
    <row r="2" spans="1:30">
      <c r="B2" s="2" t="s">
        <v>1</v>
      </c>
      <c r="C2" s="9" t="s">
        <v>1297</v>
      </c>
    </row>
    <row r="3" spans="1:30">
      <c r="B3" s="2" t="s">
        <v>2</v>
      </c>
      <c r="C3" s="20" t="s">
        <v>1298</v>
      </c>
    </row>
    <row r="4" spans="1:30">
      <c r="B4" s="2" t="s">
        <v>3</v>
      </c>
      <c r="C4" s="63" t="s">
        <v>164</v>
      </c>
    </row>
    <row r="5" spans="1:30" ht="18.75">
      <c r="A5" s="82" t="s">
        <v>1832</v>
      </c>
      <c r="B5" s="81" t="s">
        <v>4</v>
      </c>
      <c r="C5" s="83" t="s">
        <v>1833</v>
      </c>
      <c r="D5" s="84" t="s">
        <v>1834</v>
      </c>
    </row>
    <row r="6" spans="1:30" s="3" customFormat="1">
      <c r="A6" s="85" t="s">
        <v>1832</v>
      </c>
      <c r="B6" s="86" t="s">
        <v>1832</v>
      </c>
      <c r="C6" s="40" t="s">
        <v>5</v>
      </c>
      <c r="D6" s="41" t="s">
        <v>158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5" t="s">
        <v>1832</v>
      </c>
      <c r="B7" s="86" t="s">
        <v>1832</v>
      </c>
      <c r="C7" s="42" t="s">
        <v>6</v>
      </c>
      <c r="D7" s="43" t="s">
        <v>7</v>
      </c>
    </row>
    <row r="8" spans="1:30" s="4" customFormat="1" ht="20.25">
      <c r="A8" s="87" t="s">
        <v>1832</v>
      </c>
      <c r="B8" s="88" t="s">
        <v>1832</v>
      </c>
      <c r="C8" s="45" t="s">
        <v>8</v>
      </c>
      <c r="D8" s="44" t="s">
        <v>9</v>
      </c>
    </row>
    <row r="9" spans="1:30" s="4" customFormat="1" ht="20.25">
      <c r="A9" s="87" t="s">
        <v>1832</v>
      </c>
      <c r="B9" s="46" t="s">
        <v>10</v>
      </c>
      <c r="C9" s="89" t="s">
        <v>1832</v>
      </c>
      <c r="D9" s="90" t="s">
        <v>1832</v>
      </c>
    </row>
    <row r="10" spans="1:30">
      <c r="A10" s="6" t="s">
        <v>11</v>
      </c>
      <c r="B10" s="47" t="s">
        <v>12</v>
      </c>
      <c r="C10" s="53">
        <v>53604.902269575046</v>
      </c>
      <c r="D10" s="54">
        <v>0.25940000000000002</v>
      </c>
    </row>
    <row r="11" spans="1:30">
      <c r="A11" s="82" t="s">
        <v>1832</v>
      </c>
      <c r="B11" s="47" t="s">
        <v>13</v>
      </c>
      <c r="C11" s="91" t="s">
        <v>1832</v>
      </c>
      <c r="D11" s="91" t="s">
        <v>1832</v>
      </c>
    </row>
    <row r="12" spans="1:30">
      <c r="A12" s="7" t="s">
        <v>11</v>
      </c>
      <c r="B12" s="48" t="s">
        <v>14</v>
      </c>
      <c r="C12" s="55">
        <v>10353.735551869</v>
      </c>
      <c r="D12" s="56">
        <v>5.0099999999999999E-2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0</v>
      </c>
      <c r="D14" s="56">
        <v>0</v>
      </c>
    </row>
    <row r="15" spans="1:30">
      <c r="A15" s="7" t="s">
        <v>11</v>
      </c>
      <c r="B15" s="48" t="s">
        <v>17</v>
      </c>
      <c r="C15" s="55">
        <v>68048.301263583737</v>
      </c>
      <c r="D15" s="56">
        <v>0.32919999999999999</v>
      </c>
    </row>
    <row r="16" spans="1:30">
      <c r="A16" s="7" t="s">
        <v>11</v>
      </c>
      <c r="B16" s="48" t="s">
        <v>162</v>
      </c>
      <c r="C16" s="55">
        <v>69200.015434779736</v>
      </c>
      <c r="D16" s="56">
        <v>0.33479999999999999</v>
      </c>
    </row>
    <row r="17" spans="1:4">
      <c r="A17" s="7" t="s">
        <v>11</v>
      </c>
      <c r="B17" s="48" t="s">
        <v>18</v>
      </c>
      <c r="C17" s="55">
        <v>2580.8408978629682</v>
      </c>
      <c r="D17" s="56">
        <v>1.2500000000000001E-2</v>
      </c>
    </row>
    <row r="18" spans="1:4">
      <c r="A18" s="7" t="s">
        <v>11</v>
      </c>
      <c r="B18" s="48" t="s">
        <v>19</v>
      </c>
      <c r="C18" s="55">
        <v>7.1446223036949998</v>
      </c>
      <c r="D18" s="56">
        <v>0</v>
      </c>
    </row>
    <row r="19" spans="1:4">
      <c r="A19" s="7" t="s">
        <v>11</v>
      </c>
      <c r="B19" s="48" t="s">
        <v>20</v>
      </c>
      <c r="C19" s="55">
        <v>192.00122160000001</v>
      </c>
      <c r="D19" s="56">
        <v>8.9999999999999998E-4</v>
      </c>
    </row>
    <row r="20" spans="1:4">
      <c r="A20" s="7" t="s">
        <v>11</v>
      </c>
      <c r="B20" s="48" t="s">
        <v>21</v>
      </c>
      <c r="C20" s="55">
        <v>1335.2639580827506</v>
      </c>
      <c r="D20" s="56">
        <v>6.4999999999999997E-3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2" t="s">
        <v>1832</v>
      </c>
      <c r="B22" s="47" t="s">
        <v>23</v>
      </c>
      <c r="C22" s="91" t="s">
        <v>1832</v>
      </c>
      <c r="D22" s="91" t="s">
        <v>1832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0</v>
      </c>
      <c r="D24" s="56">
        <v>0</v>
      </c>
    </row>
    <row r="25" spans="1:4">
      <c r="A25" s="7" t="s">
        <v>11</v>
      </c>
      <c r="B25" s="48" t="s">
        <v>16</v>
      </c>
      <c r="C25" s="55">
        <v>0</v>
      </c>
      <c r="D25" s="56">
        <v>0</v>
      </c>
    </row>
    <row r="26" spans="1:4">
      <c r="A26" s="7" t="s">
        <v>11</v>
      </c>
      <c r="B26" s="48" t="s">
        <v>26</v>
      </c>
      <c r="C26" s="55">
        <v>9.9190321789002507</v>
      </c>
      <c r="D26" s="56">
        <v>0</v>
      </c>
    </row>
    <row r="27" spans="1:4">
      <c r="A27" s="7" t="s">
        <v>11</v>
      </c>
      <c r="B27" s="48" t="s">
        <v>27</v>
      </c>
      <c r="C27" s="55">
        <v>478.91792950324975</v>
      </c>
      <c r="D27" s="56">
        <v>2.3E-3</v>
      </c>
    </row>
    <row r="28" spans="1:4">
      <c r="A28" s="7" t="s">
        <v>11</v>
      </c>
      <c r="B28" s="48" t="s">
        <v>28</v>
      </c>
      <c r="C28" s="55">
        <v>8.8061540000000007E-5</v>
      </c>
      <c r="D28" s="56">
        <v>0</v>
      </c>
    </row>
    <row r="29" spans="1:4">
      <c r="A29" s="7" t="s">
        <v>11</v>
      </c>
      <c r="B29" s="48" t="s">
        <v>29</v>
      </c>
      <c r="C29" s="55">
        <v>2.17198097663</v>
      </c>
      <c r="D29" s="56">
        <v>0</v>
      </c>
    </row>
    <row r="30" spans="1:4">
      <c r="A30" s="7" t="s">
        <v>11</v>
      </c>
      <c r="B30" s="48" t="s">
        <v>30</v>
      </c>
      <c r="C30" s="55">
        <v>3317.1780212352892</v>
      </c>
      <c r="D30" s="56">
        <v>1.61E-2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0</v>
      </c>
      <c r="D32" s="56">
        <v>0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0</v>
      </c>
      <c r="D34" s="56">
        <v>0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-2452.8272161632999</v>
      </c>
      <c r="D36" s="56">
        <v>-1.1900000000000001E-2</v>
      </c>
    </row>
    <row r="37" spans="1:4">
      <c r="A37" s="92" t="s">
        <v>1832</v>
      </c>
      <c r="B37" s="49" t="s">
        <v>37</v>
      </c>
      <c r="C37" s="91" t="s">
        <v>1832</v>
      </c>
      <c r="D37" s="91" t="s">
        <v>1832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2" t="s">
        <v>1832</v>
      </c>
      <c r="B41" s="50" t="s">
        <v>41</v>
      </c>
      <c r="C41" s="55">
        <v>206677.56505544926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513.14035417130867</v>
      </c>
      <c r="D42" s="56">
        <f>C42/$C$41</f>
        <v>2.4828062689515374E-3</v>
      </c>
    </row>
    <row r="43" spans="1:4">
      <c r="A43" s="82" t="s">
        <v>1832</v>
      </c>
      <c r="B43" s="8" t="s">
        <v>165</v>
      </c>
      <c r="C43" s="82" t="s">
        <v>1832</v>
      </c>
      <c r="D43" s="82" t="s">
        <v>1832</v>
      </c>
    </row>
    <row r="44" spans="1:4">
      <c r="A44" s="82" t="s">
        <v>1832</v>
      </c>
      <c r="B44" s="93" t="s">
        <v>1832</v>
      </c>
      <c r="C44" s="10" t="s">
        <v>43</v>
      </c>
      <c r="D44" s="11" t="s">
        <v>44</v>
      </c>
    </row>
    <row r="45" spans="1:4">
      <c r="A45" s="82" t="s">
        <v>1832</v>
      </c>
      <c r="B45" s="93" t="s">
        <v>1832</v>
      </c>
      <c r="C45" s="10" t="s">
        <v>8</v>
      </c>
      <c r="D45" s="10" t="s">
        <v>9</v>
      </c>
    </row>
    <row r="46" spans="1:4">
      <c r="A46" s="82" t="s">
        <v>1832</v>
      </c>
      <c r="B46" s="93" t="s">
        <v>1832</v>
      </c>
      <c r="C46" t="s">
        <v>102</v>
      </c>
      <c r="D46" s="61">
        <v>4.0115999999999996</v>
      </c>
    </row>
    <row r="47" spans="1:4">
      <c r="A47" s="82" t="s">
        <v>1832</v>
      </c>
      <c r="B47" s="93" t="s">
        <v>1832</v>
      </c>
      <c r="C47" t="s">
        <v>107</v>
      </c>
      <c r="D47" s="61">
        <v>2.4786000000000001</v>
      </c>
    </row>
    <row r="48" spans="1:4">
      <c r="A48" s="82" t="s">
        <v>1832</v>
      </c>
      <c r="B48" s="93" t="s">
        <v>1832</v>
      </c>
      <c r="C48" t="s">
        <v>100</v>
      </c>
      <c r="D48" s="61">
        <v>3.6269999999999998</v>
      </c>
    </row>
    <row r="49" spans="1:4">
      <c r="A49" s="82" t="s">
        <v>1832</v>
      </c>
      <c r="B49" s="93" t="s">
        <v>1832</v>
      </c>
      <c r="C49" t="s">
        <v>168</v>
      </c>
      <c r="D49" s="61">
        <v>0.46289999999999998</v>
      </c>
    </row>
    <row r="50" spans="1:4">
      <c r="A50" s="82" t="s">
        <v>1832</v>
      </c>
      <c r="B50" s="93" t="s">
        <v>1832</v>
      </c>
      <c r="C50" t="s">
        <v>105</v>
      </c>
      <c r="D50" s="61">
        <v>2.7391000000000001</v>
      </c>
    </row>
    <row r="51" spans="1:4">
      <c r="A51" s="82" t="s">
        <v>1832</v>
      </c>
      <c r="B51" s="93" t="s">
        <v>1832</v>
      </c>
      <c r="C51" t="s">
        <v>167</v>
      </c>
      <c r="D51" s="61">
        <v>2.5637E-2</v>
      </c>
    </row>
    <row r="52" spans="1:4">
      <c r="A52" s="82" t="s">
        <v>1832</v>
      </c>
      <c r="B52" s="93" t="s">
        <v>1832</v>
      </c>
      <c r="C52" t="s">
        <v>104</v>
      </c>
      <c r="D52" s="61">
        <v>4.6208999999999998</v>
      </c>
    </row>
    <row r="53" spans="1:4">
      <c r="A53" s="82" t="s">
        <v>1832</v>
      </c>
      <c r="B53" s="93" t="s">
        <v>1832</v>
      </c>
      <c r="C53" t="s">
        <v>166</v>
      </c>
      <c r="D53" s="61">
        <v>4.3135000000000003</v>
      </c>
    </row>
    <row r="54" spans="1:4" hidden="1">
      <c r="C54"/>
      <c r="D54"/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10000" spans="52:52" hidden="1">
      <c r="AZ10000"/>
    </row>
  </sheetData>
  <sortState xmlns:xlrd2="http://schemas.microsoft.com/office/spreadsheetml/2017/richdata2" ref="A46:AI53">
    <sortCondition ref="C46:C53"/>
  </sortState>
  <dataValidations count="1">
    <dataValidation allowBlank="1" showInputMessage="1" showErrorMessage="1" sqref="C1:C4" xr:uid="{EE1B44C0-304C-4C9E-ACA6-07AC926E6EB2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2" t="s">
        <v>1831</v>
      </c>
    </row>
    <row r="2" spans="1:12" s="1" customFormat="1">
      <c r="A2" s="2" t="s">
        <v>1</v>
      </c>
      <c r="B2" s="9" t="s">
        <v>1297</v>
      </c>
    </row>
    <row r="3" spans="1:12" s="1" customFormat="1">
      <c r="A3" s="2" t="s">
        <v>2</v>
      </c>
      <c r="B3" s="20" t="s">
        <v>1298</v>
      </c>
    </row>
    <row r="4" spans="1:12" s="1" customFormat="1">
      <c r="A4" s="2" t="s">
        <v>3</v>
      </c>
      <c r="B4" s="63" t="s">
        <v>164</v>
      </c>
    </row>
    <row r="5" spans="1:12" s="15" customFormat="1">
      <c r="A5" s="94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5" t="s">
        <v>1832</v>
      </c>
      <c r="B6" s="96" t="s">
        <v>1832</v>
      </c>
      <c r="C6" s="96" t="s">
        <v>1832</v>
      </c>
      <c r="D6" s="96" t="s">
        <v>1832</v>
      </c>
      <c r="E6" s="96" t="s">
        <v>1832</v>
      </c>
      <c r="F6" s="96" t="s">
        <v>1832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7" t="s">
        <v>1832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8" t="s">
        <v>1832</v>
      </c>
      <c r="C8" s="98" t="s">
        <v>1832</v>
      </c>
      <c r="D8" s="98" t="s">
        <v>1832</v>
      </c>
      <c r="E8" s="98" t="s">
        <v>1832</v>
      </c>
      <c r="F8" s="98" t="s">
        <v>1832</v>
      </c>
      <c r="G8" s="98" t="s">
        <v>1832</v>
      </c>
      <c r="H8" s="54">
        <v>0</v>
      </c>
      <c r="I8" s="53">
        <v>53604.902305845048</v>
      </c>
      <c r="J8" s="54">
        <f>I8/$I$8</f>
        <v>1</v>
      </c>
      <c r="K8" s="54">
        <f>I8/'סכום נכסי הקרן'!$C$41</f>
        <v>0.25936488216059378</v>
      </c>
    </row>
    <row r="9" spans="1:12">
      <c r="A9" s="57" t="s">
        <v>169</v>
      </c>
      <c r="B9" s="99" t="s">
        <v>1832</v>
      </c>
      <c r="C9" s="100" t="s">
        <v>1832</v>
      </c>
      <c r="D9" s="100" t="s">
        <v>1832</v>
      </c>
      <c r="E9" s="100" t="s">
        <v>1832</v>
      </c>
      <c r="F9" s="100" t="s">
        <v>1832</v>
      </c>
      <c r="G9" s="100" t="s">
        <v>1832</v>
      </c>
      <c r="H9" s="58">
        <v>0</v>
      </c>
      <c r="I9" s="59">
        <v>50540.648392562129</v>
      </c>
      <c r="J9" s="58">
        <f t="shared" ref="J9:J54" si="0">I9/$I$8</f>
        <v>0.94283631195147621</v>
      </c>
      <c r="K9" s="58">
        <f>I9/'סכום נכסי הקרן'!$C$41</f>
        <v>0.24453862894602343</v>
      </c>
    </row>
    <row r="10" spans="1:12">
      <c r="A10" s="57" t="s">
        <v>170</v>
      </c>
      <c r="B10" s="99" t="s">
        <v>1832</v>
      </c>
      <c r="C10" s="100" t="s">
        <v>1832</v>
      </c>
      <c r="D10" s="100" t="s">
        <v>1832</v>
      </c>
      <c r="E10" s="100" t="s">
        <v>1832</v>
      </c>
      <c r="F10" s="100" t="s">
        <v>1832</v>
      </c>
      <c r="G10" s="100" t="s">
        <v>1832</v>
      </c>
      <c r="H10" s="58">
        <v>0</v>
      </c>
      <c r="I10" s="59">
        <v>30081.169310000001</v>
      </c>
      <c r="J10" s="58">
        <f t="shared" si="0"/>
        <v>0.56116452070690492</v>
      </c>
      <c r="K10" s="58">
        <f>I10/'סכום נכסי הקרן'!$C$41</f>
        <v>0.14554636978585248</v>
      </c>
    </row>
    <row r="11" spans="1:12">
      <c r="A11" s="72" t="s">
        <v>1795</v>
      </c>
      <c r="B11" t="s">
        <v>1796</v>
      </c>
      <c r="C11">
        <v>11</v>
      </c>
      <c r="D11" t="s">
        <v>172</v>
      </c>
      <c r="E11" t="s">
        <v>173</v>
      </c>
      <c r="F11" t="s">
        <v>98</v>
      </c>
      <c r="G11" s="101" t="s">
        <v>1832</v>
      </c>
      <c r="H11" s="101" t="s">
        <v>1832</v>
      </c>
      <c r="I11" s="55">
        <v>3523.2629299999999</v>
      </c>
      <c r="J11" s="56">
        <f t="shared" si="0"/>
        <v>6.5726505943390648E-2</v>
      </c>
      <c r="K11" s="56">
        <f>I11/'סכום נכסי הקרן'!$C$41</f>
        <v>1.704714746883508E-2</v>
      </c>
    </row>
    <row r="12" spans="1:12">
      <c r="A12" s="72" t="s">
        <v>1797</v>
      </c>
      <c r="B12" t="s">
        <v>171</v>
      </c>
      <c r="C12">
        <v>12</v>
      </c>
      <c r="D12" t="s">
        <v>172</v>
      </c>
      <c r="E12" t="s">
        <v>173</v>
      </c>
      <c r="F12" t="s">
        <v>98</v>
      </c>
      <c r="G12" s="101" t="s">
        <v>1832</v>
      </c>
      <c r="H12" s="101" t="s">
        <v>1832</v>
      </c>
      <c r="I12" s="55">
        <f>4111.84637+2952.02133</f>
        <v>7063.8677000000007</v>
      </c>
      <c r="J12" s="56">
        <f t="shared" si="0"/>
        <v>0.13177652408909923</v>
      </c>
      <c r="K12" s="56">
        <f>I12/'סכום נכסי הקרן'!$C$41</f>
        <v>3.4178202641901863E-2</v>
      </c>
    </row>
    <row r="13" spans="1:12">
      <c r="A13" s="72" t="s">
        <v>1798</v>
      </c>
      <c r="B13" s="72" t="s">
        <v>1799</v>
      </c>
      <c r="C13">
        <v>10</v>
      </c>
      <c r="D13" t="s">
        <v>172</v>
      </c>
      <c r="E13" t="s">
        <v>173</v>
      </c>
      <c r="F13" t="s">
        <v>98</v>
      </c>
      <c r="G13" s="101" t="s">
        <v>1832</v>
      </c>
      <c r="H13" s="101" t="s">
        <v>1832</v>
      </c>
      <c r="I13" s="55">
        <f>14898.35854+3883.60582</f>
        <v>18781.964359999998</v>
      </c>
      <c r="J13" s="56">
        <f t="shared" si="0"/>
        <v>0.35037773696216629</v>
      </c>
      <c r="K13" s="56">
        <f>I13/'סכום נכסי הקרן'!$C$41</f>
        <v>9.0875680458887775E-2</v>
      </c>
    </row>
    <row r="14" spans="1:12">
      <c r="A14" s="72" t="s">
        <v>1800</v>
      </c>
      <c r="B14" s="72" t="s">
        <v>1801</v>
      </c>
      <c r="C14">
        <v>20</v>
      </c>
      <c r="D14" t="s">
        <v>172</v>
      </c>
      <c r="E14" t="s">
        <v>173</v>
      </c>
      <c r="F14" t="s">
        <v>98</v>
      </c>
      <c r="G14" s="101" t="s">
        <v>1832</v>
      </c>
      <c r="H14" s="101" t="s">
        <v>1832</v>
      </c>
      <c r="I14" s="55">
        <v>712.07431999999994</v>
      </c>
      <c r="J14" s="56">
        <f t="shared" si="0"/>
        <v>1.3283753712248735E-2</v>
      </c>
      <c r="K14" s="56">
        <f>I14/'סכום נכסי הקרן'!$C$41</f>
        <v>3.4453392162277431E-3</v>
      </c>
    </row>
    <row r="15" spans="1:12">
      <c r="A15" s="57" t="s">
        <v>174</v>
      </c>
      <c r="B15" s="102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103" t="s">
        <v>1832</v>
      </c>
      <c r="H15" s="58">
        <v>0</v>
      </c>
      <c r="I15" s="59">
        <v>20459.479082562131</v>
      </c>
      <c r="J15" s="58">
        <f t="shared" si="0"/>
        <v>0.38167179124457135</v>
      </c>
      <c r="K15" s="58">
        <f>I15/'סכום נכסי הקרן'!$C$41</f>
        <v>9.8992259160170987E-2</v>
      </c>
    </row>
    <row r="16" spans="1:12">
      <c r="A16" s="72" t="s">
        <v>1795</v>
      </c>
      <c r="B16" t="s">
        <v>1802</v>
      </c>
      <c r="C16">
        <v>11</v>
      </c>
      <c r="D16" t="s">
        <v>172</v>
      </c>
      <c r="E16" t="s">
        <v>173</v>
      </c>
      <c r="F16" t="s">
        <v>102</v>
      </c>
      <c r="G16" s="101" t="s">
        <v>1832</v>
      </c>
      <c r="H16" s="101" t="s">
        <v>1832</v>
      </c>
      <c r="I16" s="55">
        <v>132.27452691600001</v>
      </c>
      <c r="J16" s="56">
        <f t="shared" si="0"/>
        <v>2.467582650581137E-3</v>
      </c>
      <c r="K16" s="56">
        <f>I16/'סכום נכסי הקרן'!$C$41</f>
        <v>6.4000428338950219E-4</v>
      </c>
    </row>
    <row r="17" spans="1:11">
      <c r="A17" s="72" t="s">
        <v>1797</v>
      </c>
      <c r="B17" t="s">
        <v>1803</v>
      </c>
      <c r="C17">
        <v>12</v>
      </c>
      <c r="D17" t="s">
        <v>172</v>
      </c>
      <c r="E17" t="s">
        <v>173</v>
      </c>
      <c r="F17" t="s">
        <v>102</v>
      </c>
      <c r="G17" s="101" t="s">
        <v>1832</v>
      </c>
      <c r="H17" s="101" t="s">
        <v>1832</v>
      </c>
      <c r="I17" s="55">
        <v>7.6220400000000005E-4</v>
      </c>
      <c r="J17" s="56">
        <f t="shared" si="0"/>
        <v>1.4218923404639612E-8</v>
      </c>
      <c r="K17" s="56">
        <f>I17/'סכום נכסי הקרן'!$C$41</f>
        <v>3.6878893932948615E-9</v>
      </c>
    </row>
    <row r="18" spans="1:11">
      <c r="A18" s="72" t="s">
        <v>1798</v>
      </c>
      <c r="B18" t="s">
        <v>1804</v>
      </c>
      <c r="C18">
        <v>10</v>
      </c>
      <c r="D18" t="s">
        <v>172</v>
      </c>
      <c r="E18" t="s">
        <v>173</v>
      </c>
      <c r="F18" t="s">
        <v>102</v>
      </c>
      <c r="G18" s="101" t="s">
        <v>1832</v>
      </c>
      <c r="H18" s="101" t="s">
        <v>1832</v>
      </c>
      <c r="I18" s="55">
        <v>607.58020762800004</v>
      </c>
      <c r="J18" s="56">
        <f t="shared" si="0"/>
        <v>1.1334414978716413E-2</v>
      </c>
      <c r="K18" s="56">
        <f>I18/'סכום נכסי הקרן'!$C$41</f>
        <v>2.9397492053140511E-3</v>
      </c>
    </row>
    <row r="19" spans="1:11">
      <c r="A19" s="72" t="s">
        <v>1800</v>
      </c>
      <c r="B19" t="s">
        <v>1805</v>
      </c>
      <c r="C19">
        <v>20</v>
      </c>
      <c r="D19" t="s">
        <v>172</v>
      </c>
      <c r="E19" t="s">
        <v>173</v>
      </c>
      <c r="F19" t="s">
        <v>102</v>
      </c>
      <c r="G19" s="101" t="s">
        <v>1832</v>
      </c>
      <c r="H19" s="101" t="s">
        <v>1832</v>
      </c>
      <c r="I19" s="55">
        <v>1.9687328159999999</v>
      </c>
      <c r="J19" s="56">
        <f t="shared" si="0"/>
        <v>3.6726730789794395E-5</v>
      </c>
      <c r="K19" s="56">
        <f>I19/'סכום נכסי הקרן'!$C$41</f>
        <v>9.5256242034388737E-6</v>
      </c>
    </row>
    <row r="20" spans="1:11">
      <c r="A20" s="72" t="s">
        <v>1795</v>
      </c>
      <c r="B20" t="s">
        <v>1806</v>
      </c>
      <c r="C20">
        <v>11</v>
      </c>
      <c r="D20" t="s">
        <v>172</v>
      </c>
      <c r="E20" t="s">
        <v>173</v>
      </c>
      <c r="F20" t="s">
        <v>107</v>
      </c>
      <c r="G20" s="101" t="s">
        <v>1832</v>
      </c>
      <c r="H20" s="101" t="s">
        <v>1832</v>
      </c>
      <c r="I20" s="55">
        <v>2.5752654000000001</v>
      </c>
      <c r="J20" s="56">
        <f t="shared" si="0"/>
        <v>4.8041602339030748E-5</v>
      </c>
      <c r="K20" s="56">
        <f>I20/'סכום נכסי הקרן'!$C$41</f>
        <v>1.2460304529468816E-5</v>
      </c>
    </row>
    <row r="21" spans="1:11">
      <c r="A21" s="72" t="s">
        <v>1798</v>
      </c>
      <c r="B21" t="s">
        <v>1807</v>
      </c>
      <c r="C21">
        <v>10</v>
      </c>
      <c r="D21" t="s">
        <v>172</v>
      </c>
      <c r="E21" t="s">
        <v>173</v>
      </c>
      <c r="F21" t="s">
        <v>107</v>
      </c>
      <c r="G21" s="101" t="s">
        <v>1832</v>
      </c>
      <c r="H21" s="101" t="s">
        <v>1832</v>
      </c>
      <c r="I21" s="55">
        <v>19.442120084999999</v>
      </c>
      <c r="J21" s="56">
        <f t="shared" si="0"/>
        <v>3.6269294875442839E-4</v>
      </c>
      <c r="K21" s="56">
        <f>I21/'סכום נכסי הקרן'!$C$41</f>
        <v>9.4069813914170595E-5</v>
      </c>
    </row>
    <row r="22" spans="1:11">
      <c r="A22" s="72" t="s">
        <v>1800</v>
      </c>
      <c r="B22" t="s">
        <v>1808</v>
      </c>
      <c r="C22">
        <v>20</v>
      </c>
      <c r="D22" t="s">
        <v>172</v>
      </c>
      <c r="E22" t="s">
        <v>173</v>
      </c>
      <c r="F22" t="s">
        <v>107</v>
      </c>
      <c r="G22" s="101" t="s">
        <v>1832</v>
      </c>
      <c r="H22" s="101" t="s">
        <v>1832</v>
      </c>
      <c r="I22" s="55">
        <v>2.3193561000000001E-2</v>
      </c>
      <c r="J22" s="56">
        <f t="shared" si="0"/>
        <v>4.3267611733845078E-7</v>
      </c>
      <c r="K22" s="56">
        <f>I22/'סכום נכסי הקרן'!$C$41</f>
        <v>1.1222099018719052E-7</v>
      </c>
    </row>
    <row r="23" spans="1:11">
      <c r="A23" s="72" t="s">
        <v>1795</v>
      </c>
      <c r="B23" t="s">
        <v>1809</v>
      </c>
      <c r="C23">
        <v>11</v>
      </c>
      <c r="D23" t="s">
        <v>172</v>
      </c>
      <c r="E23" t="s">
        <v>173</v>
      </c>
      <c r="F23" t="s">
        <v>100</v>
      </c>
      <c r="G23" s="101" t="s">
        <v>1832</v>
      </c>
      <c r="H23" s="101" t="s">
        <v>1832</v>
      </c>
      <c r="I23" s="55">
        <v>2195.6500413899998</v>
      </c>
      <c r="J23" s="56">
        <f t="shared" si="0"/>
        <v>4.0959873947024945E-2</v>
      </c>
      <c r="K23" s="56">
        <f>I23/'סכום נכסי הקרן'!$C$41</f>
        <v>1.0623552879582899E-2</v>
      </c>
    </row>
    <row r="24" spans="1:11">
      <c r="A24" s="72" t="s">
        <v>1797</v>
      </c>
      <c r="B24" t="s">
        <v>1810</v>
      </c>
      <c r="C24">
        <v>12</v>
      </c>
      <c r="D24" t="s">
        <v>172</v>
      </c>
      <c r="E24" t="s">
        <v>173</v>
      </c>
      <c r="F24" t="s">
        <v>100</v>
      </c>
      <c r="G24" s="101" t="s">
        <v>1832</v>
      </c>
      <c r="H24" s="101" t="s">
        <v>1832</v>
      </c>
      <c r="I24" s="55">
        <v>2528.4299391</v>
      </c>
      <c r="J24" s="56">
        <f t="shared" si="0"/>
        <v>4.7167886337595312E-2</v>
      </c>
      <c r="K24" s="56">
        <f>I24/'סכום נכסי הקרן'!$C$41</f>
        <v>1.2233693281714688E-2</v>
      </c>
    </row>
    <row r="25" spans="1:11">
      <c r="A25" s="72" t="s">
        <v>1798</v>
      </c>
      <c r="B25" t="s">
        <v>1811</v>
      </c>
      <c r="C25">
        <v>10</v>
      </c>
      <c r="D25" t="s">
        <v>172</v>
      </c>
      <c r="E25" t="s">
        <v>173</v>
      </c>
      <c r="F25" t="s">
        <v>100</v>
      </c>
      <c r="G25" s="101" t="s">
        <v>1832</v>
      </c>
      <c r="H25" s="101" t="s">
        <v>1832</v>
      </c>
      <c r="I25" s="55">
        <f>843.9310854+8856.78243489</f>
        <v>9700.713520289999</v>
      </c>
      <c r="J25" s="56">
        <f t="shared" si="0"/>
        <v>0.18096690979758093</v>
      </c>
      <c r="K25" s="56">
        <f>I25/'סכום נכסי הקרן'!$C$41</f>
        <v>4.6936461234616381E-2</v>
      </c>
    </row>
    <row r="26" spans="1:11">
      <c r="A26" s="72" t="s">
        <v>1800</v>
      </c>
      <c r="B26" t="s">
        <v>1812</v>
      </c>
      <c r="C26">
        <v>20</v>
      </c>
      <c r="D26" t="s">
        <v>172</v>
      </c>
      <c r="E26" t="s">
        <v>173</v>
      </c>
      <c r="F26" t="s">
        <v>100</v>
      </c>
      <c r="G26" s="101" t="s">
        <v>1832</v>
      </c>
      <c r="H26" s="101" t="s">
        <v>1832</v>
      </c>
      <c r="I26" s="55">
        <v>4997.9859789599996</v>
      </c>
      <c r="J26" s="56">
        <f t="shared" si="0"/>
        <v>9.323747948356996E-2</v>
      </c>
      <c r="K26" s="56">
        <f>I26/'סכום נכסי הקרן'!$C$41</f>
        <v>2.4182527879206901E-2</v>
      </c>
    </row>
    <row r="27" spans="1:11">
      <c r="A27" s="72" t="s">
        <v>1798</v>
      </c>
      <c r="B27" t="s">
        <v>1813</v>
      </c>
      <c r="C27">
        <v>10</v>
      </c>
      <c r="D27" t="s">
        <v>172</v>
      </c>
      <c r="E27" t="s">
        <v>173</v>
      </c>
      <c r="F27" t="s">
        <v>168</v>
      </c>
      <c r="G27" s="101" t="s">
        <v>1832</v>
      </c>
      <c r="H27" s="101" t="s">
        <v>1832</v>
      </c>
      <c r="I27" s="55">
        <v>6.2460932398500004E-3</v>
      </c>
      <c r="J27" s="56">
        <f t="shared" si="0"/>
        <v>1.1652093318280202E-7</v>
      </c>
      <c r="K27" s="56">
        <f>I27/'סכום נכסי הקרן'!$C$41</f>
        <v>3.0221438104199866E-8</v>
      </c>
    </row>
    <row r="28" spans="1:11">
      <c r="A28" s="72" t="s">
        <v>1797</v>
      </c>
      <c r="B28" t="s">
        <v>1814</v>
      </c>
      <c r="C28">
        <v>12</v>
      </c>
      <c r="D28" t="s">
        <v>172</v>
      </c>
      <c r="E28" t="s">
        <v>173</v>
      </c>
      <c r="F28" t="s">
        <v>105</v>
      </c>
      <c r="G28" s="101" t="s">
        <v>1832</v>
      </c>
      <c r="H28" s="101" t="s">
        <v>1832</v>
      </c>
      <c r="I28" s="55">
        <v>0.105893606</v>
      </c>
      <c r="J28" s="56">
        <f t="shared" si="0"/>
        <v>1.975446301456153E-6</v>
      </c>
      <c r="K28" s="56">
        <f>I28/'סכום נכסי הקרן'!$C$41</f>
        <v>5.1236139719175587E-7</v>
      </c>
    </row>
    <row r="29" spans="1:11">
      <c r="A29" s="72" t="s">
        <v>1798</v>
      </c>
      <c r="B29" t="s">
        <v>1815</v>
      </c>
      <c r="C29">
        <v>10</v>
      </c>
      <c r="D29" t="s">
        <v>172</v>
      </c>
      <c r="E29" t="s">
        <v>173</v>
      </c>
      <c r="F29" t="s">
        <v>105</v>
      </c>
      <c r="G29" s="101" t="s">
        <v>1832</v>
      </c>
      <c r="H29" s="101" t="s">
        <v>1832</v>
      </c>
      <c r="I29" s="55">
        <f>0.014188538+0.050782914</f>
        <v>6.4971451999999999E-2</v>
      </c>
      <c r="J29" s="56">
        <f t="shared" si="0"/>
        <v>1.2120431006347632E-6</v>
      </c>
      <c r="K29" s="56">
        <f>I29/'סכום נכסי הקרן'!$C$41</f>
        <v>3.1436141596969604E-7</v>
      </c>
    </row>
    <row r="30" spans="1:11">
      <c r="A30" s="72" t="s">
        <v>1800</v>
      </c>
      <c r="B30" t="s">
        <v>1816</v>
      </c>
      <c r="C30">
        <v>20</v>
      </c>
      <c r="D30" t="s">
        <v>172</v>
      </c>
      <c r="E30" t="s">
        <v>173</v>
      </c>
      <c r="F30" t="s">
        <v>105</v>
      </c>
      <c r="G30" s="101" t="s">
        <v>1832</v>
      </c>
      <c r="H30" s="101" t="s">
        <v>1832</v>
      </c>
      <c r="I30" s="55">
        <v>1.5458658670000001</v>
      </c>
      <c r="J30" s="56">
        <f t="shared" si="0"/>
        <v>2.8838143537320461E-5</v>
      </c>
      <c r="K30" s="56">
        <f>I30/'סכום נכסי הקרן'!$C$41</f>
        <v>7.4796017002874103E-6</v>
      </c>
    </row>
    <row r="31" spans="1:11">
      <c r="A31" s="72" t="s">
        <v>1797</v>
      </c>
      <c r="B31" t="s">
        <v>1817</v>
      </c>
      <c r="C31">
        <v>12</v>
      </c>
      <c r="D31" t="s">
        <v>172</v>
      </c>
      <c r="E31" t="s">
        <v>173</v>
      </c>
      <c r="F31" t="s">
        <v>167</v>
      </c>
      <c r="G31" s="101" t="s">
        <v>1832</v>
      </c>
      <c r="H31" s="101" t="s">
        <v>1832</v>
      </c>
      <c r="I31" s="55">
        <v>0.46994005397999999</v>
      </c>
      <c r="J31" s="56">
        <f t="shared" si="0"/>
        <v>8.7667365066489072E-6</v>
      </c>
      <c r="K31" s="56">
        <f>I31/'סכום נכסי הקרן'!$C$41</f>
        <v>2.2737835809799691E-6</v>
      </c>
    </row>
    <row r="32" spans="1:11">
      <c r="A32" s="72" t="s">
        <v>1798</v>
      </c>
      <c r="B32" t="s">
        <v>1818</v>
      </c>
      <c r="C32">
        <v>10</v>
      </c>
      <c r="D32" t="s">
        <v>172</v>
      </c>
      <c r="E32" t="s">
        <v>173</v>
      </c>
      <c r="F32" t="s">
        <v>167</v>
      </c>
      <c r="G32" s="101" t="s">
        <v>1832</v>
      </c>
      <c r="H32" s="101" t="s">
        <v>1832</v>
      </c>
      <c r="I32" s="55">
        <f>0.00011459739+260.1919101223</f>
        <v>260.19202471968998</v>
      </c>
      <c r="J32" s="56">
        <f t="shared" si="0"/>
        <v>4.8538848785723617E-3</v>
      </c>
      <c r="K32" s="56">
        <f>I32/'סכום נכסי הקרן'!$C$41</f>
        <v>1.2589272795520085E-3</v>
      </c>
    </row>
    <row r="33" spans="1:11">
      <c r="A33" s="72" t="s">
        <v>1800</v>
      </c>
      <c r="B33" t="s">
        <v>1819</v>
      </c>
      <c r="C33">
        <v>20</v>
      </c>
      <c r="D33" t="s">
        <v>172</v>
      </c>
      <c r="E33" t="s">
        <v>173</v>
      </c>
      <c r="F33" t="s">
        <v>167</v>
      </c>
      <c r="G33" s="101" t="s">
        <v>1832</v>
      </c>
      <c r="H33" s="101" t="s">
        <v>1832</v>
      </c>
      <c r="I33" s="55">
        <v>9.4435699472200003</v>
      </c>
      <c r="J33" s="56">
        <f t="shared" si="0"/>
        <v>1.761698938156684E-4</v>
      </c>
      <c r="K33" s="56">
        <f>I33/'סכום נכסי הקרן'!$C$41</f>
        <v>4.5692283749745152E-5</v>
      </c>
    </row>
    <row r="34" spans="1:11">
      <c r="A34" s="72" t="s">
        <v>1795</v>
      </c>
      <c r="B34" t="s">
        <v>1820</v>
      </c>
      <c r="C34">
        <v>11</v>
      </c>
      <c r="D34" t="s">
        <v>172</v>
      </c>
      <c r="E34" t="s">
        <v>173</v>
      </c>
      <c r="F34" t="s">
        <v>104</v>
      </c>
      <c r="G34" s="101" t="s">
        <v>1832</v>
      </c>
      <c r="H34" s="101" t="s">
        <v>1832</v>
      </c>
      <c r="I34" s="55">
        <v>0.69484473300000005</v>
      </c>
      <c r="J34" s="56">
        <f t="shared" si="0"/>
        <v>1.296233559079231E-5</v>
      </c>
      <c r="K34" s="56">
        <f>I34/'סכום נכסי הקרן'!$C$41</f>
        <v>3.3619746430319181E-6</v>
      </c>
    </row>
    <row r="35" spans="1:11">
      <c r="A35" s="72" t="s">
        <v>1797</v>
      </c>
      <c r="B35" t="s">
        <v>1821</v>
      </c>
      <c r="C35">
        <v>12</v>
      </c>
      <c r="D35" t="s">
        <v>172</v>
      </c>
      <c r="E35" t="s">
        <v>173</v>
      </c>
      <c r="F35" t="s">
        <v>104</v>
      </c>
      <c r="G35" s="101" t="s">
        <v>1832</v>
      </c>
      <c r="H35" s="101" t="s">
        <v>1832</v>
      </c>
      <c r="I35" s="55">
        <v>2.77254E-4</v>
      </c>
      <c r="J35" s="56">
        <f t="shared" si="0"/>
        <v>5.1721762016860983E-9</v>
      </c>
      <c r="K35" s="56">
        <f>I35/'סכום נכסי הקרן'!$C$41</f>
        <v>1.3414808710641422E-9</v>
      </c>
    </row>
    <row r="36" spans="1:11">
      <c r="A36" s="72" t="s">
        <v>1798</v>
      </c>
      <c r="B36" t="s">
        <v>1822</v>
      </c>
      <c r="C36">
        <v>10</v>
      </c>
      <c r="D36" t="s">
        <v>172</v>
      </c>
      <c r="E36" t="s">
        <v>173</v>
      </c>
      <c r="F36" t="s">
        <v>104</v>
      </c>
      <c r="G36" s="101" t="s">
        <v>1832</v>
      </c>
      <c r="H36" s="101" t="s">
        <v>1832</v>
      </c>
      <c r="I36" s="55">
        <v>0.26172777600000002</v>
      </c>
      <c r="J36" s="56">
        <f t="shared" si="0"/>
        <v>4.882534334391677E-6</v>
      </c>
      <c r="K36" s="56">
        <f>I36/'סכום נכסי הקרן'!$C$41</f>
        <v>1.2663579422845503E-6</v>
      </c>
    </row>
    <row r="37" spans="1:11">
      <c r="A37" s="72" t="s">
        <v>1798</v>
      </c>
      <c r="B37" s="72" t="s">
        <v>1823</v>
      </c>
      <c r="C37">
        <v>10</v>
      </c>
      <c r="D37" t="s">
        <v>172</v>
      </c>
      <c r="E37" t="s">
        <v>173</v>
      </c>
      <c r="F37" t="s">
        <v>166</v>
      </c>
      <c r="G37" s="101" t="s">
        <v>1832</v>
      </c>
      <c r="H37" s="101" t="s">
        <v>1832</v>
      </c>
      <c r="I37" s="55">
        <v>4.9432709999999998E-2</v>
      </c>
      <c r="J37" s="56">
        <f t="shared" si="0"/>
        <v>9.221677099224912E-7</v>
      </c>
      <c r="K37" s="56">
        <f>I37/'סכום נכסי הקרן'!$C$41</f>
        <v>2.3917791941635155E-7</v>
      </c>
    </row>
    <row r="38" spans="1:11">
      <c r="A38" s="57" t="s">
        <v>176</v>
      </c>
      <c r="B38" s="102" t="s">
        <v>1832</v>
      </c>
      <c r="C38" s="103" t="s">
        <v>1832</v>
      </c>
      <c r="D38" s="103" t="s">
        <v>1832</v>
      </c>
      <c r="E38" s="103" t="s">
        <v>1832</v>
      </c>
      <c r="F38" s="103" t="s">
        <v>1832</v>
      </c>
      <c r="G38" s="103" t="s">
        <v>1832</v>
      </c>
      <c r="H38" s="58">
        <v>0</v>
      </c>
      <c r="I38" s="59">
        <v>0</v>
      </c>
      <c r="J38" s="58">
        <f t="shared" si="0"/>
        <v>0</v>
      </c>
      <c r="K38" s="58">
        <f>I38/'סכום נכסי הקרן'!$C$41</f>
        <v>0</v>
      </c>
    </row>
    <row r="39" spans="1:11">
      <c r="A39" t="s">
        <v>175</v>
      </c>
      <c r="B39" t="s">
        <v>175</v>
      </c>
      <c r="C39" s="103" t="s">
        <v>1832</v>
      </c>
      <c r="D39" t="s">
        <v>175</v>
      </c>
      <c r="E39" s="103" t="s">
        <v>1832</v>
      </c>
      <c r="F39" t="s">
        <v>175</v>
      </c>
      <c r="G39" s="56">
        <v>0</v>
      </c>
      <c r="H39" s="56">
        <v>0</v>
      </c>
      <c r="I39" s="55">
        <v>0</v>
      </c>
      <c r="J39" s="56">
        <f t="shared" si="0"/>
        <v>0</v>
      </c>
      <c r="K39" s="56">
        <f>I39/'סכום נכסי הקרן'!$C$41</f>
        <v>0</v>
      </c>
    </row>
    <row r="40" spans="1:11">
      <c r="A40" s="57" t="s">
        <v>177</v>
      </c>
      <c r="B40" s="102" t="s">
        <v>1832</v>
      </c>
      <c r="C40" s="103" t="s">
        <v>1832</v>
      </c>
      <c r="D40" s="103" t="s">
        <v>1832</v>
      </c>
      <c r="E40" s="103" t="s">
        <v>1832</v>
      </c>
      <c r="F40" s="103" t="s">
        <v>1832</v>
      </c>
      <c r="G40" s="103" t="s">
        <v>1832</v>
      </c>
      <c r="H40" s="58">
        <v>0</v>
      </c>
      <c r="I40" s="59">
        <v>0</v>
      </c>
      <c r="J40" s="58">
        <f t="shared" si="0"/>
        <v>0</v>
      </c>
      <c r="K40" s="58">
        <f>I40/'סכום נכסי הקרן'!$C$41</f>
        <v>0</v>
      </c>
    </row>
    <row r="41" spans="1:11">
      <c r="A41" t="s">
        <v>175</v>
      </c>
      <c r="B41" t="s">
        <v>175</v>
      </c>
      <c r="C41" s="103" t="s">
        <v>1832</v>
      </c>
      <c r="D41" t="s">
        <v>175</v>
      </c>
      <c r="E41" s="103" t="s">
        <v>1832</v>
      </c>
      <c r="F41" t="s">
        <v>175</v>
      </c>
      <c r="G41" s="56">
        <v>0</v>
      </c>
      <c r="H41" s="56">
        <v>0</v>
      </c>
      <c r="I41" s="55">
        <v>0</v>
      </c>
      <c r="J41" s="56">
        <f t="shared" si="0"/>
        <v>0</v>
      </c>
      <c r="K41" s="56">
        <f>I41/'סכום נכסי הקרן'!$C$41</f>
        <v>0</v>
      </c>
    </row>
    <row r="42" spans="1:11">
      <c r="A42" s="57" t="s">
        <v>178</v>
      </c>
      <c r="B42" s="102" t="s">
        <v>1832</v>
      </c>
      <c r="C42" s="103" t="s">
        <v>1832</v>
      </c>
      <c r="D42" s="103" t="s">
        <v>1832</v>
      </c>
      <c r="E42" s="103" t="s">
        <v>1832</v>
      </c>
      <c r="F42" s="103" t="s">
        <v>1832</v>
      </c>
      <c r="G42" s="103" t="s">
        <v>1832</v>
      </c>
      <c r="H42" s="58">
        <v>0</v>
      </c>
      <c r="I42" s="59">
        <v>0</v>
      </c>
      <c r="J42" s="58">
        <f t="shared" si="0"/>
        <v>0</v>
      </c>
      <c r="K42" s="58">
        <f>I42/'סכום נכסי הקרן'!$C$41</f>
        <v>0</v>
      </c>
    </row>
    <row r="43" spans="1:11">
      <c r="A43" t="s">
        <v>175</v>
      </c>
      <c r="B43" t="s">
        <v>175</v>
      </c>
      <c r="C43" s="103" t="s">
        <v>1832</v>
      </c>
      <c r="D43" t="s">
        <v>175</v>
      </c>
      <c r="E43" s="103" t="s">
        <v>1832</v>
      </c>
      <c r="F43" t="s">
        <v>175</v>
      </c>
      <c r="G43" s="56">
        <v>0</v>
      </c>
      <c r="H43" s="56">
        <v>0</v>
      </c>
      <c r="I43" s="55">
        <v>0</v>
      </c>
      <c r="J43" s="56">
        <f t="shared" si="0"/>
        <v>0</v>
      </c>
      <c r="K43" s="56">
        <f>I43/'סכום נכסי הקרן'!$C$41</f>
        <v>0</v>
      </c>
    </row>
    <row r="44" spans="1:11">
      <c r="A44" s="57" t="s">
        <v>179</v>
      </c>
      <c r="B44" s="102" t="s">
        <v>1832</v>
      </c>
      <c r="C44" s="103" t="s">
        <v>1832</v>
      </c>
      <c r="D44" s="103" t="s">
        <v>1832</v>
      </c>
      <c r="E44" s="103" t="s">
        <v>1832</v>
      </c>
      <c r="F44" s="103" t="s">
        <v>1832</v>
      </c>
      <c r="G44" s="103" t="s">
        <v>1832</v>
      </c>
      <c r="H44" s="58">
        <v>0</v>
      </c>
      <c r="I44" s="59">
        <v>0</v>
      </c>
      <c r="J44" s="58">
        <f t="shared" si="0"/>
        <v>0</v>
      </c>
      <c r="K44" s="58">
        <f>I44/'סכום נכסי הקרן'!$C$41</f>
        <v>0</v>
      </c>
    </row>
    <row r="45" spans="1:11">
      <c r="A45" t="s">
        <v>175</v>
      </c>
      <c r="B45" t="s">
        <v>175</v>
      </c>
      <c r="C45" s="103" t="s">
        <v>1832</v>
      </c>
      <c r="D45" t="s">
        <v>175</v>
      </c>
      <c r="E45" s="103" t="s">
        <v>1832</v>
      </c>
      <c r="F45" t="s">
        <v>175</v>
      </c>
      <c r="G45" s="56">
        <v>0</v>
      </c>
      <c r="H45" s="56">
        <v>0</v>
      </c>
      <c r="I45" s="55">
        <v>0</v>
      </c>
      <c r="J45" s="56">
        <f t="shared" si="0"/>
        <v>0</v>
      </c>
      <c r="K45" s="56">
        <f>I45/'סכום נכסי הקרן'!$C$41</f>
        <v>0</v>
      </c>
    </row>
    <row r="46" spans="1:11">
      <c r="A46" s="57" t="s">
        <v>180</v>
      </c>
      <c r="B46" s="102" t="s">
        <v>1832</v>
      </c>
      <c r="C46" s="103" t="s">
        <v>1832</v>
      </c>
      <c r="D46" s="103" t="s">
        <v>1832</v>
      </c>
      <c r="E46" s="103" t="s">
        <v>1832</v>
      </c>
      <c r="F46" s="103" t="s">
        <v>1832</v>
      </c>
      <c r="G46" s="103" t="s">
        <v>1832</v>
      </c>
      <c r="H46" s="58">
        <v>0</v>
      </c>
      <c r="I46" s="59">
        <v>0</v>
      </c>
      <c r="J46" s="58">
        <f t="shared" si="0"/>
        <v>0</v>
      </c>
      <c r="K46" s="58">
        <f>I46/'סכום נכסי הקרן'!$C$41</f>
        <v>0</v>
      </c>
    </row>
    <row r="47" spans="1:11">
      <c r="A47" t="s">
        <v>175</v>
      </c>
      <c r="B47" t="s">
        <v>175</v>
      </c>
      <c r="C47" s="103" t="s">
        <v>1832</v>
      </c>
      <c r="D47" t="s">
        <v>175</v>
      </c>
      <c r="E47" s="103" t="s">
        <v>1832</v>
      </c>
      <c r="F47" t="s">
        <v>175</v>
      </c>
      <c r="G47" s="56">
        <v>0</v>
      </c>
      <c r="H47" s="56">
        <v>0</v>
      </c>
      <c r="I47" s="55">
        <v>0</v>
      </c>
      <c r="J47" s="56">
        <f t="shared" si="0"/>
        <v>0</v>
      </c>
      <c r="K47" s="56">
        <f>I47/'סכום נכסי הקרן'!$C$41</f>
        <v>0</v>
      </c>
    </row>
    <row r="48" spans="1:11">
      <c r="A48" s="57" t="s">
        <v>181</v>
      </c>
      <c r="B48" s="102" t="s">
        <v>1832</v>
      </c>
      <c r="C48" s="103" t="s">
        <v>1832</v>
      </c>
      <c r="D48" s="103" t="s">
        <v>1832</v>
      </c>
      <c r="E48" s="103" t="s">
        <v>1832</v>
      </c>
      <c r="F48" s="103" t="s">
        <v>1832</v>
      </c>
      <c r="G48" s="103" t="s">
        <v>1832</v>
      </c>
      <c r="H48" s="58">
        <v>0</v>
      </c>
      <c r="I48" s="59">
        <v>3064.2539132829202</v>
      </c>
      <c r="J48" s="58">
        <f t="shared" si="0"/>
        <v>5.7163688048523793E-2</v>
      </c>
      <c r="K48" s="58">
        <f>I48/'סכום נכסי הקרן'!$C$41</f>
        <v>1.4826253214570316E-2</v>
      </c>
    </row>
    <row r="49" spans="1:11">
      <c r="A49" s="57" t="s">
        <v>182</v>
      </c>
      <c r="B49" s="102" t="s">
        <v>1832</v>
      </c>
      <c r="C49" s="103" t="s">
        <v>1832</v>
      </c>
      <c r="D49" s="103" t="s">
        <v>1832</v>
      </c>
      <c r="E49" s="103" t="s">
        <v>1832</v>
      </c>
      <c r="F49" s="103" t="s">
        <v>1832</v>
      </c>
      <c r="G49" s="103" t="s">
        <v>1832</v>
      </c>
      <c r="H49" s="58">
        <v>0</v>
      </c>
      <c r="I49" s="59">
        <v>3064.2539132829202</v>
      </c>
      <c r="J49" s="58">
        <f t="shared" si="0"/>
        <v>5.7163688048523793E-2</v>
      </c>
      <c r="K49" s="58">
        <f>I49/'סכום נכסי הקרן'!$C$41</f>
        <v>1.4826253214570316E-2</v>
      </c>
    </row>
    <row r="50" spans="1:11">
      <c r="A50" s="72" t="s">
        <v>1824</v>
      </c>
      <c r="B50" s="72" t="s">
        <v>1825</v>
      </c>
      <c r="C50">
        <v>85</v>
      </c>
      <c r="D50" t="s">
        <v>1826</v>
      </c>
      <c r="E50" t="s">
        <v>1827</v>
      </c>
      <c r="F50" t="s">
        <v>102</v>
      </c>
      <c r="G50" s="101" t="s">
        <v>1832</v>
      </c>
      <c r="H50" s="101" t="s">
        <v>1832</v>
      </c>
      <c r="I50" s="55">
        <v>161.93308803599999</v>
      </c>
      <c r="J50" s="56">
        <f t="shared" si="0"/>
        <v>3.0208634111873549E-3</v>
      </c>
      <c r="K50" s="56">
        <f>I50/'סכום נכסי הקרן'!$C$41</f>
        <v>7.835058826658576E-4</v>
      </c>
    </row>
    <row r="51" spans="1:11">
      <c r="A51" s="72" t="s">
        <v>1824</v>
      </c>
      <c r="B51" s="72" t="s">
        <v>1828</v>
      </c>
      <c r="C51">
        <v>85</v>
      </c>
      <c r="D51" t="s">
        <v>1826</v>
      </c>
      <c r="E51" t="s">
        <v>1827</v>
      </c>
      <c r="F51" t="s">
        <v>100</v>
      </c>
      <c r="G51" s="101" t="s">
        <v>1832</v>
      </c>
      <c r="H51" s="101" t="s">
        <v>1832</v>
      </c>
      <c r="I51" s="55">
        <v>2833.1882151300001</v>
      </c>
      <c r="J51" s="56">
        <f t="shared" si="0"/>
        <v>5.2853155089531256E-2</v>
      </c>
      <c r="K51" s="56">
        <f>I51/'סכום נכסי הקרן'!$C$41</f>
        <v>1.3708252341611861E-2</v>
      </c>
    </row>
    <row r="52" spans="1:11">
      <c r="A52" s="72" t="s">
        <v>1824</v>
      </c>
      <c r="B52" s="72" t="s">
        <v>1829</v>
      </c>
      <c r="C52">
        <v>85</v>
      </c>
      <c r="D52" t="s">
        <v>1826</v>
      </c>
      <c r="E52" t="s">
        <v>1827</v>
      </c>
      <c r="F52" t="s">
        <v>167</v>
      </c>
      <c r="G52" s="101" t="s">
        <v>1832</v>
      </c>
      <c r="H52" s="101" t="s">
        <v>1832</v>
      </c>
      <c r="I52" s="55">
        <v>69.132610116920006</v>
      </c>
      <c r="J52" s="56">
        <f t="shared" si="0"/>
        <v>1.2896695478051795E-3</v>
      </c>
      <c r="K52" s="56">
        <f>I52/'סכום נכסי הקרן'!$C$41</f>
        <v>3.3449499029259664E-4</v>
      </c>
    </row>
    <row r="53" spans="1:11">
      <c r="A53" s="57" t="s">
        <v>180</v>
      </c>
      <c r="B53" s="102" t="s">
        <v>1832</v>
      </c>
      <c r="C53" s="103" t="s">
        <v>1832</v>
      </c>
      <c r="D53" s="103" t="s">
        <v>1832</v>
      </c>
      <c r="E53" s="103" t="s">
        <v>1832</v>
      </c>
      <c r="F53" s="103" t="s">
        <v>1832</v>
      </c>
      <c r="G53" s="103" t="s">
        <v>1832</v>
      </c>
      <c r="H53" s="58">
        <v>0</v>
      </c>
      <c r="I53" s="59">
        <v>0</v>
      </c>
      <c r="J53" s="58">
        <f t="shared" si="0"/>
        <v>0</v>
      </c>
      <c r="K53" s="58">
        <f>I53/'סכום נכסי הקרן'!$C$41</f>
        <v>0</v>
      </c>
    </row>
    <row r="54" spans="1:11">
      <c r="A54" t="s">
        <v>175</v>
      </c>
      <c r="B54" t="s">
        <v>175</v>
      </c>
      <c r="C54" s="103" t="s">
        <v>1832</v>
      </c>
      <c r="D54" t="s">
        <v>175</v>
      </c>
      <c r="E54" s="103" t="s">
        <v>1832</v>
      </c>
      <c r="F54" t="s">
        <v>175</v>
      </c>
      <c r="G54" s="56">
        <v>0</v>
      </c>
      <c r="H54" s="56">
        <v>0</v>
      </c>
      <c r="I54" s="55">
        <v>0</v>
      </c>
      <c r="J54" s="56">
        <f t="shared" si="0"/>
        <v>0</v>
      </c>
      <c r="K54" s="56">
        <f>I54/'סכום נכסי הקרן'!$C$41</f>
        <v>0</v>
      </c>
    </row>
    <row r="55" spans="1:11">
      <c r="A55" t="s">
        <v>183</v>
      </c>
      <c r="B55" s="102" t="s">
        <v>1832</v>
      </c>
      <c r="C55" s="103" t="s">
        <v>1832</v>
      </c>
      <c r="D55" s="103" t="s">
        <v>1832</v>
      </c>
      <c r="E55" s="103" t="s">
        <v>1832</v>
      </c>
      <c r="F55" s="103" t="s">
        <v>1832</v>
      </c>
      <c r="G55" s="103" t="s">
        <v>1832</v>
      </c>
      <c r="H55" s="103" t="s">
        <v>1832</v>
      </c>
      <c r="I55" s="103" t="s">
        <v>1832</v>
      </c>
      <c r="J55" s="103" t="s">
        <v>1832</v>
      </c>
      <c r="K55" s="103" t="s">
        <v>1832</v>
      </c>
    </row>
    <row r="56" spans="1:11" hidden="1">
      <c r="C56" s="13"/>
    </row>
    <row r="57" spans="1:11" hidden="1">
      <c r="C57" s="13"/>
    </row>
    <row r="58" spans="1:11" hidden="1">
      <c r="C58" s="13"/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4" hidden="1">
      <c r="C465" s="13"/>
    </row>
    <row r="466" spans="3:4" hidden="1">
      <c r="C466" s="13"/>
    </row>
    <row r="467" spans="3:4" hidden="1">
      <c r="C467" s="13"/>
    </row>
    <row r="468" spans="3:4" hidden="1">
      <c r="C468" s="13"/>
    </row>
    <row r="469" spans="3:4" hidden="1">
      <c r="C469" s="13"/>
    </row>
    <row r="470" spans="3:4" hidden="1">
      <c r="C470" s="13"/>
    </row>
    <row r="471" spans="3:4" hidden="1">
      <c r="C471" s="13"/>
    </row>
    <row r="472" spans="3:4" hidden="1">
      <c r="C472" s="13"/>
    </row>
    <row r="473" spans="3:4" hidden="1">
      <c r="C473" s="13"/>
    </row>
    <row r="474" spans="3:4" hidden="1">
      <c r="C474" s="13"/>
    </row>
    <row r="475" spans="3:4" hidden="1">
      <c r="C475" s="13"/>
    </row>
    <row r="476" spans="3:4" hidden="1">
      <c r="C476" s="13"/>
    </row>
    <row r="477" spans="3:4" hidden="1">
      <c r="C477" s="13"/>
    </row>
    <row r="478" spans="3:4" hidden="1">
      <c r="C478" s="13"/>
    </row>
    <row r="479" spans="3:4" hidden="1">
      <c r="D479" s="12"/>
    </row>
    <row r="480" spans="3:4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2" t="s">
        <v>1831</v>
      </c>
    </row>
    <row r="2" spans="1:34" s="1" customFormat="1">
      <c r="A2" s="2" t="s">
        <v>1</v>
      </c>
      <c r="B2" s="9" t="s">
        <v>1297</v>
      </c>
    </row>
    <row r="3" spans="1:34" s="1" customFormat="1">
      <c r="A3" s="2" t="s">
        <v>2</v>
      </c>
      <c r="B3" s="20" t="s">
        <v>1298</v>
      </c>
    </row>
    <row r="4" spans="1:34" s="1" customFormat="1">
      <c r="A4" s="2" t="s">
        <v>3</v>
      </c>
      <c r="B4" s="63" t="s">
        <v>164</v>
      </c>
    </row>
    <row r="5" spans="1:34">
      <c r="A5" s="73" t="s">
        <v>65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154</v>
      </c>
      <c r="L6" s="33" t="s">
        <v>155</v>
      </c>
      <c r="M6" s="104" t="s">
        <v>159</v>
      </c>
      <c r="N6" s="33" t="s">
        <v>53</v>
      </c>
      <c r="O6" s="33" t="s">
        <v>156</v>
      </c>
      <c r="P6" s="33" t="s">
        <v>54</v>
      </c>
      <c r="Q6" s="105" t="s">
        <v>150</v>
      </c>
    </row>
    <row r="7" spans="1:34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21" t="s">
        <v>70</v>
      </c>
      <c r="G7" s="21" t="s">
        <v>71</v>
      </c>
      <c r="H7" s="96" t="s">
        <v>1832</v>
      </c>
      <c r="I7" s="21" t="s">
        <v>7</v>
      </c>
      <c r="J7" s="21" t="s">
        <v>7</v>
      </c>
      <c r="K7" s="21" t="s">
        <v>151</v>
      </c>
      <c r="L7" s="96" t="s">
        <v>1832</v>
      </c>
      <c r="M7" s="16" t="s">
        <v>152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97" t="s">
        <v>1832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53">
        <v>0.28999999999999998</v>
      </c>
      <c r="H9" s="98" t="s">
        <v>1832</v>
      </c>
      <c r="I9" s="98" t="s">
        <v>1832</v>
      </c>
      <c r="J9" s="54">
        <v>5.5E-2</v>
      </c>
      <c r="K9" s="53">
        <v>10481324.289999999</v>
      </c>
      <c r="L9" s="98" t="s">
        <v>1832</v>
      </c>
      <c r="M9" s="53">
        <v>0</v>
      </c>
      <c r="N9" s="53">
        <v>10353.735551869</v>
      </c>
      <c r="O9" s="98" t="s">
        <v>1832</v>
      </c>
      <c r="P9" s="54">
        <v>1</v>
      </c>
      <c r="Q9" s="54">
        <v>5.0099999999999999E-2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59">
        <v>0.28999999999999998</v>
      </c>
      <c r="H10" s="103" t="s">
        <v>1832</v>
      </c>
      <c r="I10" s="103" t="s">
        <v>1832</v>
      </c>
      <c r="J10" s="58">
        <v>5.5E-2</v>
      </c>
      <c r="K10" s="59">
        <v>10481324.289999999</v>
      </c>
      <c r="L10" s="103" t="s">
        <v>1832</v>
      </c>
      <c r="M10" s="59">
        <v>0</v>
      </c>
      <c r="N10" s="59">
        <v>10353.735551869</v>
      </c>
      <c r="O10" s="103" t="s">
        <v>1832</v>
      </c>
      <c r="P10" s="58">
        <v>1</v>
      </c>
      <c r="Q10" s="58">
        <v>5.0099999999999999E-2</v>
      </c>
    </row>
    <row r="11" spans="1:34">
      <c r="A11" s="57" t="s">
        <v>184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59">
        <v>0</v>
      </c>
      <c r="H11" s="103" t="s">
        <v>1832</v>
      </c>
      <c r="I11" s="103" t="s">
        <v>1832</v>
      </c>
      <c r="J11" s="58">
        <v>0</v>
      </c>
      <c r="K11" s="59">
        <v>0</v>
      </c>
      <c r="L11" s="103" t="s">
        <v>1832</v>
      </c>
      <c r="M11" s="59">
        <v>0</v>
      </c>
      <c r="N11" s="59">
        <v>0</v>
      </c>
      <c r="O11" s="103" t="s">
        <v>1832</v>
      </c>
      <c r="P11" s="58">
        <v>0</v>
      </c>
      <c r="Q11" s="58">
        <v>0</v>
      </c>
    </row>
    <row r="12" spans="1:34">
      <c r="A12" s="57" t="s">
        <v>185</v>
      </c>
      <c r="B12" s="103" t="s">
        <v>1832</v>
      </c>
      <c r="C12" s="103" t="s">
        <v>1832</v>
      </c>
      <c r="D12" s="103" t="s">
        <v>1832</v>
      </c>
      <c r="E12" s="103" t="s">
        <v>1832</v>
      </c>
      <c r="F12" s="103" t="s">
        <v>1832</v>
      </c>
      <c r="G12" s="59">
        <v>0</v>
      </c>
      <c r="H12" s="103" t="s">
        <v>1832</v>
      </c>
      <c r="I12" s="103" t="s">
        <v>1832</v>
      </c>
      <c r="J12" s="58">
        <v>0</v>
      </c>
      <c r="K12" s="59">
        <v>0</v>
      </c>
      <c r="L12" s="103" t="s">
        <v>1832</v>
      </c>
      <c r="M12" s="59">
        <v>0</v>
      </c>
      <c r="N12" s="59">
        <v>0</v>
      </c>
      <c r="O12" s="103" t="s">
        <v>1832</v>
      </c>
      <c r="P12" s="58">
        <v>0</v>
      </c>
      <c r="Q12" s="58">
        <v>0</v>
      </c>
    </row>
    <row r="13" spans="1:34">
      <c r="A13" t="s">
        <v>175</v>
      </c>
      <c r="B13" t="s">
        <v>175</v>
      </c>
      <c r="C13" s="103" t="s">
        <v>1832</v>
      </c>
      <c r="D13" t="s">
        <v>175</v>
      </c>
      <c r="E13" s="103" t="s">
        <v>1832</v>
      </c>
      <c r="F13" s="103" t="s">
        <v>1832</v>
      </c>
      <c r="G13" s="55">
        <v>0</v>
      </c>
      <c r="H13" t="s">
        <v>175</v>
      </c>
      <c r="I13" s="56">
        <v>0</v>
      </c>
      <c r="J13" s="56">
        <v>0</v>
      </c>
      <c r="K13" s="55">
        <v>0</v>
      </c>
      <c r="L13" s="55">
        <v>0</v>
      </c>
      <c r="M13" s="103" t="s">
        <v>1832</v>
      </c>
      <c r="N13" s="55">
        <v>0</v>
      </c>
      <c r="O13" s="56">
        <v>0</v>
      </c>
      <c r="P13" s="56">
        <v>0</v>
      </c>
      <c r="Q13" s="56">
        <v>0</v>
      </c>
    </row>
    <row r="14" spans="1:34">
      <c r="A14" s="57" t="s">
        <v>186</v>
      </c>
      <c r="B14" s="103" t="s">
        <v>1832</v>
      </c>
      <c r="C14" s="103" t="s">
        <v>1832</v>
      </c>
      <c r="D14" s="103" t="s">
        <v>1832</v>
      </c>
      <c r="E14" s="103" t="s">
        <v>1832</v>
      </c>
      <c r="F14" s="103" t="s">
        <v>1832</v>
      </c>
      <c r="G14" s="59">
        <v>0.28999999999999998</v>
      </c>
      <c r="H14" s="103" t="s">
        <v>1832</v>
      </c>
      <c r="I14" s="103" t="s">
        <v>1832</v>
      </c>
      <c r="J14" s="58">
        <v>5.5E-2</v>
      </c>
      <c r="K14" s="59">
        <v>10481324.289999999</v>
      </c>
      <c r="L14" s="103" t="s">
        <v>1832</v>
      </c>
      <c r="M14" s="59">
        <v>0</v>
      </c>
      <c r="N14" s="59">
        <v>10353.735551869</v>
      </c>
      <c r="O14" s="103" t="s">
        <v>1832</v>
      </c>
      <c r="P14" s="58">
        <v>1</v>
      </c>
      <c r="Q14" s="58">
        <v>5.0099999999999999E-2</v>
      </c>
    </row>
    <row r="15" spans="1:34">
      <c r="A15" s="57" t="s">
        <v>187</v>
      </c>
      <c r="B15" s="103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59">
        <v>0.28999999999999998</v>
      </c>
      <c r="H15" s="103" t="s">
        <v>1832</v>
      </c>
      <c r="I15" s="103" t="s">
        <v>1832</v>
      </c>
      <c r="J15" s="58">
        <v>5.5E-2</v>
      </c>
      <c r="K15" s="59">
        <v>10481324.289999999</v>
      </c>
      <c r="L15" s="103" t="s">
        <v>1832</v>
      </c>
      <c r="M15" s="59">
        <v>0</v>
      </c>
      <c r="N15" s="59">
        <v>10353.735551869</v>
      </c>
      <c r="O15" s="103" t="s">
        <v>1832</v>
      </c>
      <c r="P15" s="58">
        <v>1</v>
      </c>
      <c r="Q15" s="58">
        <v>5.0099999999999999E-2</v>
      </c>
    </row>
    <row r="16" spans="1:34">
      <c r="A16" t="s">
        <v>188</v>
      </c>
      <c r="B16" t="s">
        <v>189</v>
      </c>
      <c r="C16" t="s">
        <v>96</v>
      </c>
      <c r="D16" t="s">
        <v>190</v>
      </c>
      <c r="E16" s="103" t="s">
        <v>1832</v>
      </c>
      <c r="F16" s="101" t="s">
        <v>1832</v>
      </c>
      <c r="G16" s="55">
        <v>0.25</v>
      </c>
      <c r="H16" t="s">
        <v>98</v>
      </c>
      <c r="I16" s="56">
        <v>0</v>
      </c>
      <c r="J16" s="56">
        <v>4.4900000000000002E-2</v>
      </c>
      <c r="K16" s="55">
        <v>456283.02</v>
      </c>
      <c r="L16" s="55">
        <v>98.9</v>
      </c>
      <c r="M16" s="55">
        <v>0</v>
      </c>
      <c r="N16" s="55">
        <v>451.26390678000001</v>
      </c>
      <c r="O16" s="56">
        <v>0</v>
      </c>
      <c r="P16" s="56">
        <v>4.36E-2</v>
      </c>
      <c r="Q16" s="56">
        <v>2.2000000000000001E-3</v>
      </c>
    </row>
    <row r="17" spans="1:17">
      <c r="A17" t="s">
        <v>191</v>
      </c>
      <c r="B17" t="s">
        <v>192</v>
      </c>
      <c r="C17" t="s">
        <v>96</v>
      </c>
      <c r="D17" t="s">
        <v>190</v>
      </c>
      <c r="E17" s="103" t="s">
        <v>1832</v>
      </c>
      <c r="F17" s="101" t="s">
        <v>1832</v>
      </c>
      <c r="G17" s="55">
        <v>0.84</v>
      </c>
      <c r="H17" t="s">
        <v>98</v>
      </c>
      <c r="I17" s="56">
        <v>0</v>
      </c>
      <c r="J17" s="56">
        <v>4.1599999999999998E-2</v>
      </c>
      <c r="K17" s="55">
        <v>269921.51</v>
      </c>
      <c r="L17" s="55">
        <v>96.61</v>
      </c>
      <c r="M17" s="55">
        <v>0</v>
      </c>
      <c r="N17" s="55">
        <v>260.77117081099999</v>
      </c>
      <c r="O17" s="56">
        <v>0</v>
      </c>
      <c r="P17" s="56">
        <v>2.52E-2</v>
      </c>
      <c r="Q17" s="56">
        <v>1.2999999999999999E-3</v>
      </c>
    </row>
    <row r="18" spans="1:17">
      <c r="A18" t="s">
        <v>194</v>
      </c>
      <c r="B18" t="s">
        <v>195</v>
      </c>
      <c r="C18" t="s">
        <v>96</v>
      </c>
      <c r="D18" t="s">
        <v>190</v>
      </c>
      <c r="E18" s="103" t="s">
        <v>1832</v>
      </c>
      <c r="F18" s="101" t="s">
        <v>1832</v>
      </c>
      <c r="G18" s="55">
        <v>0.01</v>
      </c>
      <c r="H18" t="s">
        <v>98</v>
      </c>
      <c r="I18" s="56">
        <v>0</v>
      </c>
      <c r="J18" s="56">
        <v>3.7199999999999997E-2</v>
      </c>
      <c r="K18" s="55">
        <v>3482733.17</v>
      </c>
      <c r="L18" s="55">
        <v>99.98</v>
      </c>
      <c r="M18" s="55">
        <v>0</v>
      </c>
      <c r="N18" s="55">
        <v>3482.0366233660002</v>
      </c>
      <c r="O18" s="56">
        <v>1E-4</v>
      </c>
      <c r="P18" s="56">
        <v>0.33629999999999999</v>
      </c>
      <c r="Q18" s="56">
        <v>1.6799999999999999E-2</v>
      </c>
    </row>
    <row r="19" spans="1:17">
      <c r="A19" t="s">
        <v>196</v>
      </c>
      <c r="B19" t="s">
        <v>197</v>
      </c>
      <c r="C19" t="s">
        <v>96</v>
      </c>
      <c r="D19" t="s">
        <v>190</v>
      </c>
      <c r="E19" s="103" t="s">
        <v>1832</v>
      </c>
      <c r="F19" s="101" t="s">
        <v>1832</v>
      </c>
      <c r="G19" s="55">
        <v>0.92</v>
      </c>
      <c r="H19" t="s">
        <v>98</v>
      </c>
      <c r="I19" s="56">
        <v>0</v>
      </c>
      <c r="J19" s="56">
        <v>4.1200000000000001E-2</v>
      </c>
      <c r="K19" s="55">
        <v>578403.23</v>
      </c>
      <c r="L19" s="55">
        <v>96.34</v>
      </c>
      <c r="M19" s="55">
        <v>0</v>
      </c>
      <c r="N19" s="55">
        <v>557.23367178199999</v>
      </c>
      <c r="O19" s="56">
        <v>0</v>
      </c>
      <c r="P19" s="56">
        <v>5.3800000000000001E-2</v>
      </c>
      <c r="Q19" s="56">
        <v>2.7000000000000001E-3</v>
      </c>
    </row>
    <row r="20" spans="1:17">
      <c r="A20" t="s">
        <v>199</v>
      </c>
      <c r="B20" t="s">
        <v>200</v>
      </c>
      <c r="C20" t="s">
        <v>96</v>
      </c>
      <c r="D20" t="s">
        <v>190</v>
      </c>
      <c r="E20" s="103" t="s">
        <v>1832</v>
      </c>
      <c r="F20" s="101" t="s">
        <v>1832</v>
      </c>
      <c r="G20" s="55">
        <v>0.09</v>
      </c>
      <c r="H20" t="s">
        <v>98</v>
      </c>
      <c r="I20" s="56">
        <v>0</v>
      </c>
      <c r="J20" s="56">
        <v>4.5499999999999999E-2</v>
      </c>
      <c r="K20" s="55">
        <v>1190150.24</v>
      </c>
      <c r="L20" s="55">
        <v>99.55</v>
      </c>
      <c r="M20" s="55">
        <v>0</v>
      </c>
      <c r="N20" s="55">
        <v>1184.79456392</v>
      </c>
      <c r="O20" s="56">
        <v>0</v>
      </c>
      <c r="P20" s="56">
        <v>0.1144</v>
      </c>
      <c r="Q20" s="56">
        <v>5.7000000000000002E-3</v>
      </c>
    </row>
    <row r="21" spans="1:17">
      <c r="A21" t="s">
        <v>201</v>
      </c>
      <c r="B21" t="s">
        <v>202</v>
      </c>
      <c r="C21" t="s">
        <v>96</v>
      </c>
      <c r="D21" t="s">
        <v>190</v>
      </c>
      <c r="E21" s="103" t="s">
        <v>1832</v>
      </c>
      <c r="F21" s="101" t="s">
        <v>1832</v>
      </c>
      <c r="G21" s="55">
        <v>0.17</v>
      </c>
      <c r="H21" t="s">
        <v>98</v>
      </c>
      <c r="I21" s="56">
        <v>0</v>
      </c>
      <c r="J21" s="56">
        <v>4.4999999999999998E-2</v>
      </c>
      <c r="K21" s="55">
        <v>1750633.76</v>
      </c>
      <c r="L21" s="55">
        <v>99.22</v>
      </c>
      <c r="M21" s="55">
        <v>0</v>
      </c>
      <c r="N21" s="55">
        <v>1736.978816672</v>
      </c>
      <c r="O21" s="56">
        <v>0</v>
      </c>
      <c r="P21" s="56">
        <v>0.1678</v>
      </c>
      <c r="Q21" s="56">
        <v>8.3999999999999995E-3</v>
      </c>
    </row>
    <row r="22" spans="1:17">
      <c r="A22" t="s">
        <v>203</v>
      </c>
      <c r="B22" t="s">
        <v>204</v>
      </c>
      <c r="C22" t="s">
        <v>96</v>
      </c>
      <c r="D22" t="s">
        <v>190</v>
      </c>
      <c r="E22" s="103" t="s">
        <v>1832</v>
      </c>
      <c r="F22" s="101" t="s">
        <v>1832</v>
      </c>
      <c r="G22" s="55">
        <v>0.59</v>
      </c>
      <c r="H22" t="s">
        <v>98</v>
      </c>
      <c r="I22" s="56">
        <v>0</v>
      </c>
      <c r="J22" s="56">
        <v>4.2500000000000003E-2</v>
      </c>
      <c r="K22" s="55">
        <v>670947.74</v>
      </c>
      <c r="L22" s="55">
        <v>97.53</v>
      </c>
      <c r="M22" s="55">
        <v>0</v>
      </c>
      <c r="N22" s="55">
        <v>654.37533082200002</v>
      </c>
      <c r="O22" s="56">
        <v>0</v>
      </c>
      <c r="P22" s="56">
        <v>6.3200000000000006E-2</v>
      </c>
      <c r="Q22" s="56">
        <v>3.2000000000000002E-3</v>
      </c>
    </row>
    <row r="23" spans="1:17">
      <c r="A23" t="s">
        <v>206</v>
      </c>
      <c r="B23" t="s">
        <v>207</v>
      </c>
      <c r="C23" t="s">
        <v>96</v>
      </c>
      <c r="D23" t="s">
        <v>190</v>
      </c>
      <c r="E23" s="103" t="s">
        <v>1832</v>
      </c>
      <c r="F23" s="101" t="s">
        <v>1832</v>
      </c>
      <c r="G23" s="55">
        <v>0.67</v>
      </c>
      <c r="H23" t="s">
        <v>98</v>
      </c>
      <c r="I23" s="56">
        <v>0</v>
      </c>
      <c r="J23" s="56">
        <v>4.1399999999999999E-2</v>
      </c>
      <c r="K23" s="55">
        <v>2043691.4</v>
      </c>
      <c r="L23" s="55">
        <v>97.29</v>
      </c>
      <c r="M23" s="55">
        <v>0</v>
      </c>
      <c r="N23" s="55">
        <v>1988.3073630599999</v>
      </c>
      <c r="O23" s="56">
        <v>1E-4</v>
      </c>
      <c r="P23" s="56">
        <v>0.192</v>
      </c>
      <c r="Q23" s="56">
        <v>9.5999999999999992E-3</v>
      </c>
    </row>
    <row r="24" spans="1:17">
      <c r="A24" t="s">
        <v>208</v>
      </c>
      <c r="B24" t="s">
        <v>209</v>
      </c>
      <c r="C24" t="s">
        <v>96</v>
      </c>
      <c r="D24" t="s">
        <v>190</v>
      </c>
      <c r="E24" s="103" t="s">
        <v>1832</v>
      </c>
      <c r="F24" s="101" t="s">
        <v>1832</v>
      </c>
      <c r="G24" s="55">
        <v>0.34</v>
      </c>
      <c r="H24" t="s">
        <v>98</v>
      </c>
      <c r="I24" s="56">
        <v>0</v>
      </c>
      <c r="J24" s="56">
        <v>4.4600000000000001E-2</v>
      </c>
      <c r="K24" s="55">
        <v>38560.22</v>
      </c>
      <c r="L24" s="55">
        <v>98.48</v>
      </c>
      <c r="M24" s="55">
        <v>0</v>
      </c>
      <c r="N24" s="55">
        <v>37.974104656000002</v>
      </c>
      <c r="O24" s="56">
        <v>0</v>
      </c>
      <c r="P24" s="56">
        <v>3.7000000000000002E-3</v>
      </c>
      <c r="Q24" s="56">
        <v>2.0000000000000001E-4</v>
      </c>
    </row>
    <row r="25" spans="1:17">
      <c r="A25" s="57" t="s">
        <v>210</v>
      </c>
      <c r="B25" s="103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59">
        <v>0</v>
      </c>
      <c r="H25" s="103" t="s">
        <v>1832</v>
      </c>
      <c r="I25" s="103" t="s">
        <v>1832</v>
      </c>
      <c r="J25" s="58">
        <v>0</v>
      </c>
      <c r="K25" s="59">
        <v>0</v>
      </c>
      <c r="L25" s="103" t="s">
        <v>1832</v>
      </c>
      <c r="M25" s="59">
        <v>0</v>
      </c>
      <c r="N25" s="59">
        <v>0</v>
      </c>
      <c r="O25" s="103" t="s">
        <v>1832</v>
      </c>
      <c r="P25" s="58">
        <v>0</v>
      </c>
      <c r="Q25" s="58">
        <v>0</v>
      </c>
    </row>
    <row r="26" spans="1:17">
      <c r="A26" t="s">
        <v>175</v>
      </c>
      <c r="B26" t="s">
        <v>175</v>
      </c>
      <c r="C26" s="103" t="s">
        <v>1832</v>
      </c>
      <c r="D26" t="s">
        <v>175</v>
      </c>
      <c r="E26" s="103" t="s">
        <v>1832</v>
      </c>
      <c r="F26" s="103" t="s">
        <v>1832</v>
      </c>
      <c r="G26" s="55">
        <v>0</v>
      </c>
      <c r="H26" t="s">
        <v>175</v>
      </c>
      <c r="I26" s="56">
        <v>0</v>
      </c>
      <c r="J26" s="56">
        <v>0</v>
      </c>
      <c r="K26" s="55">
        <v>0</v>
      </c>
      <c r="L26" s="55">
        <v>0</v>
      </c>
      <c r="M26" s="103" t="s">
        <v>1832</v>
      </c>
      <c r="N26" s="55">
        <v>0</v>
      </c>
      <c r="O26" s="56">
        <v>0</v>
      </c>
      <c r="P26" s="56">
        <v>0</v>
      </c>
      <c r="Q26" s="56">
        <v>0</v>
      </c>
    </row>
    <row r="27" spans="1:17">
      <c r="A27" s="57" t="s">
        <v>211</v>
      </c>
      <c r="B27" s="103" t="s">
        <v>1832</v>
      </c>
      <c r="C27" s="103" t="s">
        <v>1832</v>
      </c>
      <c r="D27" s="103" t="s">
        <v>1832</v>
      </c>
      <c r="E27" s="103" t="s">
        <v>1832</v>
      </c>
      <c r="F27" s="103" t="s">
        <v>1832</v>
      </c>
      <c r="G27" s="59">
        <v>0</v>
      </c>
      <c r="H27" s="103" t="s">
        <v>1832</v>
      </c>
      <c r="I27" s="103" t="s">
        <v>1832</v>
      </c>
      <c r="J27" s="58">
        <v>0</v>
      </c>
      <c r="K27" s="59">
        <v>0</v>
      </c>
      <c r="L27" s="103" t="s">
        <v>1832</v>
      </c>
      <c r="M27" s="59">
        <v>0</v>
      </c>
      <c r="N27" s="59">
        <v>0</v>
      </c>
      <c r="O27" s="103" t="s">
        <v>1832</v>
      </c>
      <c r="P27" s="58">
        <v>0</v>
      </c>
      <c r="Q27" s="58">
        <v>0</v>
      </c>
    </row>
    <row r="28" spans="1:17">
      <c r="A28" t="s">
        <v>175</v>
      </c>
      <c r="B28" t="s">
        <v>175</v>
      </c>
      <c r="C28" s="103" t="s">
        <v>1832</v>
      </c>
      <c r="D28" t="s">
        <v>175</v>
      </c>
      <c r="E28" s="103" t="s">
        <v>1832</v>
      </c>
      <c r="F28" s="103" t="s">
        <v>1832</v>
      </c>
      <c r="G28" s="55">
        <v>0</v>
      </c>
      <c r="H28" t="s">
        <v>175</v>
      </c>
      <c r="I28" s="56">
        <v>0</v>
      </c>
      <c r="J28" s="56">
        <v>0</v>
      </c>
      <c r="K28" s="55">
        <v>0</v>
      </c>
      <c r="L28" s="55">
        <v>0</v>
      </c>
      <c r="M28" s="103" t="s">
        <v>1832</v>
      </c>
      <c r="N28" s="55">
        <v>0</v>
      </c>
      <c r="O28" s="56">
        <v>0</v>
      </c>
      <c r="P28" s="56">
        <v>0</v>
      </c>
      <c r="Q28" s="56">
        <v>0</v>
      </c>
    </row>
    <row r="29" spans="1:17">
      <c r="A29" s="57" t="s">
        <v>212</v>
      </c>
      <c r="B29" s="103" t="s">
        <v>1832</v>
      </c>
      <c r="C29" s="103" t="s">
        <v>1832</v>
      </c>
      <c r="D29" s="103" t="s">
        <v>1832</v>
      </c>
      <c r="E29" s="103" t="s">
        <v>1832</v>
      </c>
      <c r="F29" s="103" t="s">
        <v>1832</v>
      </c>
      <c r="G29" s="59">
        <v>0</v>
      </c>
      <c r="H29" s="103" t="s">
        <v>1832</v>
      </c>
      <c r="I29" s="103" t="s">
        <v>1832</v>
      </c>
      <c r="J29" s="58">
        <v>0</v>
      </c>
      <c r="K29" s="59">
        <v>0</v>
      </c>
      <c r="L29" s="103" t="s">
        <v>1832</v>
      </c>
      <c r="M29" s="59">
        <v>0</v>
      </c>
      <c r="N29" s="59">
        <v>0</v>
      </c>
      <c r="O29" s="103" t="s">
        <v>1832</v>
      </c>
      <c r="P29" s="58">
        <v>0</v>
      </c>
      <c r="Q29" s="58">
        <v>0</v>
      </c>
    </row>
    <row r="30" spans="1:17">
      <c r="A30" t="s">
        <v>175</v>
      </c>
      <c r="B30" t="s">
        <v>175</v>
      </c>
      <c r="C30" s="103" t="s">
        <v>1832</v>
      </c>
      <c r="D30" t="s">
        <v>175</v>
      </c>
      <c r="E30" s="103" t="s">
        <v>1832</v>
      </c>
      <c r="F30" s="103" t="s">
        <v>1832</v>
      </c>
      <c r="G30" s="55">
        <v>0</v>
      </c>
      <c r="H30" t="s">
        <v>175</v>
      </c>
      <c r="I30" s="56">
        <v>0</v>
      </c>
      <c r="J30" s="56">
        <v>0</v>
      </c>
      <c r="K30" s="55">
        <v>0</v>
      </c>
      <c r="L30" s="55">
        <v>0</v>
      </c>
      <c r="M30" s="103" t="s">
        <v>1832</v>
      </c>
      <c r="N30" s="55">
        <v>0</v>
      </c>
      <c r="O30" s="56">
        <v>0</v>
      </c>
      <c r="P30" s="56">
        <v>0</v>
      </c>
      <c r="Q30" s="56">
        <v>0</v>
      </c>
    </row>
    <row r="31" spans="1:17">
      <c r="A31" s="57" t="s">
        <v>181</v>
      </c>
      <c r="B31" s="103" t="s">
        <v>1832</v>
      </c>
      <c r="C31" s="103" t="s">
        <v>1832</v>
      </c>
      <c r="D31" s="103" t="s">
        <v>1832</v>
      </c>
      <c r="E31" s="103" t="s">
        <v>1832</v>
      </c>
      <c r="F31" s="103" t="s">
        <v>1832</v>
      </c>
      <c r="G31" s="59">
        <v>0</v>
      </c>
      <c r="H31" s="103" t="s">
        <v>1832</v>
      </c>
      <c r="I31" s="103" t="s">
        <v>1832</v>
      </c>
      <c r="J31" s="58">
        <v>0</v>
      </c>
      <c r="K31" s="59">
        <v>0</v>
      </c>
      <c r="L31" s="103" t="s">
        <v>1832</v>
      </c>
      <c r="M31" s="59">
        <v>0</v>
      </c>
      <c r="N31" s="59">
        <v>0</v>
      </c>
      <c r="O31" s="103" t="s">
        <v>1832</v>
      </c>
      <c r="P31" s="58">
        <v>0</v>
      </c>
      <c r="Q31" s="58">
        <v>0</v>
      </c>
    </row>
    <row r="32" spans="1:17">
      <c r="A32" s="57" t="s">
        <v>213</v>
      </c>
      <c r="B32" s="103" t="s">
        <v>1832</v>
      </c>
      <c r="C32" s="103" t="s">
        <v>1832</v>
      </c>
      <c r="D32" s="103" t="s">
        <v>1832</v>
      </c>
      <c r="E32" s="103" t="s">
        <v>1832</v>
      </c>
      <c r="F32" s="103" t="s">
        <v>1832</v>
      </c>
      <c r="G32" s="59">
        <v>0</v>
      </c>
      <c r="H32" s="103" t="s">
        <v>1832</v>
      </c>
      <c r="I32" s="103" t="s">
        <v>1832</v>
      </c>
      <c r="J32" s="58">
        <v>0</v>
      </c>
      <c r="K32" s="59">
        <v>0</v>
      </c>
      <c r="L32" s="103" t="s">
        <v>1832</v>
      </c>
      <c r="M32" s="59">
        <v>0</v>
      </c>
      <c r="N32" s="59">
        <v>0</v>
      </c>
      <c r="O32" s="103" t="s">
        <v>1832</v>
      </c>
      <c r="P32" s="58">
        <v>0</v>
      </c>
      <c r="Q32" s="58">
        <v>0</v>
      </c>
    </row>
    <row r="33" spans="1:17">
      <c r="A33" t="s">
        <v>175</v>
      </c>
      <c r="B33" t="s">
        <v>175</v>
      </c>
      <c r="C33" s="103" t="s">
        <v>1832</v>
      </c>
      <c r="D33" t="s">
        <v>175</v>
      </c>
      <c r="E33" s="103" t="s">
        <v>1832</v>
      </c>
      <c r="F33" s="103" t="s">
        <v>1832</v>
      </c>
      <c r="G33" s="55">
        <v>0</v>
      </c>
      <c r="H33" t="s">
        <v>175</v>
      </c>
      <c r="I33" s="56">
        <v>0</v>
      </c>
      <c r="J33" s="56">
        <v>0</v>
      </c>
      <c r="K33" s="55">
        <v>0</v>
      </c>
      <c r="L33" s="55">
        <v>0</v>
      </c>
      <c r="M33" s="103" t="s">
        <v>1832</v>
      </c>
      <c r="N33" s="55">
        <v>0</v>
      </c>
      <c r="O33" s="56">
        <v>0</v>
      </c>
      <c r="P33" s="56">
        <v>0</v>
      </c>
      <c r="Q33" s="56">
        <v>0</v>
      </c>
    </row>
    <row r="34" spans="1:17">
      <c r="A34" s="57" t="s">
        <v>214</v>
      </c>
      <c r="B34" s="103" t="s">
        <v>1832</v>
      </c>
      <c r="C34" s="103" t="s">
        <v>1832</v>
      </c>
      <c r="D34" s="103" t="s">
        <v>1832</v>
      </c>
      <c r="E34" s="103" t="s">
        <v>1832</v>
      </c>
      <c r="F34" s="103" t="s">
        <v>1832</v>
      </c>
      <c r="G34" s="59">
        <v>0</v>
      </c>
      <c r="H34" s="103" t="s">
        <v>1832</v>
      </c>
      <c r="I34" s="103" t="s">
        <v>1832</v>
      </c>
      <c r="J34" s="58">
        <v>0</v>
      </c>
      <c r="K34" s="59">
        <v>0</v>
      </c>
      <c r="L34" s="103" t="s">
        <v>1832</v>
      </c>
      <c r="M34" s="59">
        <v>0</v>
      </c>
      <c r="N34" s="59">
        <v>0</v>
      </c>
      <c r="O34" s="103" t="s">
        <v>1832</v>
      </c>
      <c r="P34" s="58">
        <v>0</v>
      </c>
      <c r="Q34" s="58">
        <v>0</v>
      </c>
    </row>
    <row r="35" spans="1:17">
      <c r="A35" t="s">
        <v>175</v>
      </c>
      <c r="B35" t="s">
        <v>175</v>
      </c>
      <c r="C35" s="103" t="s">
        <v>1832</v>
      </c>
      <c r="D35" t="s">
        <v>175</v>
      </c>
      <c r="E35" s="103" t="s">
        <v>1832</v>
      </c>
      <c r="F35" s="103" t="s">
        <v>1832</v>
      </c>
      <c r="G35" s="55">
        <v>0</v>
      </c>
      <c r="H35" t="s">
        <v>175</v>
      </c>
      <c r="I35" s="56">
        <v>0</v>
      </c>
      <c r="J35" s="56">
        <v>0</v>
      </c>
      <c r="K35" s="55">
        <v>0</v>
      </c>
      <c r="L35" s="55">
        <v>0</v>
      </c>
      <c r="M35" s="103" t="s">
        <v>1832</v>
      </c>
      <c r="N35" s="55">
        <v>0</v>
      </c>
      <c r="O35" s="56">
        <v>0</v>
      </c>
      <c r="P35" s="56">
        <v>0</v>
      </c>
      <c r="Q35" s="56">
        <v>0</v>
      </c>
    </row>
    <row r="36" spans="1:17">
      <c r="A36" t="s">
        <v>215</v>
      </c>
      <c r="B36" s="103" t="s">
        <v>1832</v>
      </c>
      <c r="C36" s="103" t="s">
        <v>1832</v>
      </c>
      <c r="D36" s="103" t="s">
        <v>1832</v>
      </c>
      <c r="E36" s="103" t="s">
        <v>1832</v>
      </c>
      <c r="F36" s="103" t="s">
        <v>1832</v>
      </c>
      <c r="G36" s="103" t="s">
        <v>1832</v>
      </c>
      <c r="H36" s="103" t="s">
        <v>1832</v>
      </c>
      <c r="I36" s="103" t="s">
        <v>1832</v>
      </c>
      <c r="J36" s="103" t="s">
        <v>1832</v>
      </c>
      <c r="K36" s="103" t="s">
        <v>1832</v>
      </c>
      <c r="L36" s="103" t="s">
        <v>1832</v>
      </c>
      <c r="M36" s="103" t="s">
        <v>1832</v>
      </c>
      <c r="N36" s="103" t="s">
        <v>1832</v>
      </c>
      <c r="O36" s="103" t="s">
        <v>1832</v>
      </c>
      <c r="P36" s="103" t="s">
        <v>1832</v>
      </c>
      <c r="Q36" s="103" t="s">
        <v>1832</v>
      </c>
    </row>
    <row r="37" spans="1:17">
      <c r="A37" t="s">
        <v>216</v>
      </c>
      <c r="B37" s="103" t="s">
        <v>1832</v>
      </c>
      <c r="C37" s="103" t="s">
        <v>1832</v>
      </c>
      <c r="D37" s="103" t="s">
        <v>1832</v>
      </c>
      <c r="E37" s="103" t="s">
        <v>1832</v>
      </c>
      <c r="F37" s="103" t="s">
        <v>1832</v>
      </c>
      <c r="G37" s="103" t="s">
        <v>1832</v>
      </c>
      <c r="H37" s="103" t="s">
        <v>1832</v>
      </c>
      <c r="I37" s="103" t="s">
        <v>1832</v>
      </c>
      <c r="J37" s="103" t="s">
        <v>1832</v>
      </c>
      <c r="K37" s="103" t="s">
        <v>1832</v>
      </c>
      <c r="L37" s="103" t="s">
        <v>1832</v>
      </c>
      <c r="M37" s="103" t="s">
        <v>1832</v>
      </c>
      <c r="N37" s="103" t="s">
        <v>1832</v>
      </c>
      <c r="O37" s="103" t="s">
        <v>1832</v>
      </c>
      <c r="P37" s="103" t="s">
        <v>1832</v>
      </c>
      <c r="Q37" s="103" t="s">
        <v>1832</v>
      </c>
    </row>
    <row r="38" spans="1:17">
      <c r="A38" t="s">
        <v>217</v>
      </c>
      <c r="B38" s="103" t="s">
        <v>1832</v>
      </c>
      <c r="C38" s="103" t="s">
        <v>1832</v>
      </c>
      <c r="D38" s="103" t="s">
        <v>1832</v>
      </c>
      <c r="E38" s="103" t="s">
        <v>1832</v>
      </c>
      <c r="F38" s="103" t="s">
        <v>1832</v>
      </c>
      <c r="G38" s="103" t="s">
        <v>1832</v>
      </c>
      <c r="H38" s="103" t="s">
        <v>1832</v>
      </c>
      <c r="I38" s="103" t="s">
        <v>1832</v>
      </c>
      <c r="J38" s="103" t="s">
        <v>1832</v>
      </c>
      <c r="K38" s="103" t="s">
        <v>1832</v>
      </c>
      <c r="L38" s="103" t="s">
        <v>1832</v>
      </c>
      <c r="M38" s="103" t="s">
        <v>1832</v>
      </c>
      <c r="N38" s="103" t="s">
        <v>1832</v>
      </c>
      <c r="O38" s="103" t="s">
        <v>1832</v>
      </c>
      <c r="P38" s="103" t="s">
        <v>1832</v>
      </c>
      <c r="Q38" s="103" t="s">
        <v>1832</v>
      </c>
    </row>
    <row r="39" spans="1:17">
      <c r="A39" t="s">
        <v>218</v>
      </c>
      <c r="B39" s="103" t="s">
        <v>1832</v>
      </c>
      <c r="C39" s="103" t="s">
        <v>1832</v>
      </c>
      <c r="D39" s="103" t="s">
        <v>1832</v>
      </c>
      <c r="E39" s="103" t="s">
        <v>1832</v>
      </c>
      <c r="F39" s="103" t="s">
        <v>1832</v>
      </c>
      <c r="G39" s="103" t="s">
        <v>1832</v>
      </c>
      <c r="H39" s="103" t="s">
        <v>1832</v>
      </c>
      <c r="I39" s="103" t="s">
        <v>1832</v>
      </c>
      <c r="J39" s="103" t="s">
        <v>1832</v>
      </c>
      <c r="K39" s="103" t="s">
        <v>1832</v>
      </c>
      <c r="L39" s="103" t="s">
        <v>1832</v>
      </c>
      <c r="M39" s="103" t="s">
        <v>1832</v>
      </c>
      <c r="N39" s="103" t="s">
        <v>1832</v>
      </c>
      <c r="O39" s="103" t="s">
        <v>1832</v>
      </c>
      <c r="P39" s="103" t="s">
        <v>1832</v>
      </c>
      <c r="Q39" s="103" t="s">
        <v>1832</v>
      </c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2" t="s">
        <v>1831</v>
      </c>
    </row>
    <row r="2" spans="1:22" s="1" customFormat="1">
      <c r="A2" s="2" t="s">
        <v>1</v>
      </c>
      <c r="B2" s="9" t="s">
        <v>1297</v>
      </c>
    </row>
    <row r="3" spans="1:22" s="1" customFormat="1">
      <c r="A3" s="2" t="s">
        <v>2</v>
      </c>
      <c r="B3" s="20" t="s">
        <v>1298</v>
      </c>
    </row>
    <row r="4" spans="1:22" s="1" customFormat="1">
      <c r="A4" s="2" t="s">
        <v>3</v>
      </c>
      <c r="B4" s="63" t="s">
        <v>164</v>
      </c>
    </row>
    <row r="5" spans="1:22" ht="18.75">
      <c r="A5" s="73" t="s">
        <v>78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2" s="15" customFormat="1">
      <c r="A6" s="106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154</v>
      </c>
      <c r="O6" s="35" t="s">
        <v>155</v>
      </c>
      <c r="P6" s="104" t="s">
        <v>159</v>
      </c>
      <c r="Q6" s="35" t="s">
        <v>53</v>
      </c>
      <c r="R6" s="35" t="s">
        <v>69</v>
      </c>
      <c r="S6" s="35" t="s">
        <v>54</v>
      </c>
      <c r="T6" s="107" t="s">
        <v>150</v>
      </c>
      <c r="V6" s="13"/>
    </row>
    <row r="7" spans="1:22" s="15" customFormat="1">
      <c r="A7" s="108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96" t="s">
        <v>1832</v>
      </c>
      <c r="H7" s="96" t="s">
        <v>1832</v>
      </c>
      <c r="I7" s="16" t="s">
        <v>70</v>
      </c>
      <c r="J7" s="16" t="s">
        <v>71</v>
      </c>
      <c r="K7" s="96" t="s">
        <v>1832</v>
      </c>
      <c r="L7" s="16" t="s">
        <v>7</v>
      </c>
      <c r="M7" s="16" t="s">
        <v>7</v>
      </c>
      <c r="N7" s="16" t="s">
        <v>151</v>
      </c>
      <c r="O7" s="96" t="s">
        <v>1832</v>
      </c>
      <c r="P7" s="16" t="s">
        <v>152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09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153</v>
      </c>
      <c r="U8" s="25"/>
    </row>
    <row r="9" spans="1:22" s="17" customFormat="1" ht="21" thickBot="1">
      <c r="A9" s="28" t="s">
        <v>84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98" t="s">
        <v>1832</v>
      </c>
      <c r="J9" s="98" t="s">
        <v>1832</v>
      </c>
      <c r="K9" s="98" t="s">
        <v>1832</v>
      </c>
      <c r="L9" s="98" t="s">
        <v>1832</v>
      </c>
      <c r="M9" s="98" t="s">
        <v>1832</v>
      </c>
      <c r="N9" s="53">
        <v>0</v>
      </c>
      <c r="O9" s="98" t="s">
        <v>1832</v>
      </c>
      <c r="P9" s="53">
        <v>0</v>
      </c>
      <c r="Q9" s="53">
        <v>0</v>
      </c>
      <c r="R9" s="98" t="s">
        <v>1832</v>
      </c>
      <c r="S9" s="54">
        <v>0</v>
      </c>
      <c r="T9" s="54">
        <v>0</v>
      </c>
      <c r="U9" s="25"/>
    </row>
    <row r="10" spans="1:22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103" t="s">
        <v>1832</v>
      </c>
      <c r="H10" s="103" t="s">
        <v>1832</v>
      </c>
      <c r="I10" s="103" t="s">
        <v>1832</v>
      </c>
      <c r="J10" s="59">
        <v>0</v>
      </c>
      <c r="K10" s="103" t="s">
        <v>1832</v>
      </c>
      <c r="L10" s="103" t="s">
        <v>1832</v>
      </c>
      <c r="M10" s="58">
        <v>0</v>
      </c>
      <c r="N10" s="59">
        <v>0</v>
      </c>
      <c r="O10" s="103" t="s">
        <v>1832</v>
      </c>
      <c r="P10" s="59">
        <v>0</v>
      </c>
      <c r="Q10" s="59">
        <v>0</v>
      </c>
      <c r="R10" s="103" t="s">
        <v>1832</v>
      </c>
      <c r="S10" s="58">
        <v>0</v>
      </c>
      <c r="T10" s="58">
        <v>0</v>
      </c>
    </row>
    <row r="11" spans="1:22">
      <c r="A11" s="57" t="s">
        <v>219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103" t="s">
        <v>1832</v>
      </c>
      <c r="H11" s="103" t="s">
        <v>1832</v>
      </c>
      <c r="I11" s="103" t="s">
        <v>1832</v>
      </c>
      <c r="J11" s="59">
        <v>0</v>
      </c>
      <c r="K11" s="103" t="s">
        <v>1832</v>
      </c>
      <c r="L11" s="103" t="s">
        <v>1832</v>
      </c>
      <c r="M11" s="58">
        <v>0</v>
      </c>
      <c r="N11" s="59">
        <v>0</v>
      </c>
      <c r="O11" s="103" t="s">
        <v>1832</v>
      </c>
      <c r="P11" s="59">
        <v>0</v>
      </c>
      <c r="Q11" s="59">
        <v>0</v>
      </c>
      <c r="R11" s="103" t="s">
        <v>1832</v>
      </c>
      <c r="S11" s="58">
        <v>0</v>
      </c>
      <c r="T11" s="58">
        <v>0</v>
      </c>
    </row>
    <row r="12" spans="1:22">
      <c r="A12" t="s">
        <v>175</v>
      </c>
      <c r="B12" t="s">
        <v>175</v>
      </c>
      <c r="C12" s="103" t="s">
        <v>1832</v>
      </c>
      <c r="D12" s="103" t="s">
        <v>1832</v>
      </c>
      <c r="E12" s="103" t="s">
        <v>1832</v>
      </c>
      <c r="F12" t="s">
        <v>175</v>
      </c>
      <c r="G12" t="s">
        <v>175</v>
      </c>
      <c r="H12" s="103" t="s">
        <v>1832</v>
      </c>
      <c r="I12" s="103" t="s">
        <v>1832</v>
      </c>
      <c r="J12" s="55">
        <v>0</v>
      </c>
      <c r="K12" t="s">
        <v>175</v>
      </c>
      <c r="L12" s="56">
        <v>0</v>
      </c>
      <c r="M12" s="56">
        <v>0</v>
      </c>
      <c r="N12" s="55">
        <v>0</v>
      </c>
      <c r="O12" s="55">
        <v>0</v>
      </c>
      <c r="P12" s="103" t="s">
        <v>1832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186</v>
      </c>
      <c r="B13" s="103" t="s">
        <v>1832</v>
      </c>
      <c r="C13" s="103" t="s">
        <v>1832</v>
      </c>
      <c r="D13" s="103" t="s">
        <v>1832</v>
      </c>
      <c r="E13" s="103" t="s">
        <v>1832</v>
      </c>
      <c r="F13" s="103" t="s">
        <v>1832</v>
      </c>
      <c r="G13" s="103" t="s">
        <v>1832</v>
      </c>
      <c r="H13" s="103" t="s">
        <v>1832</v>
      </c>
      <c r="I13" s="103" t="s">
        <v>1832</v>
      </c>
      <c r="J13" s="59">
        <v>0</v>
      </c>
      <c r="K13" s="103" t="s">
        <v>1832</v>
      </c>
      <c r="L13" s="103" t="s">
        <v>1832</v>
      </c>
      <c r="M13" s="58">
        <v>0</v>
      </c>
      <c r="N13" s="59">
        <v>0</v>
      </c>
      <c r="O13" s="103" t="s">
        <v>1832</v>
      </c>
      <c r="P13" s="59">
        <v>0</v>
      </c>
      <c r="Q13" s="59">
        <v>0</v>
      </c>
      <c r="R13" s="103" t="s">
        <v>1832</v>
      </c>
      <c r="S13" s="58">
        <v>0</v>
      </c>
      <c r="T13" s="58">
        <v>0</v>
      </c>
    </row>
    <row r="14" spans="1:22">
      <c r="A14" t="s">
        <v>175</v>
      </c>
      <c r="B14" t="s">
        <v>175</v>
      </c>
      <c r="C14" s="103" t="s">
        <v>1832</v>
      </c>
      <c r="D14" s="103" t="s">
        <v>1832</v>
      </c>
      <c r="E14" s="103" t="s">
        <v>1832</v>
      </c>
      <c r="F14" t="s">
        <v>175</v>
      </c>
      <c r="G14" t="s">
        <v>175</v>
      </c>
      <c r="H14" s="103" t="s">
        <v>1832</v>
      </c>
      <c r="I14" s="103" t="s">
        <v>1832</v>
      </c>
      <c r="J14" s="55">
        <v>0</v>
      </c>
      <c r="K14" t="s">
        <v>175</v>
      </c>
      <c r="L14" s="56">
        <v>0</v>
      </c>
      <c r="M14" s="56">
        <v>0</v>
      </c>
      <c r="N14" s="55">
        <v>0</v>
      </c>
      <c r="O14" s="55">
        <v>0</v>
      </c>
      <c r="P14" s="103" t="s">
        <v>1832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220</v>
      </c>
      <c r="B15" s="103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103" t="s">
        <v>1832</v>
      </c>
      <c r="H15" s="103" t="s">
        <v>1832</v>
      </c>
      <c r="I15" s="103" t="s">
        <v>1832</v>
      </c>
      <c r="J15" s="59">
        <v>0</v>
      </c>
      <c r="K15" s="103" t="s">
        <v>1832</v>
      </c>
      <c r="L15" s="103" t="s">
        <v>1832</v>
      </c>
      <c r="M15" s="58">
        <v>0</v>
      </c>
      <c r="N15" s="59">
        <v>0</v>
      </c>
      <c r="O15" s="103" t="s">
        <v>1832</v>
      </c>
      <c r="P15" s="59">
        <v>0</v>
      </c>
      <c r="Q15" s="59">
        <v>0</v>
      </c>
      <c r="R15" s="103" t="s">
        <v>1832</v>
      </c>
      <c r="S15" s="58">
        <v>0</v>
      </c>
      <c r="T15" s="58">
        <v>0</v>
      </c>
    </row>
    <row r="16" spans="1:22">
      <c r="A16" t="s">
        <v>175</v>
      </c>
      <c r="B16" t="s">
        <v>175</v>
      </c>
      <c r="C16" s="103" t="s">
        <v>1832</v>
      </c>
      <c r="D16" s="103" t="s">
        <v>1832</v>
      </c>
      <c r="E16" s="103" t="s">
        <v>1832</v>
      </c>
      <c r="F16" t="s">
        <v>175</v>
      </c>
      <c r="G16" t="s">
        <v>175</v>
      </c>
      <c r="H16" s="103" t="s">
        <v>1832</v>
      </c>
      <c r="I16" s="103" t="s">
        <v>1832</v>
      </c>
      <c r="J16" s="55">
        <v>0</v>
      </c>
      <c r="K16" t="s">
        <v>175</v>
      </c>
      <c r="L16" s="56">
        <v>0</v>
      </c>
      <c r="M16" s="56">
        <v>0</v>
      </c>
      <c r="N16" s="55">
        <v>0</v>
      </c>
      <c r="O16" s="55">
        <v>0</v>
      </c>
      <c r="P16" s="103" t="s">
        <v>1832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181</v>
      </c>
      <c r="B17" s="103" t="s">
        <v>1832</v>
      </c>
      <c r="C17" s="103" t="s">
        <v>1832</v>
      </c>
      <c r="D17" s="103" t="s">
        <v>1832</v>
      </c>
      <c r="E17" s="103" t="s">
        <v>1832</v>
      </c>
      <c r="F17" s="103" t="s">
        <v>1832</v>
      </c>
      <c r="G17" s="103" t="s">
        <v>1832</v>
      </c>
      <c r="H17" s="103" t="s">
        <v>1832</v>
      </c>
      <c r="I17" s="103" t="s">
        <v>1832</v>
      </c>
      <c r="J17" s="59">
        <v>0</v>
      </c>
      <c r="K17" s="103" t="s">
        <v>1832</v>
      </c>
      <c r="L17" s="103" t="s">
        <v>1832</v>
      </c>
      <c r="M17" s="58">
        <v>0</v>
      </c>
      <c r="N17" s="59">
        <v>0</v>
      </c>
      <c r="O17" s="103" t="s">
        <v>1832</v>
      </c>
      <c r="P17" s="59">
        <v>0</v>
      </c>
      <c r="Q17" s="59">
        <v>0</v>
      </c>
      <c r="R17" s="103" t="s">
        <v>1832</v>
      </c>
      <c r="S17" s="58">
        <v>0</v>
      </c>
      <c r="T17" s="58">
        <v>0</v>
      </c>
    </row>
    <row r="18" spans="1:20">
      <c r="A18" s="57" t="s">
        <v>221</v>
      </c>
      <c r="B18" s="103" t="s">
        <v>1832</v>
      </c>
      <c r="C18" s="103" t="s">
        <v>1832</v>
      </c>
      <c r="D18" s="103" t="s">
        <v>1832</v>
      </c>
      <c r="E18" s="103" t="s">
        <v>1832</v>
      </c>
      <c r="F18" s="103" t="s">
        <v>1832</v>
      </c>
      <c r="G18" s="103" t="s">
        <v>1832</v>
      </c>
      <c r="H18" s="103" t="s">
        <v>1832</v>
      </c>
      <c r="I18" s="103" t="s">
        <v>1832</v>
      </c>
      <c r="J18" s="59">
        <v>0</v>
      </c>
      <c r="K18" s="103" t="s">
        <v>1832</v>
      </c>
      <c r="L18" s="103" t="s">
        <v>1832</v>
      </c>
      <c r="M18" s="58">
        <v>0</v>
      </c>
      <c r="N18" s="59">
        <v>0</v>
      </c>
      <c r="O18" s="103" t="s">
        <v>1832</v>
      </c>
      <c r="P18" s="59">
        <v>0</v>
      </c>
      <c r="Q18" s="59">
        <v>0</v>
      </c>
      <c r="R18" s="103" t="s">
        <v>1832</v>
      </c>
      <c r="S18" s="58">
        <v>0</v>
      </c>
      <c r="T18" s="58">
        <v>0</v>
      </c>
    </row>
    <row r="19" spans="1:20">
      <c r="A19" t="s">
        <v>175</v>
      </c>
      <c r="B19" t="s">
        <v>175</v>
      </c>
      <c r="C19" s="103" t="s">
        <v>1832</v>
      </c>
      <c r="D19" s="103" t="s">
        <v>1832</v>
      </c>
      <c r="E19" s="103" t="s">
        <v>1832</v>
      </c>
      <c r="F19" t="s">
        <v>175</v>
      </c>
      <c r="G19" t="s">
        <v>175</v>
      </c>
      <c r="H19" s="103" t="s">
        <v>1832</v>
      </c>
      <c r="I19" s="103" t="s">
        <v>1832</v>
      </c>
      <c r="J19" s="55">
        <v>0</v>
      </c>
      <c r="K19" t="s">
        <v>175</v>
      </c>
      <c r="L19" s="56">
        <v>0</v>
      </c>
      <c r="M19" s="56">
        <v>0</v>
      </c>
      <c r="N19" s="55">
        <v>0</v>
      </c>
      <c r="O19" s="55">
        <v>0</v>
      </c>
      <c r="P19" s="103" t="s">
        <v>1832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222</v>
      </c>
      <c r="B20" s="103" t="s">
        <v>1832</v>
      </c>
      <c r="C20" s="103" t="s">
        <v>1832</v>
      </c>
      <c r="D20" s="103" t="s">
        <v>1832</v>
      </c>
      <c r="E20" s="103" t="s">
        <v>1832</v>
      </c>
      <c r="F20" s="103" t="s">
        <v>1832</v>
      </c>
      <c r="G20" s="103" t="s">
        <v>1832</v>
      </c>
      <c r="H20" s="103" t="s">
        <v>1832</v>
      </c>
      <c r="I20" s="103" t="s">
        <v>1832</v>
      </c>
      <c r="J20" s="59">
        <v>0</v>
      </c>
      <c r="K20" s="103" t="s">
        <v>1832</v>
      </c>
      <c r="L20" s="103" t="s">
        <v>1832</v>
      </c>
      <c r="M20" s="58">
        <v>0</v>
      </c>
      <c r="N20" s="59">
        <v>0</v>
      </c>
      <c r="O20" s="103" t="s">
        <v>1832</v>
      </c>
      <c r="P20" s="59">
        <v>0</v>
      </c>
      <c r="Q20" s="59">
        <v>0</v>
      </c>
      <c r="R20" s="103" t="s">
        <v>1832</v>
      </c>
      <c r="S20" s="58">
        <v>0</v>
      </c>
      <c r="T20" s="58">
        <v>0</v>
      </c>
    </row>
    <row r="21" spans="1:20">
      <c r="A21" t="s">
        <v>175</v>
      </c>
      <c r="B21" t="s">
        <v>175</v>
      </c>
      <c r="C21" s="103" t="s">
        <v>1832</v>
      </c>
      <c r="D21" s="103" t="s">
        <v>1832</v>
      </c>
      <c r="E21" s="103" t="s">
        <v>1832</v>
      </c>
      <c r="F21" t="s">
        <v>175</v>
      </c>
      <c r="G21" t="s">
        <v>175</v>
      </c>
      <c r="H21" s="103" t="s">
        <v>1832</v>
      </c>
      <c r="I21" s="103" t="s">
        <v>1832</v>
      </c>
      <c r="J21" s="55">
        <v>0</v>
      </c>
      <c r="K21" t="s">
        <v>175</v>
      </c>
      <c r="L21" s="56">
        <v>0</v>
      </c>
      <c r="M21" s="56">
        <v>0</v>
      </c>
      <c r="N21" s="55">
        <v>0</v>
      </c>
      <c r="O21" s="55">
        <v>0</v>
      </c>
      <c r="P21" s="103" t="s">
        <v>1832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183</v>
      </c>
      <c r="B22" s="103" t="s">
        <v>1832</v>
      </c>
      <c r="C22" s="103" t="s">
        <v>1832</v>
      </c>
      <c r="D22" s="103" t="s">
        <v>1832</v>
      </c>
      <c r="E22" s="103" t="s">
        <v>1832</v>
      </c>
      <c r="F22" s="103" t="s">
        <v>1832</v>
      </c>
      <c r="G22" s="103" t="s">
        <v>1832</v>
      </c>
      <c r="H22" s="103" t="s">
        <v>1832</v>
      </c>
      <c r="I22" s="103" t="s">
        <v>1832</v>
      </c>
      <c r="J22" s="103" t="s">
        <v>1832</v>
      </c>
      <c r="K22" s="103" t="s">
        <v>1832</v>
      </c>
      <c r="L22" s="103" t="s">
        <v>1832</v>
      </c>
      <c r="M22" s="103" t="s">
        <v>1832</v>
      </c>
      <c r="N22" s="103" t="s">
        <v>1832</v>
      </c>
      <c r="O22" s="103" t="s">
        <v>1832</v>
      </c>
      <c r="P22" s="103" t="s">
        <v>1832</v>
      </c>
      <c r="Q22" s="103" t="s">
        <v>1832</v>
      </c>
      <c r="R22" s="103" t="s">
        <v>1832</v>
      </c>
      <c r="S22" s="103" t="s">
        <v>1832</v>
      </c>
      <c r="T22" s="103" t="s">
        <v>1832</v>
      </c>
    </row>
    <row r="23" spans="1:20">
      <c r="A23" t="s">
        <v>215</v>
      </c>
      <c r="B23" s="103" t="s">
        <v>1832</v>
      </c>
      <c r="C23" s="103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103" t="s">
        <v>1832</v>
      </c>
      <c r="I23" s="103" t="s">
        <v>1832</v>
      </c>
      <c r="J23" s="103" t="s">
        <v>1832</v>
      </c>
      <c r="K23" s="103" t="s">
        <v>1832</v>
      </c>
      <c r="L23" s="103" t="s">
        <v>1832</v>
      </c>
      <c r="M23" s="103" t="s">
        <v>1832</v>
      </c>
      <c r="N23" s="103" t="s">
        <v>1832</v>
      </c>
      <c r="O23" s="103" t="s">
        <v>1832</v>
      </c>
      <c r="P23" s="103" t="s">
        <v>1832</v>
      </c>
      <c r="Q23" s="103" t="s">
        <v>1832</v>
      </c>
      <c r="R23" s="103" t="s">
        <v>1832</v>
      </c>
      <c r="S23" s="103" t="s">
        <v>1832</v>
      </c>
      <c r="T23" s="103" t="s">
        <v>1832</v>
      </c>
    </row>
    <row r="24" spans="1:20">
      <c r="A24" t="s">
        <v>216</v>
      </c>
      <c r="B24" s="103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  <c r="O24" s="103" t="s">
        <v>1832</v>
      </c>
      <c r="P24" s="103" t="s">
        <v>1832</v>
      </c>
      <c r="Q24" s="103" t="s">
        <v>1832</v>
      </c>
      <c r="R24" s="103" t="s">
        <v>1832</v>
      </c>
      <c r="S24" s="103" t="s">
        <v>1832</v>
      </c>
      <c r="T24" s="103" t="s">
        <v>1832</v>
      </c>
    </row>
    <row r="25" spans="1:20">
      <c r="A25" t="s">
        <v>217</v>
      </c>
      <c r="B25" s="103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  <c r="O25" s="103" t="s">
        <v>1832</v>
      </c>
      <c r="P25" s="103" t="s">
        <v>1832</v>
      </c>
      <c r="Q25" s="103" t="s">
        <v>1832</v>
      </c>
      <c r="R25" s="103" t="s">
        <v>1832</v>
      </c>
      <c r="S25" s="103" t="s">
        <v>1832</v>
      </c>
      <c r="T25" s="103" t="s">
        <v>1832</v>
      </c>
    </row>
    <row r="26" spans="1:20">
      <c r="A26" t="s">
        <v>218</v>
      </c>
      <c r="B26" s="103" t="s">
        <v>1832</v>
      </c>
      <c r="C26" s="103" t="s">
        <v>1832</v>
      </c>
      <c r="D26" s="103" t="s">
        <v>1832</v>
      </c>
      <c r="E26" s="103" t="s">
        <v>1832</v>
      </c>
      <c r="F26" s="103" t="s">
        <v>1832</v>
      </c>
      <c r="G26" s="103" t="s">
        <v>1832</v>
      </c>
      <c r="H26" s="103" t="s">
        <v>1832</v>
      </c>
      <c r="I26" s="103" t="s">
        <v>1832</v>
      </c>
      <c r="J26" s="103" t="s">
        <v>1832</v>
      </c>
      <c r="K26" s="103" t="s">
        <v>1832</v>
      </c>
      <c r="L26" s="103" t="s">
        <v>1832</v>
      </c>
      <c r="M26" s="103" t="s">
        <v>1832</v>
      </c>
      <c r="N26" s="103" t="s">
        <v>1832</v>
      </c>
      <c r="O26" s="103" t="s">
        <v>1832</v>
      </c>
      <c r="P26" s="103" t="s">
        <v>1832</v>
      </c>
      <c r="Q26" s="103" t="s">
        <v>1832</v>
      </c>
      <c r="R26" s="103" t="s">
        <v>1832</v>
      </c>
      <c r="S26" s="103" t="s">
        <v>1832</v>
      </c>
      <c r="T26" s="103" t="s">
        <v>1832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2" t="s">
        <v>1831</v>
      </c>
    </row>
    <row r="2" spans="1:22" s="1" customFormat="1">
      <c r="A2" s="2" t="s">
        <v>1</v>
      </c>
      <c r="B2" s="9" t="s">
        <v>1297</v>
      </c>
    </row>
    <row r="3" spans="1:22" s="1" customFormat="1">
      <c r="A3" s="2" t="s">
        <v>2</v>
      </c>
      <c r="B3" s="20" t="s">
        <v>1298</v>
      </c>
    </row>
    <row r="4" spans="1:22" s="1" customFormat="1">
      <c r="A4" s="2" t="s">
        <v>3</v>
      </c>
      <c r="B4" s="63" t="s">
        <v>164</v>
      </c>
    </row>
    <row r="5" spans="1:22" ht="18.75">
      <c r="A5" s="78" t="s">
        <v>85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154</v>
      </c>
      <c r="O6" s="33" t="s">
        <v>155</v>
      </c>
      <c r="P6" s="104" t="s">
        <v>159</v>
      </c>
      <c r="Q6" s="33" t="s">
        <v>53</v>
      </c>
      <c r="R6" s="35" t="s">
        <v>69</v>
      </c>
      <c r="S6" s="33" t="s">
        <v>54</v>
      </c>
      <c r="T6" s="33" t="s">
        <v>150</v>
      </c>
      <c r="V6" s="13"/>
    </row>
    <row r="7" spans="1:22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96" t="s">
        <v>1832</v>
      </c>
      <c r="H7" s="96" t="s">
        <v>1832</v>
      </c>
      <c r="I7" s="21" t="s">
        <v>70</v>
      </c>
      <c r="J7" s="21" t="s">
        <v>71</v>
      </c>
      <c r="K7" s="96" t="s">
        <v>1832</v>
      </c>
      <c r="L7" s="21" t="s">
        <v>7</v>
      </c>
      <c r="M7" s="21" t="s">
        <v>7</v>
      </c>
      <c r="N7" s="21" t="s">
        <v>151</v>
      </c>
      <c r="O7" s="96" t="s">
        <v>1832</v>
      </c>
      <c r="P7" s="16" t="s">
        <v>152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153</v>
      </c>
      <c r="U8" s="25"/>
    </row>
    <row r="9" spans="1:22" s="17" customFormat="1" ht="20.25">
      <c r="A9" s="18" t="s">
        <v>86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98" t="s">
        <v>1832</v>
      </c>
      <c r="J9" s="98" t="s">
        <v>1832</v>
      </c>
      <c r="K9" s="98" t="s">
        <v>1832</v>
      </c>
      <c r="L9" s="98" t="s">
        <v>1832</v>
      </c>
      <c r="M9" s="98" t="s">
        <v>1832</v>
      </c>
      <c r="N9" s="53">
        <v>0</v>
      </c>
      <c r="O9" s="98" t="s">
        <v>1832</v>
      </c>
      <c r="P9" s="53">
        <v>0</v>
      </c>
      <c r="Q9" s="53">
        <v>0</v>
      </c>
      <c r="R9" s="98" t="s">
        <v>1832</v>
      </c>
      <c r="S9" s="54">
        <v>0</v>
      </c>
      <c r="T9" s="54">
        <v>0</v>
      </c>
      <c r="U9" s="25"/>
    </row>
    <row r="10" spans="1:22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103" t="s">
        <v>1832</v>
      </c>
      <c r="H10" s="103" t="s">
        <v>1832</v>
      </c>
      <c r="I10" s="103" t="s">
        <v>1832</v>
      </c>
      <c r="J10" s="59">
        <v>0</v>
      </c>
      <c r="K10" s="103" t="s">
        <v>1832</v>
      </c>
      <c r="L10" s="103" t="s">
        <v>1832</v>
      </c>
      <c r="M10" s="58">
        <v>0</v>
      </c>
      <c r="N10" s="59">
        <v>0</v>
      </c>
      <c r="O10" s="103" t="s">
        <v>1832</v>
      </c>
      <c r="P10" s="59">
        <v>0</v>
      </c>
      <c r="Q10" s="59">
        <v>0</v>
      </c>
      <c r="R10" s="103" t="s">
        <v>1832</v>
      </c>
      <c r="S10" s="58">
        <v>0</v>
      </c>
      <c r="T10" s="58">
        <v>0</v>
      </c>
    </row>
    <row r="11" spans="1:22">
      <c r="A11" s="57" t="s">
        <v>219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103" t="s">
        <v>1832</v>
      </c>
      <c r="H11" s="103" t="s">
        <v>1832</v>
      </c>
      <c r="I11" s="103" t="s">
        <v>1832</v>
      </c>
      <c r="J11" s="59">
        <v>0</v>
      </c>
      <c r="K11" s="103" t="s">
        <v>1832</v>
      </c>
      <c r="L11" s="103" t="s">
        <v>1832</v>
      </c>
      <c r="M11" s="58">
        <v>0</v>
      </c>
      <c r="N11" s="59">
        <v>0</v>
      </c>
      <c r="O11" s="103" t="s">
        <v>1832</v>
      </c>
      <c r="P11" s="59">
        <v>0</v>
      </c>
      <c r="Q11" s="59">
        <v>0</v>
      </c>
      <c r="R11" s="103" t="s">
        <v>1832</v>
      </c>
      <c r="S11" s="58">
        <v>0</v>
      </c>
      <c r="T11" s="58">
        <v>0</v>
      </c>
    </row>
    <row r="12" spans="1:22">
      <c r="A12" t="s">
        <v>175</v>
      </c>
      <c r="B12" t="s">
        <v>175</v>
      </c>
      <c r="C12" s="103" t="s">
        <v>1832</v>
      </c>
      <c r="D12" s="103" t="s">
        <v>1832</v>
      </c>
      <c r="E12" s="103" t="s">
        <v>1832</v>
      </c>
      <c r="F12" t="s">
        <v>175</v>
      </c>
      <c r="G12" t="s">
        <v>175</v>
      </c>
      <c r="H12" s="103" t="s">
        <v>1832</v>
      </c>
      <c r="I12" s="103" t="s">
        <v>1832</v>
      </c>
      <c r="J12" s="55">
        <v>0</v>
      </c>
      <c r="K12" t="s">
        <v>175</v>
      </c>
      <c r="L12" s="56">
        <v>0</v>
      </c>
      <c r="M12" s="56">
        <v>0</v>
      </c>
      <c r="N12" s="55">
        <v>0</v>
      </c>
      <c r="O12" s="55">
        <v>0</v>
      </c>
      <c r="P12" s="103" t="s">
        <v>1832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186</v>
      </c>
      <c r="B13" s="103" t="s">
        <v>1832</v>
      </c>
      <c r="C13" s="103" t="s">
        <v>1832</v>
      </c>
      <c r="D13" s="103" t="s">
        <v>1832</v>
      </c>
      <c r="E13" s="103" t="s">
        <v>1832</v>
      </c>
      <c r="F13" s="103" t="s">
        <v>1832</v>
      </c>
      <c r="G13" s="103" t="s">
        <v>1832</v>
      </c>
      <c r="H13" s="103" t="s">
        <v>1832</v>
      </c>
      <c r="I13" s="103" t="s">
        <v>1832</v>
      </c>
      <c r="J13" s="59">
        <v>0</v>
      </c>
      <c r="K13" s="103" t="s">
        <v>1832</v>
      </c>
      <c r="L13" s="103" t="s">
        <v>1832</v>
      </c>
      <c r="M13" s="58">
        <v>0</v>
      </c>
      <c r="N13" s="59">
        <v>0</v>
      </c>
      <c r="O13" s="103" t="s">
        <v>1832</v>
      </c>
      <c r="P13" s="59">
        <v>0</v>
      </c>
      <c r="Q13" s="59">
        <v>0</v>
      </c>
      <c r="R13" s="103" t="s">
        <v>1832</v>
      </c>
      <c r="S13" s="58">
        <v>0</v>
      </c>
      <c r="T13" s="58">
        <v>0</v>
      </c>
    </row>
    <row r="14" spans="1:22">
      <c r="A14" t="s">
        <v>175</v>
      </c>
      <c r="B14" t="s">
        <v>175</v>
      </c>
      <c r="C14" s="103" t="s">
        <v>1832</v>
      </c>
      <c r="D14" s="103" t="s">
        <v>1832</v>
      </c>
      <c r="E14" s="103" t="s">
        <v>1832</v>
      </c>
      <c r="F14" t="s">
        <v>175</v>
      </c>
      <c r="G14" t="s">
        <v>175</v>
      </c>
      <c r="H14" s="103" t="s">
        <v>1832</v>
      </c>
      <c r="I14" s="103" t="s">
        <v>1832</v>
      </c>
      <c r="J14" s="55">
        <v>0</v>
      </c>
      <c r="K14" t="s">
        <v>175</v>
      </c>
      <c r="L14" s="56">
        <v>0</v>
      </c>
      <c r="M14" s="56">
        <v>0</v>
      </c>
      <c r="N14" s="55">
        <v>0</v>
      </c>
      <c r="O14" s="55">
        <v>0</v>
      </c>
      <c r="P14" s="103" t="s">
        <v>1832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220</v>
      </c>
      <c r="B15" s="103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103" t="s">
        <v>1832</v>
      </c>
      <c r="H15" s="103" t="s">
        <v>1832</v>
      </c>
      <c r="I15" s="103" t="s">
        <v>1832</v>
      </c>
      <c r="J15" s="59">
        <v>0</v>
      </c>
      <c r="K15" s="103" t="s">
        <v>1832</v>
      </c>
      <c r="L15" s="103" t="s">
        <v>1832</v>
      </c>
      <c r="M15" s="58">
        <v>0</v>
      </c>
      <c r="N15" s="59">
        <v>0</v>
      </c>
      <c r="O15" s="103" t="s">
        <v>1832</v>
      </c>
      <c r="P15" s="59">
        <v>0</v>
      </c>
      <c r="Q15" s="59">
        <v>0</v>
      </c>
      <c r="R15" s="103" t="s">
        <v>1832</v>
      </c>
      <c r="S15" s="58">
        <v>0</v>
      </c>
      <c r="T15" s="58">
        <v>0</v>
      </c>
    </row>
    <row r="16" spans="1:22">
      <c r="A16" t="s">
        <v>175</v>
      </c>
      <c r="B16" t="s">
        <v>175</v>
      </c>
      <c r="C16" s="103" t="s">
        <v>1832</v>
      </c>
      <c r="D16" s="103" t="s">
        <v>1832</v>
      </c>
      <c r="E16" s="103" t="s">
        <v>1832</v>
      </c>
      <c r="F16" t="s">
        <v>175</v>
      </c>
      <c r="G16" t="s">
        <v>175</v>
      </c>
      <c r="H16" s="103" t="s">
        <v>1832</v>
      </c>
      <c r="I16" s="103" t="s">
        <v>1832</v>
      </c>
      <c r="J16" s="55">
        <v>0</v>
      </c>
      <c r="K16" t="s">
        <v>175</v>
      </c>
      <c r="L16" s="56">
        <v>0</v>
      </c>
      <c r="M16" s="56">
        <v>0</v>
      </c>
      <c r="N16" s="55">
        <v>0</v>
      </c>
      <c r="O16" s="55">
        <v>0</v>
      </c>
      <c r="P16" s="103" t="s">
        <v>1832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223</v>
      </c>
      <c r="B17" s="103" t="s">
        <v>1832</v>
      </c>
      <c r="C17" s="103" t="s">
        <v>1832</v>
      </c>
      <c r="D17" s="103" t="s">
        <v>1832</v>
      </c>
      <c r="E17" s="103" t="s">
        <v>1832</v>
      </c>
      <c r="F17" s="103" t="s">
        <v>1832</v>
      </c>
      <c r="G17" s="103" t="s">
        <v>1832</v>
      </c>
      <c r="H17" s="103" t="s">
        <v>1832</v>
      </c>
      <c r="I17" s="103" t="s">
        <v>1832</v>
      </c>
      <c r="J17" s="59">
        <v>0</v>
      </c>
      <c r="K17" s="103" t="s">
        <v>1832</v>
      </c>
      <c r="L17" s="103" t="s">
        <v>1832</v>
      </c>
      <c r="M17" s="58">
        <v>0</v>
      </c>
      <c r="N17" s="59">
        <v>0</v>
      </c>
      <c r="O17" s="103" t="s">
        <v>1832</v>
      </c>
      <c r="P17" s="59">
        <v>0</v>
      </c>
      <c r="Q17" s="59">
        <v>0</v>
      </c>
      <c r="R17" s="103" t="s">
        <v>1832</v>
      </c>
      <c r="S17" s="58">
        <v>0</v>
      </c>
      <c r="T17" s="58">
        <v>0</v>
      </c>
    </row>
    <row r="18" spans="1:20">
      <c r="A18" t="s">
        <v>175</v>
      </c>
      <c r="B18" t="s">
        <v>175</v>
      </c>
      <c r="C18" s="103" t="s">
        <v>1832</v>
      </c>
      <c r="D18" s="103" t="s">
        <v>1832</v>
      </c>
      <c r="E18" s="103" t="s">
        <v>1832</v>
      </c>
      <c r="F18" t="s">
        <v>175</v>
      </c>
      <c r="G18" t="s">
        <v>175</v>
      </c>
      <c r="H18" s="103" t="s">
        <v>1832</v>
      </c>
      <c r="I18" s="103" t="s">
        <v>1832</v>
      </c>
      <c r="J18" s="55">
        <v>0</v>
      </c>
      <c r="K18" t="s">
        <v>175</v>
      </c>
      <c r="L18" s="56">
        <v>0</v>
      </c>
      <c r="M18" s="56">
        <v>0</v>
      </c>
      <c r="N18" s="55">
        <v>0</v>
      </c>
      <c r="O18" s="55">
        <v>0</v>
      </c>
      <c r="P18" s="103" t="s">
        <v>1832</v>
      </c>
      <c r="Q18" s="55">
        <v>0</v>
      </c>
      <c r="R18" s="56">
        <v>0</v>
      </c>
      <c r="S18" s="56">
        <v>0</v>
      </c>
      <c r="T18" s="56">
        <v>0</v>
      </c>
    </row>
    <row r="19" spans="1:20">
      <c r="A19" s="57" t="s">
        <v>181</v>
      </c>
      <c r="B19" s="103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103" t="s">
        <v>1832</v>
      </c>
      <c r="H19" s="103" t="s">
        <v>1832</v>
      </c>
      <c r="I19" s="103" t="s">
        <v>1832</v>
      </c>
      <c r="J19" s="59">
        <v>0</v>
      </c>
      <c r="K19" s="103" t="s">
        <v>1832</v>
      </c>
      <c r="L19" s="103" t="s">
        <v>1832</v>
      </c>
      <c r="M19" s="58">
        <v>0</v>
      </c>
      <c r="N19" s="59">
        <v>0</v>
      </c>
      <c r="O19" s="103" t="s">
        <v>1832</v>
      </c>
      <c r="P19" s="59">
        <v>0</v>
      </c>
      <c r="Q19" s="59">
        <v>0</v>
      </c>
      <c r="R19" s="103" t="s">
        <v>1832</v>
      </c>
      <c r="S19" s="58">
        <v>0</v>
      </c>
      <c r="T19" s="58">
        <v>0</v>
      </c>
    </row>
    <row r="20" spans="1:20">
      <c r="A20" s="57" t="s">
        <v>221</v>
      </c>
      <c r="B20" s="103" t="s">
        <v>1832</v>
      </c>
      <c r="C20" s="103" t="s">
        <v>1832</v>
      </c>
      <c r="D20" s="103" t="s">
        <v>1832</v>
      </c>
      <c r="E20" s="103" t="s">
        <v>1832</v>
      </c>
      <c r="F20" s="103" t="s">
        <v>1832</v>
      </c>
      <c r="G20" s="103" t="s">
        <v>1832</v>
      </c>
      <c r="H20" s="103" t="s">
        <v>1832</v>
      </c>
      <c r="I20" s="103" t="s">
        <v>1832</v>
      </c>
      <c r="J20" s="59">
        <v>0</v>
      </c>
      <c r="K20" s="103" t="s">
        <v>1832</v>
      </c>
      <c r="L20" s="103" t="s">
        <v>1832</v>
      </c>
      <c r="M20" s="58">
        <v>0</v>
      </c>
      <c r="N20" s="59">
        <v>0</v>
      </c>
      <c r="O20" s="103" t="s">
        <v>1832</v>
      </c>
      <c r="P20" s="59">
        <v>0</v>
      </c>
      <c r="Q20" s="59">
        <v>0</v>
      </c>
      <c r="R20" s="103" t="s">
        <v>1832</v>
      </c>
      <c r="S20" s="58">
        <v>0</v>
      </c>
      <c r="T20" s="58">
        <v>0</v>
      </c>
    </row>
    <row r="21" spans="1:20">
      <c r="A21" t="s">
        <v>175</v>
      </c>
      <c r="B21" t="s">
        <v>175</v>
      </c>
      <c r="C21" s="103" t="s">
        <v>1832</v>
      </c>
      <c r="D21" s="103" t="s">
        <v>1832</v>
      </c>
      <c r="E21" s="103" t="s">
        <v>1832</v>
      </c>
      <c r="F21" t="s">
        <v>175</v>
      </c>
      <c r="G21" t="s">
        <v>175</v>
      </c>
      <c r="H21" s="103" t="s">
        <v>1832</v>
      </c>
      <c r="I21" s="103" t="s">
        <v>1832</v>
      </c>
      <c r="J21" s="55">
        <v>0</v>
      </c>
      <c r="K21" t="s">
        <v>175</v>
      </c>
      <c r="L21" s="56">
        <v>0</v>
      </c>
      <c r="M21" s="56">
        <v>0</v>
      </c>
      <c r="N21" s="55">
        <v>0</v>
      </c>
      <c r="O21" s="55">
        <v>0</v>
      </c>
      <c r="P21" s="103" t="s">
        <v>1832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s="57" t="s">
        <v>222</v>
      </c>
      <c r="B22" s="103" t="s">
        <v>1832</v>
      </c>
      <c r="C22" s="103" t="s">
        <v>1832</v>
      </c>
      <c r="D22" s="103" t="s">
        <v>1832</v>
      </c>
      <c r="E22" s="103" t="s">
        <v>1832</v>
      </c>
      <c r="F22" s="103" t="s">
        <v>1832</v>
      </c>
      <c r="G22" s="103" t="s">
        <v>1832</v>
      </c>
      <c r="H22" s="103" t="s">
        <v>1832</v>
      </c>
      <c r="I22" s="103" t="s">
        <v>1832</v>
      </c>
      <c r="J22" s="59">
        <v>0</v>
      </c>
      <c r="K22" s="103" t="s">
        <v>1832</v>
      </c>
      <c r="L22" s="103" t="s">
        <v>1832</v>
      </c>
      <c r="M22" s="58">
        <v>0</v>
      </c>
      <c r="N22" s="59">
        <v>0</v>
      </c>
      <c r="O22" s="103" t="s">
        <v>1832</v>
      </c>
      <c r="P22" s="59">
        <v>0</v>
      </c>
      <c r="Q22" s="59">
        <v>0</v>
      </c>
      <c r="R22" s="103" t="s">
        <v>1832</v>
      </c>
      <c r="S22" s="58">
        <v>0</v>
      </c>
      <c r="T22" s="58">
        <v>0</v>
      </c>
    </row>
    <row r="23" spans="1:20">
      <c r="A23" t="s">
        <v>175</v>
      </c>
      <c r="B23" t="s">
        <v>175</v>
      </c>
      <c r="C23" s="103" t="s">
        <v>1832</v>
      </c>
      <c r="D23" s="103" t="s">
        <v>1832</v>
      </c>
      <c r="E23" s="103" t="s">
        <v>1832</v>
      </c>
      <c r="F23" t="s">
        <v>175</v>
      </c>
      <c r="G23" t="s">
        <v>175</v>
      </c>
      <c r="H23" s="103" t="s">
        <v>1832</v>
      </c>
      <c r="I23" s="103" t="s">
        <v>1832</v>
      </c>
      <c r="J23" s="55">
        <v>0</v>
      </c>
      <c r="K23" t="s">
        <v>175</v>
      </c>
      <c r="L23" s="56">
        <v>0</v>
      </c>
      <c r="M23" s="56">
        <v>0</v>
      </c>
      <c r="N23" s="55">
        <v>0</v>
      </c>
      <c r="O23" s="55">
        <v>0</v>
      </c>
      <c r="P23" s="103" t="s">
        <v>1832</v>
      </c>
      <c r="Q23" s="55">
        <v>0</v>
      </c>
      <c r="R23" s="56">
        <v>0</v>
      </c>
      <c r="S23" s="56">
        <v>0</v>
      </c>
      <c r="T23" s="56">
        <v>0</v>
      </c>
    </row>
    <row r="24" spans="1:20">
      <c r="A24" t="s">
        <v>183</v>
      </c>
      <c r="B24" s="103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  <c r="O24" s="103" t="s">
        <v>1832</v>
      </c>
      <c r="P24" s="103" t="s">
        <v>1832</v>
      </c>
      <c r="Q24" s="103" t="s">
        <v>1832</v>
      </c>
      <c r="R24" s="103" t="s">
        <v>1832</v>
      </c>
      <c r="S24" s="103" t="s">
        <v>1832</v>
      </c>
      <c r="T24" s="103" t="s">
        <v>1832</v>
      </c>
    </row>
    <row r="25" spans="1:20">
      <c r="A25" t="s">
        <v>215</v>
      </c>
      <c r="B25" s="103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  <c r="O25" s="103" t="s">
        <v>1832</v>
      </c>
      <c r="P25" s="103" t="s">
        <v>1832</v>
      </c>
      <c r="Q25" s="103" t="s">
        <v>1832</v>
      </c>
      <c r="R25" s="103" t="s">
        <v>1832</v>
      </c>
      <c r="S25" s="103" t="s">
        <v>1832</v>
      </c>
      <c r="T25" s="103" t="s">
        <v>1832</v>
      </c>
    </row>
    <row r="26" spans="1:20">
      <c r="A26" t="s">
        <v>216</v>
      </c>
      <c r="B26" s="103" t="s">
        <v>1832</v>
      </c>
      <c r="C26" s="103" t="s">
        <v>1832</v>
      </c>
      <c r="D26" s="103" t="s">
        <v>1832</v>
      </c>
      <c r="E26" s="103" t="s">
        <v>1832</v>
      </c>
      <c r="F26" s="103" t="s">
        <v>1832</v>
      </c>
      <c r="G26" s="103" t="s">
        <v>1832</v>
      </c>
      <c r="H26" s="103" t="s">
        <v>1832</v>
      </c>
      <c r="I26" s="103" t="s">
        <v>1832</v>
      </c>
      <c r="J26" s="103" t="s">
        <v>1832</v>
      </c>
      <c r="K26" s="103" t="s">
        <v>1832</v>
      </c>
      <c r="L26" s="103" t="s">
        <v>1832</v>
      </c>
      <c r="M26" s="103" t="s">
        <v>1832</v>
      </c>
      <c r="N26" s="103" t="s">
        <v>1832</v>
      </c>
      <c r="O26" s="103" t="s">
        <v>1832</v>
      </c>
      <c r="P26" s="103" t="s">
        <v>1832</v>
      </c>
      <c r="Q26" s="103" t="s">
        <v>1832</v>
      </c>
      <c r="R26" s="103" t="s">
        <v>1832</v>
      </c>
      <c r="S26" s="103" t="s">
        <v>1832</v>
      </c>
      <c r="T26" s="103" t="s">
        <v>1832</v>
      </c>
    </row>
    <row r="27" spans="1:20">
      <c r="A27" t="s">
        <v>217</v>
      </c>
      <c r="B27" s="103" t="s">
        <v>1832</v>
      </c>
      <c r="C27" s="103" t="s">
        <v>1832</v>
      </c>
      <c r="D27" s="103" t="s">
        <v>1832</v>
      </c>
      <c r="E27" s="103" t="s">
        <v>1832</v>
      </c>
      <c r="F27" s="103" t="s">
        <v>1832</v>
      </c>
      <c r="G27" s="103" t="s">
        <v>1832</v>
      </c>
      <c r="H27" s="103" t="s">
        <v>1832</v>
      </c>
      <c r="I27" s="103" t="s">
        <v>1832</v>
      </c>
      <c r="J27" s="103" t="s">
        <v>1832</v>
      </c>
      <c r="K27" s="103" t="s">
        <v>1832</v>
      </c>
      <c r="L27" s="103" t="s">
        <v>1832</v>
      </c>
      <c r="M27" s="103" t="s">
        <v>1832</v>
      </c>
      <c r="N27" s="103" t="s">
        <v>1832</v>
      </c>
      <c r="O27" s="103" t="s">
        <v>1832</v>
      </c>
      <c r="P27" s="103" t="s">
        <v>1832</v>
      </c>
      <c r="Q27" s="103" t="s">
        <v>1832</v>
      </c>
      <c r="R27" s="103" t="s">
        <v>1832</v>
      </c>
      <c r="S27" s="103" t="s">
        <v>1832</v>
      </c>
      <c r="T27" s="103" t="s">
        <v>1832</v>
      </c>
    </row>
    <row r="28" spans="1:20">
      <c r="A28" t="s">
        <v>218</v>
      </c>
      <c r="B28" s="103" t="s">
        <v>1832</v>
      </c>
      <c r="C28" s="103" t="s">
        <v>1832</v>
      </c>
      <c r="D28" s="103" t="s">
        <v>1832</v>
      </c>
      <c r="E28" s="103" t="s">
        <v>1832</v>
      </c>
      <c r="F28" s="103" t="s">
        <v>1832</v>
      </c>
      <c r="G28" s="103" t="s">
        <v>1832</v>
      </c>
      <c r="H28" s="103" t="s">
        <v>1832</v>
      </c>
      <c r="I28" s="103" t="s">
        <v>1832</v>
      </c>
      <c r="J28" s="103" t="s">
        <v>1832</v>
      </c>
      <c r="K28" s="103" t="s">
        <v>1832</v>
      </c>
      <c r="L28" s="103" t="s">
        <v>1832</v>
      </c>
      <c r="M28" s="103" t="s">
        <v>1832</v>
      </c>
      <c r="N28" s="103" t="s">
        <v>1832</v>
      </c>
      <c r="O28" s="103" t="s">
        <v>1832</v>
      </c>
      <c r="P28" s="103" t="s">
        <v>1832</v>
      </c>
      <c r="Q28" s="103" t="s">
        <v>1832</v>
      </c>
      <c r="R28" s="103" t="s">
        <v>1832</v>
      </c>
      <c r="S28" s="103" t="s">
        <v>1832</v>
      </c>
      <c r="T28" s="103" t="s">
        <v>1832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2" t="s">
        <v>1831</v>
      </c>
    </row>
    <row r="2" spans="1:14" s="1" customFormat="1">
      <c r="A2" s="2" t="s">
        <v>1</v>
      </c>
      <c r="B2" s="9" t="s">
        <v>1297</v>
      </c>
    </row>
    <row r="3" spans="1:14" s="1" customFormat="1">
      <c r="A3" s="2" t="s">
        <v>2</v>
      </c>
      <c r="B3" s="20" t="s">
        <v>1298</v>
      </c>
    </row>
    <row r="4" spans="1:14" s="1" customFormat="1">
      <c r="A4" s="2" t="s">
        <v>3</v>
      </c>
      <c r="B4" s="63" t="s">
        <v>164</v>
      </c>
    </row>
    <row r="5" spans="1:14" ht="18.75">
      <c r="A5" s="78" t="s">
        <v>87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14" s="15" customFormat="1">
      <c r="A6" s="32" t="s">
        <v>45</v>
      </c>
      <c r="B6" s="33" t="s">
        <v>46</v>
      </c>
      <c r="C6" s="110" t="s">
        <v>66</v>
      </c>
      <c r="D6" s="110" t="s">
        <v>79</v>
      </c>
      <c r="E6" s="110" t="s">
        <v>47</v>
      </c>
      <c r="F6" s="110" t="s">
        <v>80</v>
      </c>
      <c r="G6" s="110" t="s">
        <v>50</v>
      </c>
      <c r="H6" s="104" t="s">
        <v>154</v>
      </c>
      <c r="I6" s="104" t="s">
        <v>155</v>
      </c>
      <c r="J6" s="104" t="s">
        <v>159</v>
      </c>
      <c r="K6" s="104" t="s">
        <v>53</v>
      </c>
      <c r="L6" s="104" t="s">
        <v>69</v>
      </c>
      <c r="M6" s="104" t="s">
        <v>54</v>
      </c>
      <c r="N6" s="36" t="s">
        <v>150</v>
      </c>
    </row>
    <row r="7" spans="1:14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96" t="s">
        <v>1832</v>
      </c>
      <c r="H7" s="16" t="s">
        <v>151</v>
      </c>
      <c r="I7" s="96" t="s">
        <v>1832</v>
      </c>
      <c r="J7" s="16" t="s">
        <v>152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53">
        <v>3212336.53</v>
      </c>
      <c r="I9" s="98" t="s">
        <v>1832</v>
      </c>
      <c r="J9" s="53">
        <v>39.165750000000003</v>
      </c>
      <c r="K9" s="53">
        <v>68048.301263583737</v>
      </c>
      <c r="L9" s="98" t="s">
        <v>1832</v>
      </c>
      <c r="M9" s="54">
        <v>1</v>
      </c>
      <c r="N9" s="54">
        <v>0.32919999999999999</v>
      </c>
    </row>
    <row r="10" spans="1:14">
      <c r="A10" s="57" t="s">
        <v>169</v>
      </c>
      <c r="B10" s="102" t="s">
        <v>1832</v>
      </c>
      <c r="C10" s="102" t="s">
        <v>1832</v>
      </c>
      <c r="D10" s="103" t="s">
        <v>1832</v>
      </c>
      <c r="E10" s="103" t="s">
        <v>1832</v>
      </c>
      <c r="F10" s="103" t="s">
        <v>1832</v>
      </c>
      <c r="G10" s="103" t="s">
        <v>1832</v>
      </c>
      <c r="H10" s="59">
        <v>3054129.13</v>
      </c>
      <c r="I10" s="103" t="s">
        <v>1832</v>
      </c>
      <c r="J10" s="59">
        <v>33.65992</v>
      </c>
      <c r="K10" s="59">
        <v>49595.370623167131</v>
      </c>
      <c r="L10" s="103" t="s">
        <v>1832</v>
      </c>
      <c r="M10" s="58">
        <v>0.7288</v>
      </c>
      <c r="N10" s="58">
        <v>0.24</v>
      </c>
    </row>
    <row r="11" spans="1:14">
      <c r="A11" s="57" t="s">
        <v>224</v>
      </c>
      <c r="B11" s="102" t="s">
        <v>1832</v>
      </c>
      <c r="C11" s="102" t="s">
        <v>1832</v>
      </c>
      <c r="D11" s="103" t="s">
        <v>1832</v>
      </c>
      <c r="E11" s="103" t="s">
        <v>1832</v>
      </c>
      <c r="F11" s="103" t="s">
        <v>1832</v>
      </c>
      <c r="G11" s="103" t="s">
        <v>1832</v>
      </c>
      <c r="H11" s="59">
        <v>1041104.84</v>
      </c>
      <c r="I11" s="103" t="s">
        <v>1832</v>
      </c>
      <c r="J11" s="59">
        <v>4.6517900000000001</v>
      </c>
      <c r="K11" s="59">
        <v>30778.301493499999</v>
      </c>
      <c r="L11" s="103" t="s">
        <v>1832</v>
      </c>
      <c r="M11" s="58">
        <v>0.45229999999999998</v>
      </c>
      <c r="N11" s="58">
        <v>0.1489</v>
      </c>
    </row>
    <row r="12" spans="1:14">
      <c r="A12" t="s">
        <v>225</v>
      </c>
      <c r="B12" t="s">
        <v>226</v>
      </c>
      <c r="C12" t="s">
        <v>96</v>
      </c>
      <c r="D12" t="s">
        <v>108</v>
      </c>
      <c r="E12" t="s">
        <v>227</v>
      </c>
      <c r="F12" t="s">
        <v>228</v>
      </c>
      <c r="G12" t="s">
        <v>98</v>
      </c>
      <c r="H12" s="55">
        <v>23448.39</v>
      </c>
      <c r="I12" s="55">
        <v>2400</v>
      </c>
      <c r="J12" s="55">
        <v>0</v>
      </c>
      <c r="K12" s="55">
        <v>562.76135999999997</v>
      </c>
      <c r="L12" s="56">
        <v>1E-4</v>
      </c>
      <c r="M12" s="56">
        <v>8.3000000000000001E-3</v>
      </c>
      <c r="N12" s="56">
        <v>2.7000000000000001E-3</v>
      </c>
    </row>
    <row r="13" spans="1:14">
      <c r="A13" t="s">
        <v>229</v>
      </c>
      <c r="B13" t="s">
        <v>230</v>
      </c>
      <c r="C13" t="s">
        <v>96</v>
      </c>
      <c r="D13" t="s">
        <v>108</v>
      </c>
      <c r="E13" t="s">
        <v>231</v>
      </c>
      <c r="F13" t="s">
        <v>232</v>
      </c>
      <c r="G13" t="s">
        <v>98</v>
      </c>
      <c r="H13" s="55">
        <v>2953.72</v>
      </c>
      <c r="I13" s="55">
        <v>27680</v>
      </c>
      <c r="J13" s="55">
        <v>0</v>
      </c>
      <c r="K13" s="55">
        <v>817.589696</v>
      </c>
      <c r="L13" s="56">
        <v>1E-4</v>
      </c>
      <c r="M13" s="56">
        <v>1.2E-2</v>
      </c>
      <c r="N13" s="56">
        <v>4.0000000000000001E-3</v>
      </c>
    </row>
    <row r="14" spans="1:14">
      <c r="A14" t="s">
        <v>233</v>
      </c>
      <c r="B14" t="s">
        <v>234</v>
      </c>
      <c r="C14" t="s">
        <v>96</v>
      </c>
      <c r="D14" t="s">
        <v>108</v>
      </c>
      <c r="E14" t="s">
        <v>235</v>
      </c>
      <c r="F14" t="s">
        <v>232</v>
      </c>
      <c r="G14" t="s">
        <v>98</v>
      </c>
      <c r="H14" s="55">
        <v>9798.9599999999991</v>
      </c>
      <c r="I14" s="55">
        <v>7120</v>
      </c>
      <c r="J14" s="55">
        <v>0</v>
      </c>
      <c r="K14" s="55">
        <v>697.68595200000004</v>
      </c>
      <c r="L14" s="56">
        <v>1E-4</v>
      </c>
      <c r="M14" s="56">
        <v>1.03E-2</v>
      </c>
      <c r="N14" s="56">
        <v>3.3999999999999998E-3</v>
      </c>
    </row>
    <row r="15" spans="1:14">
      <c r="A15" t="s">
        <v>236</v>
      </c>
      <c r="B15" t="s">
        <v>237</v>
      </c>
      <c r="C15" t="s">
        <v>96</v>
      </c>
      <c r="D15" t="s">
        <v>108</v>
      </c>
      <c r="E15" t="s">
        <v>238</v>
      </c>
      <c r="F15" t="s">
        <v>232</v>
      </c>
      <c r="G15" t="s">
        <v>98</v>
      </c>
      <c r="H15" s="55">
        <v>54416.9</v>
      </c>
      <c r="I15" s="55">
        <v>1336</v>
      </c>
      <c r="J15" s="55">
        <v>0</v>
      </c>
      <c r="K15" s="55">
        <v>727.00978399999997</v>
      </c>
      <c r="L15" s="56">
        <v>1E-4</v>
      </c>
      <c r="M15" s="56">
        <v>1.0699999999999999E-2</v>
      </c>
      <c r="N15" s="56">
        <v>3.5000000000000001E-3</v>
      </c>
    </row>
    <row r="16" spans="1:14">
      <c r="A16" t="s">
        <v>239</v>
      </c>
      <c r="B16" t="s">
        <v>240</v>
      </c>
      <c r="C16" t="s">
        <v>96</v>
      </c>
      <c r="D16" t="s">
        <v>108</v>
      </c>
      <c r="E16" t="s">
        <v>241</v>
      </c>
      <c r="F16" t="s">
        <v>242</v>
      </c>
      <c r="G16" t="s">
        <v>98</v>
      </c>
      <c r="H16" s="55">
        <v>15354.65</v>
      </c>
      <c r="I16" s="55">
        <v>3807</v>
      </c>
      <c r="J16" s="55">
        <v>0</v>
      </c>
      <c r="K16" s="55">
        <v>584.55152550000003</v>
      </c>
      <c r="L16" s="56">
        <v>1E-4</v>
      </c>
      <c r="M16" s="56">
        <v>8.6E-3</v>
      </c>
      <c r="N16" s="56">
        <v>2.8E-3</v>
      </c>
    </row>
    <row r="17" spans="1:14">
      <c r="A17" t="s">
        <v>243</v>
      </c>
      <c r="B17" t="s">
        <v>244</v>
      </c>
      <c r="C17" t="s">
        <v>96</v>
      </c>
      <c r="D17" t="s">
        <v>108</v>
      </c>
      <c r="E17" t="s">
        <v>245</v>
      </c>
      <c r="F17" t="s">
        <v>242</v>
      </c>
      <c r="G17" t="s">
        <v>98</v>
      </c>
      <c r="H17" s="55">
        <v>12696.33</v>
      </c>
      <c r="I17" s="55">
        <v>2893</v>
      </c>
      <c r="J17" s="55">
        <v>0</v>
      </c>
      <c r="K17" s="55">
        <v>367.30482690000002</v>
      </c>
      <c r="L17" s="56">
        <v>1E-4</v>
      </c>
      <c r="M17" s="56">
        <v>5.4000000000000003E-3</v>
      </c>
      <c r="N17" s="56">
        <v>1.8E-3</v>
      </c>
    </row>
    <row r="18" spans="1:14">
      <c r="A18" t="s">
        <v>246</v>
      </c>
      <c r="B18" t="s">
        <v>247</v>
      </c>
      <c r="C18" t="s">
        <v>96</v>
      </c>
      <c r="D18" t="s">
        <v>108</v>
      </c>
      <c r="E18" t="s">
        <v>248</v>
      </c>
      <c r="F18" t="s">
        <v>249</v>
      </c>
      <c r="G18" t="s">
        <v>98</v>
      </c>
      <c r="H18" s="55">
        <v>2564.38</v>
      </c>
      <c r="I18" s="55">
        <v>77500</v>
      </c>
      <c r="J18" s="55">
        <v>4.6517900000000001</v>
      </c>
      <c r="K18" s="55">
        <v>1992.04629</v>
      </c>
      <c r="L18" s="56">
        <v>1E-4</v>
      </c>
      <c r="M18" s="56">
        <v>2.93E-2</v>
      </c>
      <c r="N18" s="56">
        <v>9.5999999999999992E-3</v>
      </c>
    </row>
    <row r="19" spans="1:14">
      <c r="A19" t="s">
        <v>250</v>
      </c>
      <c r="B19" t="s">
        <v>251</v>
      </c>
      <c r="C19" t="s">
        <v>96</v>
      </c>
      <c r="D19" t="s">
        <v>108</v>
      </c>
      <c r="E19" t="s">
        <v>252</v>
      </c>
      <c r="F19" t="s">
        <v>253</v>
      </c>
      <c r="G19" t="s">
        <v>98</v>
      </c>
      <c r="H19" s="55">
        <v>1453.18</v>
      </c>
      <c r="I19" s="55">
        <v>5701</v>
      </c>
      <c r="J19" s="55">
        <v>0</v>
      </c>
      <c r="K19" s="55">
        <v>82.845791800000001</v>
      </c>
      <c r="L19" s="56">
        <v>0</v>
      </c>
      <c r="M19" s="56">
        <v>1.1999999999999999E-3</v>
      </c>
      <c r="N19" s="56">
        <v>4.0000000000000002E-4</v>
      </c>
    </row>
    <row r="20" spans="1:14">
      <c r="A20" t="s">
        <v>254</v>
      </c>
      <c r="B20" t="s">
        <v>255</v>
      </c>
      <c r="C20" t="s">
        <v>96</v>
      </c>
      <c r="D20" t="s">
        <v>108</v>
      </c>
      <c r="E20" t="s">
        <v>256</v>
      </c>
      <c r="F20" t="s">
        <v>253</v>
      </c>
      <c r="G20" t="s">
        <v>98</v>
      </c>
      <c r="H20" s="55">
        <v>52004.58</v>
      </c>
      <c r="I20" s="55">
        <v>1027</v>
      </c>
      <c r="J20" s="55">
        <v>0</v>
      </c>
      <c r="K20" s="55">
        <v>534.08703660000003</v>
      </c>
      <c r="L20" s="56">
        <v>1E-4</v>
      </c>
      <c r="M20" s="56">
        <v>7.7999999999999996E-3</v>
      </c>
      <c r="N20" s="56">
        <v>2.5999999999999999E-3</v>
      </c>
    </row>
    <row r="21" spans="1:14">
      <c r="A21" t="s">
        <v>257</v>
      </c>
      <c r="B21" t="s">
        <v>258</v>
      </c>
      <c r="C21" t="s">
        <v>96</v>
      </c>
      <c r="D21" t="s">
        <v>108</v>
      </c>
      <c r="E21" t="s">
        <v>259</v>
      </c>
      <c r="F21" t="s">
        <v>260</v>
      </c>
      <c r="G21" t="s">
        <v>98</v>
      </c>
      <c r="H21" s="55">
        <v>71091.83</v>
      </c>
      <c r="I21" s="55">
        <v>1835</v>
      </c>
      <c r="J21" s="55">
        <v>0</v>
      </c>
      <c r="K21" s="55">
        <v>1304.5350805</v>
      </c>
      <c r="L21" s="56">
        <v>1E-4</v>
      </c>
      <c r="M21" s="56">
        <v>1.9199999999999998E-2</v>
      </c>
      <c r="N21" s="56">
        <v>6.3E-3</v>
      </c>
    </row>
    <row r="22" spans="1:14">
      <c r="A22" t="s">
        <v>261</v>
      </c>
      <c r="B22" t="s">
        <v>262</v>
      </c>
      <c r="C22" t="s">
        <v>96</v>
      </c>
      <c r="D22" t="s">
        <v>108</v>
      </c>
      <c r="E22" t="s">
        <v>263</v>
      </c>
      <c r="F22" t="s">
        <v>260</v>
      </c>
      <c r="G22" t="s">
        <v>98</v>
      </c>
      <c r="H22" s="55">
        <v>84762.9</v>
      </c>
      <c r="I22" s="55">
        <v>3290</v>
      </c>
      <c r="J22" s="55">
        <v>0</v>
      </c>
      <c r="K22" s="55">
        <v>2788.6994100000002</v>
      </c>
      <c r="L22" s="56">
        <v>1E-4</v>
      </c>
      <c r="M22" s="56">
        <v>4.1000000000000002E-2</v>
      </c>
      <c r="N22" s="56">
        <v>1.35E-2</v>
      </c>
    </row>
    <row r="23" spans="1:14">
      <c r="A23" t="s">
        <v>264</v>
      </c>
      <c r="B23" t="s">
        <v>265</v>
      </c>
      <c r="C23" t="s">
        <v>96</v>
      </c>
      <c r="D23" t="s">
        <v>108</v>
      </c>
      <c r="E23" t="s">
        <v>266</v>
      </c>
      <c r="F23" t="s">
        <v>260</v>
      </c>
      <c r="G23" t="s">
        <v>98</v>
      </c>
      <c r="H23" s="55">
        <v>99158.6</v>
      </c>
      <c r="I23" s="55">
        <v>2950</v>
      </c>
      <c r="J23" s="55">
        <v>0</v>
      </c>
      <c r="K23" s="55">
        <v>2925.1786999999999</v>
      </c>
      <c r="L23" s="56">
        <v>1E-4</v>
      </c>
      <c r="M23" s="56">
        <v>4.2999999999999997E-2</v>
      </c>
      <c r="N23" s="56">
        <v>1.4200000000000001E-2</v>
      </c>
    </row>
    <row r="24" spans="1:14">
      <c r="A24" t="s">
        <v>267</v>
      </c>
      <c r="B24" t="s">
        <v>268</v>
      </c>
      <c r="C24" t="s">
        <v>96</v>
      </c>
      <c r="D24" t="s">
        <v>108</v>
      </c>
      <c r="E24" t="s">
        <v>269</v>
      </c>
      <c r="F24" t="s">
        <v>260</v>
      </c>
      <c r="G24" t="s">
        <v>98</v>
      </c>
      <c r="H24" s="55">
        <v>16321.44</v>
      </c>
      <c r="I24" s="55">
        <v>14260</v>
      </c>
      <c r="J24" s="55">
        <v>0</v>
      </c>
      <c r="K24" s="55">
        <v>2327.4373439999999</v>
      </c>
      <c r="L24" s="56">
        <v>1E-4</v>
      </c>
      <c r="M24" s="56">
        <v>3.4200000000000001E-2</v>
      </c>
      <c r="N24" s="56">
        <v>1.1299999999999999E-2</v>
      </c>
    </row>
    <row r="25" spans="1:14">
      <c r="A25" t="s">
        <v>270</v>
      </c>
      <c r="B25" t="s">
        <v>271</v>
      </c>
      <c r="C25" t="s">
        <v>96</v>
      </c>
      <c r="D25" t="s">
        <v>108</v>
      </c>
      <c r="E25" t="s">
        <v>272</v>
      </c>
      <c r="F25" t="s">
        <v>260</v>
      </c>
      <c r="G25" t="s">
        <v>98</v>
      </c>
      <c r="H25" s="55">
        <v>2638.44</v>
      </c>
      <c r="I25" s="55">
        <v>14990</v>
      </c>
      <c r="J25" s="55">
        <v>0</v>
      </c>
      <c r="K25" s="55">
        <v>395.50215600000001</v>
      </c>
      <c r="L25" s="56">
        <v>0</v>
      </c>
      <c r="M25" s="56">
        <v>5.7999999999999996E-3</v>
      </c>
      <c r="N25" s="56">
        <v>1.9E-3</v>
      </c>
    </row>
    <row r="26" spans="1:14">
      <c r="A26" t="s">
        <v>273</v>
      </c>
      <c r="B26" t="s">
        <v>274</v>
      </c>
      <c r="C26" t="s">
        <v>96</v>
      </c>
      <c r="D26" t="s">
        <v>108</v>
      </c>
      <c r="E26" t="s">
        <v>275</v>
      </c>
      <c r="F26" t="s">
        <v>103</v>
      </c>
      <c r="G26" t="s">
        <v>98</v>
      </c>
      <c r="H26" s="55">
        <v>624.55999999999995</v>
      </c>
      <c r="I26" s="55">
        <v>152920</v>
      </c>
      <c r="J26" s="55">
        <v>0</v>
      </c>
      <c r="K26" s="55">
        <v>955.07715199999996</v>
      </c>
      <c r="L26" s="56">
        <v>2.0000000000000001E-4</v>
      </c>
      <c r="M26" s="56">
        <v>1.4E-2</v>
      </c>
      <c r="N26" s="56">
        <v>4.5999999999999999E-3</v>
      </c>
    </row>
    <row r="27" spans="1:14">
      <c r="A27" t="s">
        <v>276</v>
      </c>
      <c r="B27" t="s">
        <v>277</v>
      </c>
      <c r="C27" t="s">
        <v>96</v>
      </c>
      <c r="D27" t="s">
        <v>108</v>
      </c>
      <c r="E27" t="s">
        <v>278</v>
      </c>
      <c r="F27" t="s">
        <v>103</v>
      </c>
      <c r="G27" t="s">
        <v>98</v>
      </c>
      <c r="H27" s="55">
        <v>289.20999999999998</v>
      </c>
      <c r="I27" s="55">
        <v>91410</v>
      </c>
      <c r="J27" s="55">
        <v>0</v>
      </c>
      <c r="K27" s="55">
        <v>264.36686099999997</v>
      </c>
      <c r="L27" s="56">
        <v>0</v>
      </c>
      <c r="M27" s="56">
        <v>3.8999999999999998E-3</v>
      </c>
      <c r="N27" s="56">
        <v>1.2999999999999999E-3</v>
      </c>
    </row>
    <row r="28" spans="1:14">
      <c r="A28" t="s">
        <v>279</v>
      </c>
      <c r="B28" t="s">
        <v>280</v>
      </c>
      <c r="C28" t="s">
        <v>96</v>
      </c>
      <c r="D28" t="s">
        <v>108</v>
      </c>
      <c r="E28" t="s">
        <v>281</v>
      </c>
      <c r="F28" t="s">
        <v>282</v>
      </c>
      <c r="G28" t="s">
        <v>98</v>
      </c>
      <c r="H28" s="55">
        <v>9834.59</v>
      </c>
      <c r="I28" s="55">
        <v>4850</v>
      </c>
      <c r="J28" s="55">
        <v>0</v>
      </c>
      <c r="K28" s="55">
        <v>476.97761500000001</v>
      </c>
      <c r="L28" s="56">
        <v>1E-4</v>
      </c>
      <c r="M28" s="56">
        <v>7.0000000000000001E-3</v>
      </c>
      <c r="N28" s="56">
        <v>2.3E-3</v>
      </c>
    </row>
    <row r="29" spans="1:14">
      <c r="A29" t="s">
        <v>283</v>
      </c>
      <c r="B29" t="s">
        <v>284</v>
      </c>
      <c r="C29" t="s">
        <v>96</v>
      </c>
      <c r="D29" t="s">
        <v>108</v>
      </c>
      <c r="E29" t="s">
        <v>285</v>
      </c>
      <c r="F29" t="s">
        <v>282</v>
      </c>
      <c r="G29" t="s">
        <v>98</v>
      </c>
      <c r="H29" s="55">
        <v>44039.58</v>
      </c>
      <c r="I29" s="55">
        <v>1040</v>
      </c>
      <c r="J29" s="55">
        <v>0</v>
      </c>
      <c r="K29" s="55">
        <v>458.01163200000002</v>
      </c>
      <c r="L29" s="56">
        <v>0</v>
      </c>
      <c r="M29" s="56">
        <v>6.7000000000000002E-3</v>
      </c>
      <c r="N29" s="56">
        <v>2.2000000000000001E-3</v>
      </c>
    </row>
    <row r="30" spans="1:14">
      <c r="A30" t="s">
        <v>286</v>
      </c>
      <c r="B30" t="s">
        <v>287</v>
      </c>
      <c r="C30" t="s">
        <v>96</v>
      </c>
      <c r="D30" t="s">
        <v>108</v>
      </c>
      <c r="E30" t="s">
        <v>288</v>
      </c>
      <c r="F30" t="s">
        <v>282</v>
      </c>
      <c r="G30" t="s">
        <v>98</v>
      </c>
      <c r="H30" s="55">
        <v>273</v>
      </c>
      <c r="I30" s="55">
        <v>46450</v>
      </c>
      <c r="J30" s="55">
        <v>0</v>
      </c>
      <c r="K30" s="55">
        <v>126.8085</v>
      </c>
      <c r="L30" s="56">
        <v>0</v>
      </c>
      <c r="M30" s="56">
        <v>1.9E-3</v>
      </c>
      <c r="N30" s="56">
        <v>5.9999999999999995E-4</v>
      </c>
    </row>
    <row r="31" spans="1:14">
      <c r="A31" t="s">
        <v>289</v>
      </c>
      <c r="B31" t="s">
        <v>290</v>
      </c>
      <c r="C31" t="s">
        <v>96</v>
      </c>
      <c r="D31" t="s">
        <v>108</v>
      </c>
      <c r="E31" t="s">
        <v>291</v>
      </c>
      <c r="F31" t="s">
        <v>292</v>
      </c>
      <c r="G31" t="s">
        <v>98</v>
      </c>
      <c r="H31" s="55">
        <v>107351.34</v>
      </c>
      <c r="I31" s="55">
        <v>1818</v>
      </c>
      <c r="J31" s="55">
        <v>0</v>
      </c>
      <c r="K31" s="55">
        <v>1951.6473612</v>
      </c>
      <c r="L31" s="56">
        <v>1E-4</v>
      </c>
      <c r="M31" s="56">
        <v>2.87E-2</v>
      </c>
      <c r="N31" s="56">
        <v>9.4000000000000004E-3</v>
      </c>
    </row>
    <row r="32" spans="1:14">
      <c r="A32" t="s">
        <v>293</v>
      </c>
      <c r="B32" t="s">
        <v>294</v>
      </c>
      <c r="C32" t="s">
        <v>96</v>
      </c>
      <c r="D32" t="s">
        <v>108</v>
      </c>
      <c r="E32" t="s">
        <v>295</v>
      </c>
      <c r="F32" t="s">
        <v>296</v>
      </c>
      <c r="G32" t="s">
        <v>98</v>
      </c>
      <c r="H32" s="55">
        <v>5427.78</v>
      </c>
      <c r="I32" s="55">
        <v>11090</v>
      </c>
      <c r="J32" s="55">
        <v>0</v>
      </c>
      <c r="K32" s="55">
        <v>601.94080199999996</v>
      </c>
      <c r="L32" s="56">
        <v>0</v>
      </c>
      <c r="M32" s="56">
        <v>8.8000000000000005E-3</v>
      </c>
      <c r="N32" s="56">
        <v>2.8999999999999998E-3</v>
      </c>
    </row>
    <row r="33" spans="1:14">
      <c r="A33" t="s">
        <v>297</v>
      </c>
      <c r="B33" t="s">
        <v>298</v>
      </c>
      <c r="C33" t="s">
        <v>96</v>
      </c>
      <c r="D33" t="s">
        <v>108</v>
      </c>
      <c r="E33" t="s">
        <v>299</v>
      </c>
      <c r="F33" t="s">
        <v>296</v>
      </c>
      <c r="G33" t="s">
        <v>98</v>
      </c>
      <c r="H33" s="55">
        <v>765.44</v>
      </c>
      <c r="I33" s="55">
        <v>50140</v>
      </c>
      <c r="J33" s="55">
        <v>0</v>
      </c>
      <c r="K33" s="55">
        <v>383.79161599999998</v>
      </c>
      <c r="L33" s="56">
        <v>0</v>
      </c>
      <c r="M33" s="56">
        <v>5.5999999999999999E-3</v>
      </c>
      <c r="N33" s="56">
        <v>1.9E-3</v>
      </c>
    </row>
    <row r="34" spans="1:14">
      <c r="A34" t="s">
        <v>300</v>
      </c>
      <c r="B34" t="s">
        <v>301</v>
      </c>
      <c r="C34" t="s">
        <v>96</v>
      </c>
      <c r="D34" t="s">
        <v>108</v>
      </c>
      <c r="E34" t="s">
        <v>302</v>
      </c>
      <c r="F34" t="s">
        <v>296</v>
      </c>
      <c r="G34" t="s">
        <v>98</v>
      </c>
      <c r="H34" s="55">
        <v>935.33</v>
      </c>
      <c r="I34" s="55">
        <v>25190</v>
      </c>
      <c r="J34" s="55">
        <v>0</v>
      </c>
      <c r="K34" s="55">
        <v>235.60962699999999</v>
      </c>
      <c r="L34" s="56">
        <v>0</v>
      </c>
      <c r="M34" s="56">
        <v>3.5000000000000001E-3</v>
      </c>
      <c r="N34" s="56">
        <v>1.1000000000000001E-3</v>
      </c>
    </row>
    <row r="35" spans="1:14">
      <c r="A35" t="s">
        <v>303</v>
      </c>
      <c r="B35" t="s">
        <v>304</v>
      </c>
      <c r="C35" t="s">
        <v>96</v>
      </c>
      <c r="D35" t="s">
        <v>108</v>
      </c>
      <c r="E35" t="s">
        <v>305</v>
      </c>
      <c r="F35" t="s">
        <v>306</v>
      </c>
      <c r="G35" t="s">
        <v>98</v>
      </c>
      <c r="H35" s="55">
        <v>8361.06</v>
      </c>
      <c r="I35" s="55">
        <v>6850</v>
      </c>
      <c r="J35" s="55">
        <v>0</v>
      </c>
      <c r="K35" s="55">
        <v>572.73261000000002</v>
      </c>
      <c r="L35" s="56">
        <v>1E-4</v>
      </c>
      <c r="M35" s="56">
        <v>8.3999999999999995E-3</v>
      </c>
      <c r="N35" s="56">
        <v>2.8E-3</v>
      </c>
    </row>
    <row r="36" spans="1:14">
      <c r="A36" t="s">
        <v>307</v>
      </c>
      <c r="B36" t="s">
        <v>308</v>
      </c>
      <c r="C36" t="s">
        <v>96</v>
      </c>
      <c r="D36" t="s">
        <v>108</v>
      </c>
      <c r="E36" t="s">
        <v>309</v>
      </c>
      <c r="F36" t="s">
        <v>310</v>
      </c>
      <c r="G36" t="s">
        <v>98</v>
      </c>
      <c r="H36" s="55">
        <v>35376.519999999997</v>
      </c>
      <c r="I36" s="55">
        <v>2365</v>
      </c>
      <c r="J36" s="55">
        <v>0</v>
      </c>
      <c r="K36" s="55">
        <v>836.65469800000005</v>
      </c>
      <c r="L36" s="56">
        <v>1E-4</v>
      </c>
      <c r="M36" s="56">
        <v>1.23E-2</v>
      </c>
      <c r="N36" s="56">
        <v>4.0000000000000001E-3</v>
      </c>
    </row>
    <row r="37" spans="1:14">
      <c r="A37" t="s">
        <v>311</v>
      </c>
      <c r="B37" t="s">
        <v>312</v>
      </c>
      <c r="C37" t="s">
        <v>96</v>
      </c>
      <c r="D37" t="s">
        <v>108</v>
      </c>
      <c r="E37" t="s">
        <v>313</v>
      </c>
      <c r="F37" t="s">
        <v>314</v>
      </c>
      <c r="G37" t="s">
        <v>98</v>
      </c>
      <c r="H37" s="55">
        <v>7099.98</v>
      </c>
      <c r="I37" s="55">
        <v>6200</v>
      </c>
      <c r="J37" s="55">
        <v>0</v>
      </c>
      <c r="K37" s="55">
        <v>440.19875999999999</v>
      </c>
      <c r="L37" s="56">
        <v>1E-4</v>
      </c>
      <c r="M37" s="56">
        <v>6.4999999999999997E-3</v>
      </c>
      <c r="N37" s="56">
        <v>2.0999999999999999E-3</v>
      </c>
    </row>
    <row r="38" spans="1:14">
      <c r="A38" t="s">
        <v>315</v>
      </c>
      <c r="B38" t="s">
        <v>316</v>
      </c>
      <c r="C38" t="s">
        <v>96</v>
      </c>
      <c r="D38" t="s">
        <v>108</v>
      </c>
      <c r="E38" t="s">
        <v>317</v>
      </c>
      <c r="F38" t="s">
        <v>314</v>
      </c>
      <c r="G38" t="s">
        <v>98</v>
      </c>
      <c r="H38" s="55">
        <v>23150.38</v>
      </c>
      <c r="I38" s="55">
        <v>2000</v>
      </c>
      <c r="J38" s="55">
        <v>0</v>
      </c>
      <c r="K38" s="55">
        <v>463.00760000000002</v>
      </c>
      <c r="L38" s="56">
        <v>0</v>
      </c>
      <c r="M38" s="56">
        <v>6.7999999999999996E-3</v>
      </c>
      <c r="N38" s="56">
        <v>2.2000000000000001E-3</v>
      </c>
    </row>
    <row r="39" spans="1:14">
      <c r="A39" t="s">
        <v>318</v>
      </c>
      <c r="B39" t="s">
        <v>319</v>
      </c>
      <c r="C39" t="s">
        <v>96</v>
      </c>
      <c r="D39" t="s">
        <v>108</v>
      </c>
      <c r="E39" t="s">
        <v>320</v>
      </c>
      <c r="F39" t="s">
        <v>314</v>
      </c>
      <c r="G39" t="s">
        <v>98</v>
      </c>
      <c r="H39" s="55">
        <v>3325.25</v>
      </c>
      <c r="I39" s="55">
        <v>37170</v>
      </c>
      <c r="J39" s="55">
        <v>0</v>
      </c>
      <c r="K39" s="55">
        <v>1235.9954250000001</v>
      </c>
      <c r="L39" s="56">
        <v>1E-4</v>
      </c>
      <c r="M39" s="56">
        <v>1.8200000000000001E-2</v>
      </c>
      <c r="N39" s="56">
        <v>6.0000000000000001E-3</v>
      </c>
    </row>
    <row r="40" spans="1:14">
      <c r="A40" t="s">
        <v>321</v>
      </c>
      <c r="B40" t="s">
        <v>322</v>
      </c>
      <c r="C40" t="s">
        <v>96</v>
      </c>
      <c r="D40" t="s">
        <v>108</v>
      </c>
      <c r="E40" t="s">
        <v>323</v>
      </c>
      <c r="F40" t="s">
        <v>314</v>
      </c>
      <c r="G40" t="s">
        <v>98</v>
      </c>
      <c r="H40" s="55">
        <v>109298.07</v>
      </c>
      <c r="I40" s="55">
        <v>1070</v>
      </c>
      <c r="J40" s="55">
        <v>0</v>
      </c>
      <c r="K40" s="55">
        <v>1169.4893489999999</v>
      </c>
      <c r="L40" s="56">
        <v>1E-4</v>
      </c>
      <c r="M40" s="56">
        <v>1.72E-2</v>
      </c>
      <c r="N40" s="56">
        <v>5.7000000000000002E-3</v>
      </c>
    </row>
    <row r="41" spans="1:14">
      <c r="A41" t="s">
        <v>324</v>
      </c>
      <c r="B41" t="s">
        <v>325</v>
      </c>
      <c r="C41" t="s">
        <v>96</v>
      </c>
      <c r="D41" t="s">
        <v>108</v>
      </c>
      <c r="E41" t="s">
        <v>326</v>
      </c>
      <c r="F41" t="s">
        <v>314</v>
      </c>
      <c r="G41" t="s">
        <v>98</v>
      </c>
      <c r="H41" s="55">
        <v>4619</v>
      </c>
      <c r="I41" s="55">
        <v>28100</v>
      </c>
      <c r="J41" s="55">
        <v>0</v>
      </c>
      <c r="K41" s="55">
        <v>1297.9390000000001</v>
      </c>
      <c r="L41" s="56">
        <v>1E-4</v>
      </c>
      <c r="M41" s="56">
        <v>1.9099999999999999E-2</v>
      </c>
      <c r="N41" s="56">
        <v>6.3E-3</v>
      </c>
    </row>
    <row r="42" spans="1:14">
      <c r="A42" t="s">
        <v>327</v>
      </c>
      <c r="B42" t="s">
        <v>328</v>
      </c>
      <c r="C42" t="s">
        <v>96</v>
      </c>
      <c r="D42" t="s">
        <v>108</v>
      </c>
      <c r="E42" t="s">
        <v>329</v>
      </c>
      <c r="F42" t="s">
        <v>314</v>
      </c>
      <c r="G42" t="s">
        <v>98</v>
      </c>
      <c r="H42" s="55">
        <v>4483.3</v>
      </c>
      <c r="I42" s="55">
        <v>23780</v>
      </c>
      <c r="J42" s="55">
        <v>0</v>
      </c>
      <c r="K42" s="55">
        <v>1066.1287400000001</v>
      </c>
      <c r="L42" s="56">
        <v>0</v>
      </c>
      <c r="M42" s="56">
        <v>1.5699999999999999E-2</v>
      </c>
      <c r="N42" s="56">
        <v>5.1999999999999998E-3</v>
      </c>
    </row>
    <row r="43" spans="1:14">
      <c r="A43" t="s">
        <v>330</v>
      </c>
      <c r="B43" t="s">
        <v>331</v>
      </c>
      <c r="C43" t="s">
        <v>96</v>
      </c>
      <c r="D43" t="s">
        <v>108</v>
      </c>
      <c r="E43" t="s">
        <v>332</v>
      </c>
      <c r="F43" t="s">
        <v>333</v>
      </c>
      <c r="G43" t="s">
        <v>98</v>
      </c>
      <c r="H43" s="55">
        <v>16519.810000000001</v>
      </c>
      <c r="I43" s="55">
        <v>3815</v>
      </c>
      <c r="J43" s="55">
        <v>0</v>
      </c>
      <c r="K43" s="55">
        <v>630.2307515</v>
      </c>
      <c r="L43" s="56">
        <v>0</v>
      </c>
      <c r="M43" s="56">
        <v>9.2999999999999992E-3</v>
      </c>
      <c r="N43" s="56">
        <v>3.0000000000000001E-3</v>
      </c>
    </row>
    <row r="44" spans="1:14">
      <c r="A44" t="s">
        <v>334</v>
      </c>
      <c r="B44" t="s">
        <v>335</v>
      </c>
      <c r="C44" t="s">
        <v>96</v>
      </c>
      <c r="D44" t="s">
        <v>108</v>
      </c>
      <c r="E44" t="s">
        <v>336</v>
      </c>
      <c r="F44" t="s">
        <v>112</v>
      </c>
      <c r="G44" t="s">
        <v>98</v>
      </c>
      <c r="H44" s="55">
        <v>641.15</v>
      </c>
      <c r="I44" s="55">
        <v>72500</v>
      </c>
      <c r="J44" s="55">
        <v>0</v>
      </c>
      <c r="K44" s="55">
        <v>464.83375000000001</v>
      </c>
      <c r="L44" s="56">
        <v>0</v>
      </c>
      <c r="M44" s="56">
        <v>6.7999999999999996E-3</v>
      </c>
      <c r="N44" s="56">
        <v>2.2000000000000001E-3</v>
      </c>
    </row>
    <row r="45" spans="1:14">
      <c r="A45" t="s">
        <v>337</v>
      </c>
      <c r="B45" t="s">
        <v>338</v>
      </c>
      <c r="C45" t="s">
        <v>96</v>
      </c>
      <c r="D45" t="s">
        <v>108</v>
      </c>
      <c r="E45" t="s">
        <v>339</v>
      </c>
      <c r="F45" t="s">
        <v>113</v>
      </c>
      <c r="G45" t="s">
        <v>98</v>
      </c>
      <c r="H45" s="55">
        <v>210025.19</v>
      </c>
      <c r="I45" s="55">
        <v>495</v>
      </c>
      <c r="J45" s="55">
        <v>0</v>
      </c>
      <c r="K45" s="55">
        <v>1039.6246905</v>
      </c>
      <c r="L45" s="56">
        <v>1E-4</v>
      </c>
      <c r="M45" s="56">
        <v>1.5299999999999999E-2</v>
      </c>
      <c r="N45" s="56">
        <v>5.0000000000000001E-3</v>
      </c>
    </row>
    <row r="46" spans="1:14">
      <c r="A46" s="57" t="s">
        <v>340</v>
      </c>
      <c r="B46" s="102" t="s">
        <v>1832</v>
      </c>
      <c r="C46" s="102" t="s">
        <v>1832</v>
      </c>
      <c r="D46" s="103" t="s">
        <v>1832</v>
      </c>
      <c r="E46" s="103" t="s">
        <v>1832</v>
      </c>
      <c r="F46" s="103" t="s">
        <v>1832</v>
      </c>
      <c r="G46" s="103" t="s">
        <v>1832</v>
      </c>
      <c r="H46" s="59">
        <v>1285902.3600000001</v>
      </c>
      <c r="I46" s="103" t="s">
        <v>1832</v>
      </c>
      <c r="J46" s="59">
        <v>24.42455</v>
      </c>
      <c r="K46" s="59">
        <v>15764.549332792669</v>
      </c>
      <c r="L46" s="103" t="s">
        <v>1832</v>
      </c>
      <c r="M46" s="58">
        <v>0.23169999999999999</v>
      </c>
      <c r="N46" s="58">
        <v>7.6300000000000007E-2</v>
      </c>
    </row>
    <row r="47" spans="1:14">
      <c r="A47" t="s">
        <v>341</v>
      </c>
      <c r="B47" t="s">
        <v>342</v>
      </c>
      <c r="C47" t="s">
        <v>96</v>
      </c>
      <c r="D47" t="s">
        <v>108</v>
      </c>
      <c r="E47" t="s">
        <v>343</v>
      </c>
      <c r="F47" t="s">
        <v>97</v>
      </c>
      <c r="G47" t="s">
        <v>98</v>
      </c>
      <c r="H47" s="55">
        <v>1356.89</v>
      </c>
      <c r="I47" s="55">
        <v>16440</v>
      </c>
      <c r="J47" s="55">
        <v>0</v>
      </c>
      <c r="K47" s="55">
        <v>223.07271600000001</v>
      </c>
      <c r="L47" s="56">
        <v>1E-4</v>
      </c>
      <c r="M47" s="56">
        <v>3.3E-3</v>
      </c>
      <c r="N47" s="56">
        <v>1.1000000000000001E-3</v>
      </c>
    </row>
    <row r="48" spans="1:14">
      <c r="A48" t="s">
        <v>344</v>
      </c>
      <c r="B48" t="s">
        <v>345</v>
      </c>
      <c r="C48" t="s">
        <v>96</v>
      </c>
      <c r="D48" t="s">
        <v>108</v>
      </c>
      <c r="E48" t="s">
        <v>346</v>
      </c>
      <c r="F48" t="s">
        <v>347</v>
      </c>
      <c r="G48" t="s">
        <v>98</v>
      </c>
      <c r="H48" s="55">
        <v>3305.77</v>
      </c>
      <c r="I48" s="55">
        <v>5575</v>
      </c>
      <c r="J48" s="55">
        <v>0</v>
      </c>
      <c r="K48" s="55">
        <v>184.29667749999999</v>
      </c>
      <c r="L48" s="56">
        <v>1E-4</v>
      </c>
      <c r="M48" s="56">
        <v>2.7000000000000001E-3</v>
      </c>
      <c r="N48" s="56">
        <v>8.9999999999999998E-4</v>
      </c>
    </row>
    <row r="49" spans="1:14">
      <c r="A49" t="s">
        <v>348</v>
      </c>
      <c r="B49" t="s">
        <v>349</v>
      </c>
      <c r="C49" t="s">
        <v>96</v>
      </c>
      <c r="D49" t="s">
        <v>108</v>
      </c>
      <c r="E49" t="s">
        <v>350</v>
      </c>
      <c r="F49" t="s">
        <v>228</v>
      </c>
      <c r="G49" t="s">
        <v>98</v>
      </c>
      <c r="H49" s="55">
        <v>138508.56</v>
      </c>
      <c r="I49" s="55">
        <v>124</v>
      </c>
      <c r="J49" s="55">
        <v>0</v>
      </c>
      <c r="K49" s="55">
        <v>171.75061439999999</v>
      </c>
      <c r="L49" s="56">
        <v>0</v>
      </c>
      <c r="M49" s="56">
        <v>2.5000000000000001E-3</v>
      </c>
      <c r="N49" s="56">
        <v>8.0000000000000004E-4</v>
      </c>
    </row>
    <row r="50" spans="1:14">
      <c r="A50" t="s">
        <v>351</v>
      </c>
      <c r="B50" t="s">
        <v>352</v>
      </c>
      <c r="C50" t="s">
        <v>96</v>
      </c>
      <c r="D50" t="s">
        <v>108</v>
      </c>
      <c r="E50" t="s">
        <v>353</v>
      </c>
      <c r="F50" t="s">
        <v>228</v>
      </c>
      <c r="G50" t="s">
        <v>98</v>
      </c>
      <c r="H50" s="55">
        <v>27615.83</v>
      </c>
      <c r="I50" s="55">
        <v>316</v>
      </c>
      <c r="J50" s="55">
        <v>0</v>
      </c>
      <c r="K50" s="55">
        <v>87.266022800000002</v>
      </c>
      <c r="L50" s="56">
        <v>0</v>
      </c>
      <c r="M50" s="56">
        <v>1.2999999999999999E-3</v>
      </c>
      <c r="N50" s="56">
        <v>4.0000000000000002E-4</v>
      </c>
    </row>
    <row r="51" spans="1:14">
      <c r="A51" t="s">
        <v>354</v>
      </c>
      <c r="B51" t="s">
        <v>355</v>
      </c>
      <c r="C51" t="s">
        <v>96</v>
      </c>
      <c r="D51" t="s">
        <v>108</v>
      </c>
      <c r="E51" t="s">
        <v>356</v>
      </c>
      <c r="F51" t="s">
        <v>228</v>
      </c>
      <c r="G51" t="s">
        <v>98</v>
      </c>
      <c r="H51" s="55">
        <v>1482.82</v>
      </c>
      <c r="I51" s="55">
        <v>8280</v>
      </c>
      <c r="J51" s="55">
        <v>0</v>
      </c>
      <c r="K51" s="55">
        <v>122.777496</v>
      </c>
      <c r="L51" s="56">
        <v>1E-4</v>
      </c>
      <c r="M51" s="56">
        <v>1.8E-3</v>
      </c>
      <c r="N51" s="56">
        <v>5.9999999999999995E-4</v>
      </c>
    </row>
    <row r="52" spans="1:14">
      <c r="A52" t="s">
        <v>357</v>
      </c>
      <c r="B52" t="s">
        <v>358</v>
      </c>
      <c r="C52" t="s">
        <v>96</v>
      </c>
      <c r="D52" t="s">
        <v>108</v>
      </c>
      <c r="E52" t="s">
        <v>359</v>
      </c>
      <c r="F52" t="s">
        <v>228</v>
      </c>
      <c r="G52" t="s">
        <v>98</v>
      </c>
      <c r="H52" s="55">
        <v>1353.96</v>
      </c>
      <c r="I52" s="55">
        <v>29920</v>
      </c>
      <c r="J52" s="55">
        <v>9.5405599999999993</v>
      </c>
      <c r="K52" s="55">
        <v>414.64539200000002</v>
      </c>
      <c r="L52" s="56">
        <v>1E-4</v>
      </c>
      <c r="M52" s="56">
        <v>6.1000000000000004E-3</v>
      </c>
      <c r="N52" s="56">
        <v>2E-3</v>
      </c>
    </row>
    <row r="53" spans="1:14">
      <c r="A53" t="s">
        <v>360</v>
      </c>
      <c r="B53" t="s">
        <v>361</v>
      </c>
      <c r="C53" t="s">
        <v>96</v>
      </c>
      <c r="D53" t="s">
        <v>108</v>
      </c>
      <c r="E53" t="s">
        <v>362</v>
      </c>
      <c r="F53" t="s">
        <v>228</v>
      </c>
      <c r="G53" t="s">
        <v>98</v>
      </c>
      <c r="H53" s="55">
        <v>81351.94</v>
      </c>
      <c r="I53" s="55">
        <v>295.7</v>
      </c>
      <c r="J53" s="55">
        <v>0</v>
      </c>
      <c r="K53" s="55">
        <v>240.55768658</v>
      </c>
      <c r="L53" s="56">
        <v>1E-4</v>
      </c>
      <c r="M53" s="56">
        <v>3.5000000000000001E-3</v>
      </c>
      <c r="N53" s="56">
        <v>1.1999999999999999E-3</v>
      </c>
    </row>
    <row r="54" spans="1:14">
      <c r="A54" t="s">
        <v>363</v>
      </c>
      <c r="B54" t="s">
        <v>364</v>
      </c>
      <c r="C54" t="s">
        <v>96</v>
      </c>
      <c r="D54" t="s">
        <v>108</v>
      </c>
      <c r="E54" t="s">
        <v>365</v>
      </c>
      <c r="F54" t="s">
        <v>232</v>
      </c>
      <c r="G54" t="s">
        <v>98</v>
      </c>
      <c r="H54" s="55">
        <v>3094.91</v>
      </c>
      <c r="I54" s="55">
        <v>9675</v>
      </c>
      <c r="J54" s="55">
        <v>0</v>
      </c>
      <c r="K54" s="55">
        <v>299.43254250000001</v>
      </c>
      <c r="L54" s="56">
        <v>1E-4</v>
      </c>
      <c r="M54" s="56">
        <v>4.4000000000000003E-3</v>
      </c>
      <c r="N54" s="56">
        <v>1.4E-3</v>
      </c>
    </row>
    <row r="55" spans="1:14">
      <c r="A55" t="s">
        <v>366</v>
      </c>
      <c r="B55" t="s">
        <v>367</v>
      </c>
      <c r="C55" t="s">
        <v>96</v>
      </c>
      <c r="D55" t="s">
        <v>108</v>
      </c>
      <c r="E55" t="s">
        <v>368</v>
      </c>
      <c r="F55" t="s">
        <v>232</v>
      </c>
      <c r="G55" t="s">
        <v>98</v>
      </c>
      <c r="H55" s="55">
        <v>13513.77</v>
      </c>
      <c r="I55" s="55">
        <v>865.1</v>
      </c>
      <c r="J55" s="55">
        <v>0</v>
      </c>
      <c r="K55" s="55">
        <v>116.90762427</v>
      </c>
      <c r="L55" s="56">
        <v>1E-4</v>
      </c>
      <c r="M55" s="56">
        <v>1.6999999999999999E-3</v>
      </c>
      <c r="N55" s="56">
        <v>5.9999999999999995E-4</v>
      </c>
    </row>
    <row r="56" spans="1:14">
      <c r="A56" t="s">
        <v>369</v>
      </c>
      <c r="B56" t="s">
        <v>370</v>
      </c>
      <c r="C56" t="s">
        <v>96</v>
      </c>
      <c r="D56" t="s">
        <v>108</v>
      </c>
      <c r="E56" t="s">
        <v>371</v>
      </c>
      <c r="F56" t="s">
        <v>372</v>
      </c>
      <c r="G56" t="s">
        <v>98</v>
      </c>
      <c r="H56" s="55">
        <v>309.58999999999997</v>
      </c>
      <c r="I56" s="55">
        <v>41750</v>
      </c>
      <c r="J56" s="55">
        <v>0</v>
      </c>
      <c r="K56" s="55">
        <v>129.25382500000001</v>
      </c>
      <c r="L56" s="56">
        <v>1E-4</v>
      </c>
      <c r="M56" s="56">
        <v>1.9E-3</v>
      </c>
      <c r="N56" s="56">
        <v>5.9999999999999995E-4</v>
      </c>
    </row>
    <row r="57" spans="1:14">
      <c r="A57" t="s">
        <v>373</v>
      </c>
      <c r="B57" t="s">
        <v>374</v>
      </c>
      <c r="C57" t="s">
        <v>96</v>
      </c>
      <c r="D57" t="s">
        <v>108</v>
      </c>
      <c r="E57" t="s">
        <v>375</v>
      </c>
      <c r="F57" t="s">
        <v>242</v>
      </c>
      <c r="G57" t="s">
        <v>98</v>
      </c>
      <c r="H57" s="55">
        <v>765.55</v>
      </c>
      <c r="I57" s="55">
        <v>9747</v>
      </c>
      <c r="J57" s="55">
        <v>0</v>
      </c>
      <c r="K57" s="55">
        <v>74.618158500000007</v>
      </c>
      <c r="L57" s="56">
        <v>1E-4</v>
      </c>
      <c r="M57" s="56">
        <v>1.1000000000000001E-3</v>
      </c>
      <c r="N57" s="56">
        <v>4.0000000000000002E-4</v>
      </c>
    </row>
    <row r="58" spans="1:14">
      <c r="A58" t="s">
        <v>376</v>
      </c>
      <c r="B58" t="s">
        <v>377</v>
      </c>
      <c r="C58" t="s">
        <v>96</v>
      </c>
      <c r="D58" t="s">
        <v>108</v>
      </c>
      <c r="E58" t="s">
        <v>378</v>
      </c>
      <c r="F58" t="s">
        <v>242</v>
      </c>
      <c r="G58" t="s">
        <v>98</v>
      </c>
      <c r="H58" s="55">
        <v>4155.18</v>
      </c>
      <c r="I58" s="55">
        <v>5850</v>
      </c>
      <c r="J58" s="55">
        <v>0</v>
      </c>
      <c r="K58" s="55">
        <v>243.07803000000001</v>
      </c>
      <c r="L58" s="56">
        <v>1E-4</v>
      </c>
      <c r="M58" s="56">
        <v>3.5999999999999999E-3</v>
      </c>
      <c r="N58" s="56">
        <v>1.1999999999999999E-3</v>
      </c>
    </row>
    <row r="59" spans="1:14">
      <c r="A59" t="s">
        <v>379</v>
      </c>
      <c r="B59" t="s">
        <v>380</v>
      </c>
      <c r="C59" t="s">
        <v>96</v>
      </c>
      <c r="D59" t="s">
        <v>108</v>
      </c>
      <c r="E59" t="s">
        <v>381</v>
      </c>
      <c r="F59" t="s">
        <v>242</v>
      </c>
      <c r="G59" t="s">
        <v>98</v>
      </c>
      <c r="H59" s="55">
        <v>3806.8</v>
      </c>
      <c r="I59" s="55">
        <v>9332</v>
      </c>
      <c r="J59" s="55">
        <v>0</v>
      </c>
      <c r="K59" s="55">
        <v>355.25057600000002</v>
      </c>
      <c r="L59" s="56">
        <v>1E-4</v>
      </c>
      <c r="M59" s="56">
        <v>5.1999999999999998E-3</v>
      </c>
      <c r="N59" s="56">
        <v>1.6999999999999999E-3</v>
      </c>
    </row>
    <row r="60" spans="1:14">
      <c r="A60" t="s">
        <v>382</v>
      </c>
      <c r="B60" t="s">
        <v>383</v>
      </c>
      <c r="C60" t="s">
        <v>96</v>
      </c>
      <c r="D60" t="s">
        <v>108</v>
      </c>
      <c r="E60" t="s">
        <v>384</v>
      </c>
      <c r="F60" t="s">
        <v>253</v>
      </c>
      <c r="G60" t="s">
        <v>98</v>
      </c>
      <c r="H60" s="55">
        <v>9420.9599999999991</v>
      </c>
      <c r="I60" s="55">
        <v>1040</v>
      </c>
      <c r="J60" s="55">
        <v>0</v>
      </c>
      <c r="K60" s="55">
        <v>97.977984000000006</v>
      </c>
      <c r="L60" s="56">
        <v>0</v>
      </c>
      <c r="M60" s="56">
        <v>1.4E-3</v>
      </c>
      <c r="N60" s="56">
        <v>5.0000000000000001E-4</v>
      </c>
    </row>
    <row r="61" spans="1:14">
      <c r="A61" t="s">
        <v>385</v>
      </c>
      <c r="B61" t="s">
        <v>386</v>
      </c>
      <c r="C61" t="s">
        <v>96</v>
      </c>
      <c r="D61" t="s">
        <v>108</v>
      </c>
      <c r="E61" t="s">
        <v>387</v>
      </c>
      <c r="F61" t="s">
        <v>253</v>
      </c>
      <c r="G61" t="s">
        <v>98</v>
      </c>
      <c r="H61" s="55">
        <v>19156.09</v>
      </c>
      <c r="I61" s="55">
        <v>1488</v>
      </c>
      <c r="J61" s="55">
        <v>0</v>
      </c>
      <c r="K61" s="55">
        <v>285.04261919999999</v>
      </c>
      <c r="L61" s="56">
        <v>1E-4</v>
      </c>
      <c r="M61" s="56">
        <v>4.1999999999999997E-3</v>
      </c>
      <c r="N61" s="56">
        <v>1.4E-3</v>
      </c>
    </row>
    <row r="62" spans="1:14">
      <c r="A62" t="s">
        <v>388</v>
      </c>
      <c r="B62" t="s">
        <v>389</v>
      </c>
      <c r="C62" t="s">
        <v>96</v>
      </c>
      <c r="D62" t="s">
        <v>108</v>
      </c>
      <c r="E62" t="s">
        <v>390</v>
      </c>
      <c r="F62" t="s">
        <v>253</v>
      </c>
      <c r="G62" t="s">
        <v>98</v>
      </c>
      <c r="H62" s="55">
        <v>1844.48</v>
      </c>
      <c r="I62" s="55">
        <v>19150</v>
      </c>
      <c r="J62" s="55">
        <v>0</v>
      </c>
      <c r="K62" s="55">
        <v>353.21791999999999</v>
      </c>
      <c r="L62" s="56">
        <v>1E-4</v>
      </c>
      <c r="M62" s="56">
        <v>5.1999999999999998E-3</v>
      </c>
      <c r="N62" s="56">
        <v>1.6999999999999999E-3</v>
      </c>
    </row>
    <row r="63" spans="1:14">
      <c r="A63" t="s">
        <v>391</v>
      </c>
      <c r="B63" t="s">
        <v>392</v>
      </c>
      <c r="C63" t="s">
        <v>96</v>
      </c>
      <c r="D63" t="s">
        <v>108</v>
      </c>
      <c r="E63" t="s">
        <v>393</v>
      </c>
      <c r="F63" t="s">
        <v>253</v>
      </c>
      <c r="G63" t="s">
        <v>98</v>
      </c>
      <c r="H63" s="55">
        <v>1118.3900000000001</v>
      </c>
      <c r="I63" s="55">
        <v>10140</v>
      </c>
      <c r="J63" s="55">
        <v>1.42964</v>
      </c>
      <c r="K63" s="55">
        <v>114.83438599999999</v>
      </c>
      <c r="L63" s="56">
        <v>0</v>
      </c>
      <c r="M63" s="56">
        <v>1.6999999999999999E-3</v>
      </c>
      <c r="N63" s="56">
        <v>5.9999999999999995E-4</v>
      </c>
    </row>
    <row r="64" spans="1:14">
      <c r="A64" t="s">
        <v>394</v>
      </c>
      <c r="B64" t="s">
        <v>395</v>
      </c>
      <c r="C64" t="s">
        <v>96</v>
      </c>
      <c r="D64" t="s">
        <v>108</v>
      </c>
      <c r="E64" t="s">
        <v>396</v>
      </c>
      <c r="F64" t="s">
        <v>253</v>
      </c>
      <c r="G64" t="s">
        <v>98</v>
      </c>
      <c r="H64" s="55">
        <v>1435.12</v>
      </c>
      <c r="I64" s="55">
        <v>26000</v>
      </c>
      <c r="J64" s="55">
        <v>0</v>
      </c>
      <c r="K64" s="55">
        <v>373.13119999999998</v>
      </c>
      <c r="L64" s="56">
        <v>1E-4</v>
      </c>
      <c r="M64" s="56">
        <v>5.4999999999999997E-3</v>
      </c>
      <c r="N64" s="56">
        <v>1.8E-3</v>
      </c>
    </row>
    <row r="65" spans="1:14">
      <c r="A65" t="s">
        <v>397</v>
      </c>
      <c r="B65" t="s">
        <v>398</v>
      </c>
      <c r="C65" t="s">
        <v>96</v>
      </c>
      <c r="D65" t="s">
        <v>108</v>
      </c>
      <c r="E65" t="s">
        <v>399</v>
      </c>
      <c r="F65" t="s">
        <v>253</v>
      </c>
      <c r="G65" t="s">
        <v>98</v>
      </c>
      <c r="H65" s="55">
        <v>22590.52</v>
      </c>
      <c r="I65" s="55">
        <v>1082</v>
      </c>
      <c r="J65" s="55">
        <v>0</v>
      </c>
      <c r="K65" s="55">
        <v>244.42942640000001</v>
      </c>
      <c r="L65" s="56">
        <v>1E-4</v>
      </c>
      <c r="M65" s="56">
        <v>3.5999999999999999E-3</v>
      </c>
      <c r="N65" s="56">
        <v>1.1999999999999999E-3</v>
      </c>
    </row>
    <row r="66" spans="1:14">
      <c r="A66" t="s">
        <v>400</v>
      </c>
      <c r="B66" t="s">
        <v>401</v>
      </c>
      <c r="C66" t="s">
        <v>96</v>
      </c>
      <c r="D66" t="s">
        <v>108</v>
      </c>
      <c r="E66" t="s">
        <v>402</v>
      </c>
      <c r="F66" t="s">
        <v>253</v>
      </c>
      <c r="G66" t="s">
        <v>98</v>
      </c>
      <c r="H66" s="55">
        <v>1414.6</v>
      </c>
      <c r="I66" s="55">
        <v>8105</v>
      </c>
      <c r="J66" s="55">
        <v>0</v>
      </c>
      <c r="K66" s="55">
        <v>114.65333</v>
      </c>
      <c r="L66" s="56">
        <v>1E-4</v>
      </c>
      <c r="M66" s="56">
        <v>1.6999999999999999E-3</v>
      </c>
      <c r="N66" s="56">
        <v>5.9999999999999995E-4</v>
      </c>
    </row>
    <row r="67" spans="1:14">
      <c r="A67" t="s">
        <v>403</v>
      </c>
      <c r="B67" t="s">
        <v>404</v>
      </c>
      <c r="C67" t="s">
        <v>96</v>
      </c>
      <c r="D67" t="s">
        <v>108</v>
      </c>
      <c r="E67" t="s">
        <v>405</v>
      </c>
      <c r="F67" t="s">
        <v>253</v>
      </c>
      <c r="G67" t="s">
        <v>98</v>
      </c>
      <c r="H67" s="55">
        <v>926.98</v>
      </c>
      <c r="I67" s="55">
        <v>3946</v>
      </c>
      <c r="J67" s="55">
        <v>0</v>
      </c>
      <c r="K67" s="55">
        <v>36.578630799999999</v>
      </c>
      <c r="L67" s="56">
        <v>0</v>
      </c>
      <c r="M67" s="56">
        <v>5.0000000000000001E-4</v>
      </c>
      <c r="N67" s="56">
        <v>2.0000000000000001E-4</v>
      </c>
    </row>
    <row r="68" spans="1:14">
      <c r="A68" t="s">
        <v>406</v>
      </c>
      <c r="B68" t="s">
        <v>407</v>
      </c>
      <c r="C68" t="s">
        <v>96</v>
      </c>
      <c r="D68" t="s">
        <v>108</v>
      </c>
      <c r="E68" t="s">
        <v>408</v>
      </c>
      <c r="F68" t="s">
        <v>253</v>
      </c>
      <c r="G68" t="s">
        <v>98</v>
      </c>
      <c r="H68" s="55">
        <v>5530.91</v>
      </c>
      <c r="I68" s="55">
        <v>2604.9987560000072</v>
      </c>
      <c r="J68" s="55">
        <v>0</v>
      </c>
      <c r="K68" s="55">
        <v>144.08013669548001</v>
      </c>
      <c r="L68" s="56">
        <v>1E-4</v>
      </c>
      <c r="M68" s="56">
        <v>2.0999999999999999E-3</v>
      </c>
      <c r="N68" s="56">
        <v>6.9999999999999999E-4</v>
      </c>
    </row>
    <row r="69" spans="1:14">
      <c r="A69" t="s">
        <v>409</v>
      </c>
      <c r="B69" t="s">
        <v>410</v>
      </c>
      <c r="C69" t="s">
        <v>96</v>
      </c>
      <c r="D69" t="s">
        <v>108</v>
      </c>
      <c r="E69" t="s">
        <v>411</v>
      </c>
      <c r="F69" t="s">
        <v>260</v>
      </c>
      <c r="G69" t="s">
        <v>98</v>
      </c>
      <c r="H69" s="55">
        <v>90.28</v>
      </c>
      <c r="I69" s="55">
        <v>16000</v>
      </c>
      <c r="J69" s="55">
        <v>0</v>
      </c>
      <c r="K69" s="55">
        <v>14.444800000000001</v>
      </c>
      <c r="L69" s="56">
        <v>0</v>
      </c>
      <c r="M69" s="56">
        <v>2.0000000000000001E-4</v>
      </c>
      <c r="N69" s="56">
        <v>1E-4</v>
      </c>
    </row>
    <row r="70" spans="1:14">
      <c r="A70" t="s">
        <v>412</v>
      </c>
      <c r="B70" t="s">
        <v>413</v>
      </c>
      <c r="C70" t="s">
        <v>96</v>
      </c>
      <c r="D70" t="s">
        <v>108</v>
      </c>
      <c r="E70" t="s">
        <v>414</v>
      </c>
      <c r="F70" t="s">
        <v>103</v>
      </c>
      <c r="G70" t="s">
        <v>98</v>
      </c>
      <c r="H70" s="55">
        <v>1431.73</v>
      </c>
      <c r="I70" s="55">
        <v>11060</v>
      </c>
      <c r="J70" s="55">
        <v>0</v>
      </c>
      <c r="K70" s="55">
        <v>158.34933799999999</v>
      </c>
      <c r="L70" s="56">
        <v>0</v>
      </c>
      <c r="M70" s="56">
        <v>2.3E-3</v>
      </c>
      <c r="N70" s="56">
        <v>8.0000000000000004E-4</v>
      </c>
    </row>
    <row r="71" spans="1:14">
      <c r="A71" t="s">
        <v>415</v>
      </c>
      <c r="B71" t="s">
        <v>416</v>
      </c>
      <c r="C71" t="s">
        <v>96</v>
      </c>
      <c r="D71" t="s">
        <v>108</v>
      </c>
      <c r="E71" t="s">
        <v>417</v>
      </c>
      <c r="F71" t="s">
        <v>103</v>
      </c>
      <c r="G71" t="s">
        <v>98</v>
      </c>
      <c r="H71" s="55">
        <v>1016.3</v>
      </c>
      <c r="I71" s="55">
        <v>46400</v>
      </c>
      <c r="J71" s="55">
        <v>0</v>
      </c>
      <c r="K71" s="55">
        <v>471.56319999999999</v>
      </c>
      <c r="L71" s="56">
        <v>1E-4</v>
      </c>
      <c r="M71" s="56">
        <v>6.8999999999999999E-3</v>
      </c>
      <c r="N71" s="56">
        <v>2.3E-3</v>
      </c>
    </row>
    <row r="72" spans="1:14">
      <c r="A72" t="s">
        <v>418</v>
      </c>
      <c r="B72" t="s">
        <v>419</v>
      </c>
      <c r="C72" t="s">
        <v>96</v>
      </c>
      <c r="D72" t="s">
        <v>108</v>
      </c>
      <c r="E72" t="s">
        <v>420</v>
      </c>
      <c r="F72" t="s">
        <v>103</v>
      </c>
      <c r="G72" t="s">
        <v>98</v>
      </c>
      <c r="H72" s="55">
        <v>2310.7800000000002</v>
      </c>
      <c r="I72" s="55">
        <v>7554</v>
      </c>
      <c r="J72" s="55">
        <v>0</v>
      </c>
      <c r="K72" s="55">
        <v>174.55632120000001</v>
      </c>
      <c r="L72" s="56">
        <v>1E-4</v>
      </c>
      <c r="M72" s="56">
        <v>2.5999999999999999E-3</v>
      </c>
      <c r="N72" s="56">
        <v>8.0000000000000004E-4</v>
      </c>
    </row>
    <row r="73" spans="1:14">
      <c r="A73" t="s">
        <v>421</v>
      </c>
      <c r="B73" t="s">
        <v>422</v>
      </c>
      <c r="C73" t="s">
        <v>96</v>
      </c>
      <c r="D73" t="s">
        <v>108</v>
      </c>
      <c r="E73" t="s">
        <v>423</v>
      </c>
      <c r="F73" t="s">
        <v>282</v>
      </c>
      <c r="G73" t="s">
        <v>98</v>
      </c>
      <c r="H73" s="55">
        <v>457702.38</v>
      </c>
      <c r="I73" s="55">
        <v>150.69999999999999</v>
      </c>
      <c r="J73" s="55">
        <v>0</v>
      </c>
      <c r="K73" s="55">
        <v>689.75748666000004</v>
      </c>
      <c r="L73" s="56">
        <v>2.0000000000000001E-4</v>
      </c>
      <c r="M73" s="56">
        <v>1.01E-2</v>
      </c>
      <c r="N73" s="56">
        <v>3.3E-3</v>
      </c>
    </row>
    <row r="74" spans="1:14">
      <c r="A74" t="s">
        <v>424</v>
      </c>
      <c r="B74" t="s">
        <v>425</v>
      </c>
      <c r="C74" t="s">
        <v>96</v>
      </c>
      <c r="D74" t="s">
        <v>108</v>
      </c>
      <c r="E74" t="s">
        <v>426</v>
      </c>
      <c r="F74" t="s">
        <v>282</v>
      </c>
      <c r="G74" t="s">
        <v>98</v>
      </c>
      <c r="H74" s="55">
        <v>4508.24</v>
      </c>
      <c r="I74" s="55">
        <v>3253</v>
      </c>
      <c r="J74" s="55">
        <v>0</v>
      </c>
      <c r="K74" s="55">
        <v>146.6530472</v>
      </c>
      <c r="L74" s="56">
        <v>0</v>
      </c>
      <c r="M74" s="56">
        <v>2.2000000000000001E-3</v>
      </c>
      <c r="N74" s="56">
        <v>6.9999999999999999E-4</v>
      </c>
    </row>
    <row r="75" spans="1:14">
      <c r="A75" t="s">
        <v>427</v>
      </c>
      <c r="B75" t="s">
        <v>428</v>
      </c>
      <c r="C75" t="s">
        <v>96</v>
      </c>
      <c r="D75" t="s">
        <v>108</v>
      </c>
      <c r="E75" t="s">
        <v>429</v>
      </c>
      <c r="F75" t="s">
        <v>282</v>
      </c>
      <c r="G75" t="s">
        <v>98</v>
      </c>
      <c r="H75" s="55">
        <v>9677.8799999999992</v>
      </c>
      <c r="I75" s="55">
        <v>1817.0005100000001</v>
      </c>
      <c r="J75" s="55">
        <v>0</v>
      </c>
      <c r="K75" s="55">
        <v>175.847128957188</v>
      </c>
      <c r="L75" s="56">
        <v>1E-4</v>
      </c>
      <c r="M75" s="56">
        <v>2.5999999999999999E-3</v>
      </c>
      <c r="N75" s="56">
        <v>8.9999999999999998E-4</v>
      </c>
    </row>
    <row r="76" spans="1:14">
      <c r="A76" t="s">
        <v>430</v>
      </c>
      <c r="B76" t="s">
        <v>431</v>
      </c>
      <c r="C76" t="s">
        <v>96</v>
      </c>
      <c r="D76" t="s">
        <v>108</v>
      </c>
      <c r="E76" t="s">
        <v>432</v>
      </c>
      <c r="F76" t="s">
        <v>282</v>
      </c>
      <c r="G76" t="s">
        <v>98</v>
      </c>
      <c r="H76" s="55">
        <v>59985.07</v>
      </c>
      <c r="I76" s="55">
        <v>299.60000000000002</v>
      </c>
      <c r="J76" s="55">
        <v>0</v>
      </c>
      <c r="K76" s="55">
        <v>179.71526972000001</v>
      </c>
      <c r="L76" s="56">
        <v>1E-4</v>
      </c>
      <c r="M76" s="56">
        <v>2.5999999999999999E-3</v>
      </c>
      <c r="N76" s="56">
        <v>8.9999999999999998E-4</v>
      </c>
    </row>
    <row r="77" spans="1:14">
      <c r="A77" t="s">
        <v>433</v>
      </c>
      <c r="B77" t="s">
        <v>434</v>
      </c>
      <c r="C77" t="s">
        <v>96</v>
      </c>
      <c r="D77" t="s">
        <v>108</v>
      </c>
      <c r="E77" t="s">
        <v>435</v>
      </c>
      <c r="F77" t="s">
        <v>292</v>
      </c>
      <c r="G77" t="s">
        <v>98</v>
      </c>
      <c r="H77" s="55">
        <v>790.81</v>
      </c>
      <c r="I77" s="55">
        <v>14100</v>
      </c>
      <c r="J77" s="55">
        <v>0</v>
      </c>
      <c r="K77" s="55">
        <v>111.50421</v>
      </c>
      <c r="L77" s="56">
        <v>1E-4</v>
      </c>
      <c r="M77" s="56">
        <v>1.6000000000000001E-3</v>
      </c>
      <c r="N77" s="56">
        <v>5.0000000000000001E-4</v>
      </c>
    </row>
    <row r="78" spans="1:14">
      <c r="A78" t="s">
        <v>436</v>
      </c>
      <c r="B78" t="s">
        <v>437</v>
      </c>
      <c r="C78" t="s">
        <v>96</v>
      </c>
      <c r="D78" t="s">
        <v>108</v>
      </c>
      <c r="E78" t="s">
        <v>438</v>
      </c>
      <c r="F78" t="s">
        <v>439</v>
      </c>
      <c r="G78" t="s">
        <v>98</v>
      </c>
      <c r="H78" s="55">
        <v>461.63</v>
      </c>
      <c r="I78" s="55">
        <v>6944</v>
      </c>
      <c r="J78" s="55">
        <v>0</v>
      </c>
      <c r="K78" s="55">
        <v>32.055587199999998</v>
      </c>
      <c r="L78" s="56">
        <v>0</v>
      </c>
      <c r="M78" s="56">
        <v>5.0000000000000001E-4</v>
      </c>
      <c r="N78" s="56">
        <v>2.0000000000000001E-4</v>
      </c>
    </row>
    <row r="79" spans="1:14">
      <c r="A79" t="s">
        <v>440</v>
      </c>
      <c r="B79" t="s">
        <v>441</v>
      </c>
      <c r="C79" t="s">
        <v>96</v>
      </c>
      <c r="D79" t="s">
        <v>108</v>
      </c>
      <c r="E79" t="s">
        <v>442</v>
      </c>
      <c r="F79" t="s">
        <v>439</v>
      </c>
      <c r="G79" t="s">
        <v>98</v>
      </c>
      <c r="H79" s="55">
        <v>2265.5700000000002</v>
      </c>
      <c r="I79" s="55">
        <v>39900</v>
      </c>
      <c r="J79" s="55">
        <v>0</v>
      </c>
      <c r="K79" s="55">
        <v>903.96243000000004</v>
      </c>
      <c r="L79" s="56">
        <v>1E-4</v>
      </c>
      <c r="M79" s="56">
        <v>1.3299999999999999E-2</v>
      </c>
      <c r="N79" s="56">
        <v>4.4000000000000003E-3</v>
      </c>
    </row>
    <row r="80" spans="1:14">
      <c r="A80" t="s">
        <v>443</v>
      </c>
      <c r="B80" t="s">
        <v>444</v>
      </c>
      <c r="C80" t="s">
        <v>96</v>
      </c>
      <c r="D80" t="s">
        <v>108</v>
      </c>
      <c r="E80" t="s">
        <v>445</v>
      </c>
      <c r="F80" t="s">
        <v>446</v>
      </c>
      <c r="G80" t="s">
        <v>98</v>
      </c>
      <c r="H80" s="55">
        <v>1440.59</v>
      </c>
      <c r="I80" s="55">
        <v>10760</v>
      </c>
      <c r="J80" s="55">
        <v>0</v>
      </c>
      <c r="K80" s="55">
        <v>155.00748400000001</v>
      </c>
      <c r="L80" s="56">
        <v>1E-4</v>
      </c>
      <c r="M80" s="56">
        <v>2.3E-3</v>
      </c>
      <c r="N80" s="56">
        <v>6.9999999999999999E-4</v>
      </c>
    </row>
    <row r="81" spans="1:14">
      <c r="A81" t="s">
        <v>447</v>
      </c>
      <c r="B81" t="s">
        <v>448</v>
      </c>
      <c r="C81" t="s">
        <v>96</v>
      </c>
      <c r="D81" t="s">
        <v>108</v>
      </c>
      <c r="E81" t="s">
        <v>449</v>
      </c>
      <c r="F81" t="s">
        <v>446</v>
      </c>
      <c r="G81" t="s">
        <v>98</v>
      </c>
      <c r="H81" s="55">
        <v>870.71</v>
      </c>
      <c r="I81" s="55">
        <v>26550</v>
      </c>
      <c r="J81" s="55">
        <v>0</v>
      </c>
      <c r="K81" s="55">
        <v>231.17350500000001</v>
      </c>
      <c r="L81" s="56">
        <v>1E-4</v>
      </c>
      <c r="M81" s="56">
        <v>3.3999999999999998E-3</v>
      </c>
      <c r="N81" s="56">
        <v>1.1000000000000001E-3</v>
      </c>
    </row>
    <row r="82" spans="1:14">
      <c r="A82" t="s">
        <v>450</v>
      </c>
      <c r="B82" t="s">
        <v>451</v>
      </c>
      <c r="C82" t="s">
        <v>96</v>
      </c>
      <c r="D82" t="s">
        <v>108</v>
      </c>
      <c r="E82" t="s">
        <v>452</v>
      </c>
      <c r="F82" t="s">
        <v>310</v>
      </c>
      <c r="G82" t="s">
        <v>98</v>
      </c>
      <c r="H82" s="55">
        <v>20039.29</v>
      </c>
      <c r="I82" s="55">
        <v>1064</v>
      </c>
      <c r="J82" s="55">
        <v>0</v>
      </c>
      <c r="K82" s="55">
        <v>213.21804560000001</v>
      </c>
      <c r="L82" s="56">
        <v>2.0000000000000001E-4</v>
      </c>
      <c r="M82" s="56">
        <v>3.0999999999999999E-3</v>
      </c>
      <c r="N82" s="56">
        <v>1E-3</v>
      </c>
    </row>
    <row r="83" spans="1:14">
      <c r="A83" t="s">
        <v>453</v>
      </c>
      <c r="B83" t="s">
        <v>454</v>
      </c>
      <c r="C83" t="s">
        <v>96</v>
      </c>
      <c r="D83" t="s">
        <v>108</v>
      </c>
      <c r="E83" t="s">
        <v>455</v>
      </c>
      <c r="F83" t="s">
        <v>310</v>
      </c>
      <c r="G83" t="s">
        <v>98</v>
      </c>
      <c r="H83" s="55">
        <v>13520.19</v>
      </c>
      <c r="I83" s="55">
        <v>459.3</v>
      </c>
      <c r="J83" s="55">
        <v>0</v>
      </c>
      <c r="K83" s="55">
        <v>62.098232670000002</v>
      </c>
      <c r="L83" s="56">
        <v>0</v>
      </c>
      <c r="M83" s="56">
        <v>8.9999999999999998E-4</v>
      </c>
      <c r="N83" s="56">
        <v>2.9999999999999997E-4</v>
      </c>
    </row>
    <row r="84" spans="1:14">
      <c r="A84" t="s">
        <v>456</v>
      </c>
      <c r="B84" t="s">
        <v>457</v>
      </c>
      <c r="C84" t="s">
        <v>96</v>
      </c>
      <c r="D84" t="s">
        <v>108</v>
      </c>
      <c r="E84" t="s">
        <v>458</v>
      </c>
      <c r="F84" t="s">
        <v>459</v>
      </c>
      <c r="G84" t="s">
        <v>98</v>
      </c>
      <c r="H84" s="55">
        <v>1519.34</v>
      </c>
      <c r="I84" s="55">
        <v>4150</v>
      </c>
      <c r="J84" s="55">
        <v>0</v>
      </c>
      <c r="K84" s="55">
        <v>63.052610000000001</v>
      </c>
      <c r="L84" s="56">
        <v>0</v>
      </c>
      <c r="M84" s="56">
        <v>8.9999999999999998E-4</v>
      </c>
      <c r="N84" s="56">
        <v>2.9999999999999997E-4</v>
      </c>
    </row>
    <row r="85" spans="1:14">
      <c r="A85" t="s">
        <v>460</v>
      </c>
      <c r="B85" t="s">
        <v>461</v>
      </c>
      <c r="C85" t="s">
        <v>96</v>
      </c>
      <c r="D85" t="s">
        <v>108</v>
      </c>
      <c r="E85" t="s">
        <v>462</v>
      </c>
      <c r="F85" t="s">
        <v>459</v>
      </c>
      <c r="G85" t="s">
        <v>98</v>
      </c>
      <c r="H85" s="55">
        <v>26627.43</v>
      </c>
      <c r="I85" s="55">
        <v>1210</v>
      </c>
      <c r="J85" s="55">
        <v>0</v>
      </c>
      <c r="K85" s="55">
        <v>322.19190300000002</v>
      </c>
      <c r="L85" s="56">
        <v>1E-4</v>
      </c>
      <c r="M85" s="56">
        <v>4.7000000000000002E-3</v>
      </c>
      <c r="N85" s="56">
        <v>1.6000000000000001E-3</v>
      </c>
    </row>
    <row r="86" spans="1:14">
      <c r="A86" t="s">
        <v>463</v>
      </c>
      <c r="B86" t="s">
        <v>464</v>
      </c>
      <c r="C86" t="s">
        <v>96</v>
      </c>
      <c r="D86" t="s">
        <v>108</v>
      </c>
      <c r="E86" t="s">
        <v>465</v>
      </c>
      <c r="F86" t="s">
        <v>459</v>
      </c>
      <c r="G86" t="s">
        <v>98</v>
      </c>
      <c r="H86" s="55">
        <v>3593.66</v>
      </c>
      <c r="I86" s="55">
        <v>5400</v>
      </c>
      <c r="J86" s="55">
        <v>0</v>
      </c>
      <c r="K86" s="55">
        <v>194.05763999999999</v>
      </c>
      <c r="L86" s="56">
        <v>0</v>
      </c>
      <c r="M86" s="56">
        <v>2.8999999999999998E-3</v>
      </c>
      <c r="N86" s="56">
        <v>8.9999999999999998E-4</v>
      </c>
    </row>
    <row r="87" spans="1:14">
      <c r="A87" t="s">
        <v>466</v>
      </c>
      <c r="B87" t="s">
        <v>467</v>
      </c>
      <c r="C87" t="s">
        <v>96</v>
      </c>
      <c r="D87" t="s">
        <v>108</v>
      </c>
      <c r="E87" t="s">
        <v>468</v>
      </c>
      <c r="F87" t="s">
        <v>314</v>
      </c>
      <c r="G87" t="s">
        <v>98</v>
      </c>
      <c r="H87" s="55">
        <v>6269.4</v>
      </c>
      <c r="I87" s="55">
        <v>3024</v>
      </c>
      <c r="J87" s="55">
        <v>0</v>
      </c>
      <c r="K87" s="55">
        <v>189.586656</v>
      </c>
      <c r="L87" s="56">
        <v>0</v>
      </c>
      <c r="M87" s="56">
        <v>2.8E-3</v>
      </c>
      <c r="N87" s="56">
        <v>8.9999999999999998E-4</v>
      </c>
    </row>
    <row r="88" spans="1:14">
      <c r="A88" t="s">
        <v>469</v>
      </c>
      <c r="B88" t="s">
        <v>470</v>
      </c>
      <c r="C88" t="s">
        <v>96</v>
      </c>
      <c r="D88" t="s">
        <v>108</v>
      </c>
      <c r="E88" t="s">
        <v>471</v>
      </c>
      <c r="F88" t="s">
        <v>314</v>
      </c>
      <c r="G88" t="s">
        <v>98</v>
      </c>
      <c r="H88" s="55">
        <v>1626.37</v>
      </c>
      <c r="I88" s="55">
        <v>3447</v>
      </c>
      <c r="J88" s="55">
        <v>0</v>
      </c>
      <c r="K88" s="55">
        <v>56.0609739</v>
      </c>
      <c r="L88" s="56">
        <v>0</v>
      </c>
      <c r="M88" s="56">
        <v>8.0000000000000004E-4</v>
      </c>
      <c r="N88" s="56">
        <v>2.9999999999999997E-4</v>
      </c>
    </row>
    <row r="89" spans="1:14">
      <c r="A89" t="s">
        <v>472</v>
      </c>
      <c r="B89" t="s">
        <v>473</v>
      </c>
      <c r="C89" t="s">
        <v>96</v>
      </c>
      <c r="D89" t="s">
        <v>108</v>
      </c>
      <c r="E89" t="s">
        <v>474</v>
      </c>
      <c r="F89" t="s">
        <v>314</v>
      </c>
      <c r="G89" t="s">
        <v>98</v>
      </c>
      <c r="H89" s="55">
        <v>328.39</v>
      </c>
      <c r="I89" s="55">
        <v>76070</v>
      </c>
      <c r="J89" s="55">
        <v>0</v>
      </c>
      <c r="K89" s="55">
        <v>249.806273</v>
      </c>
      <c r="L89" s="56">
        <v>1E-4</v>
      </c>
      <c r="M89" s="56">
        <v>3.7000000000000002E-3</v>
      </c>
      <c r="N89" s="56">
        <v>1.1999999999999999E-3</v>
      </c>
    </row>
    <row r="90" spans="1:14">
      <c r="A90" t="s">
        <v>475</v>
      </c>
      <c r="B90" t="s">
        <v>476</v>
      </c>
      <c r="C90" t="s">
        <v>96</v>
      </c>
      <c r="D90" t="s">
        <v>108</v>
      </c>
      <c r="E90" t="s">
        <v>477</v>
      </c>
      <c r="F90" t="s">
        <v>314</v>
      </c>
      <c r="G90" t="s">
        <v>98</v>
      </c>
      <c r="H90" s="55">
        <v>11144.91</v>
      </c>
      <c r="I90" s="55">
        <v>884</v>
      </c>
      <c r="J90" s="55">
        <v>0</v>
      </c>
      <c r="K90" s="55">
        <v>98.521004399999995</v>
      </c>
      <c r="L90" s="56">
        <v>1E-4</v>
      </c>
      <c r="M90" s="56">
        <v>1.4E-3</v>
      </c>
      <c r="N90" s="56">
        <v>5.0000000000000001E-4</v>
      </c>
    </row>
    <row r="91" spans="1:14">
      <c r="A91" t="s">
        <v>478</v>
      </c>
      <c r="B91" t="s">
        <v>479</v>
      </c>
      <c r="C91" t="s">
        <v>96</v>
      </c>
      <c r="D91" t="s">
        <v>108</v>
      </c>
      <c r="E91" t="s">
        <v>480</v>
      </c>
      <c r="F91" t="s">
        <v>314</v>
      </c>
      <c r="G91" t="s">
        <v>98</v>
      </c>
      <c r="H91" s="55">
        <v>4332.07</v>
      </c>
      <c r="I91" s="55">
        <v>8550</v>
      </c>
      <c r="J91" s="55">
        <v>0</v>
      </c>
      <c r="K91" s="55">
        <v>370.39198499999998</v>
      </c>
      <c r="L91" s="56">
        <v>1E-4</v>
      </c>
      <c r="M91" s="56">
        <v>5.4000000000000003E-3</v>
      </c>
      <c r="N91" s="56">
        <v>1.8E-3</v>
      </c>
    </row>
    <row r="92" spans="1:14">
      <c r="A92" t="s">
        <v>481</v>
      </c>
      <c r="B92" t="s">
        <v>482</v>
      </c>
      <c r="C92" t="s">
        <v>96</v>
      </c>
      <c r="D92" t="s">
        <v>108</v>
      </c>
      <c r="E92" t="s">
        <v>483</v>
      </c>
      <c r="F92" t="s">
        <v>314</v>
      </c>
      <c r="G92" t="s">
        <v>98</v>
      </c>
      <c r="H92" s="55">
        <v>140374.54999999999</v>
      </c>
      <c r="I92" s="55">
        <v>169</v>
      </c>
      <c r="J92" s="55">
        <v>0</v>
      </c>
      <c r="K92" s="55">
        <v>237.2329895</v>
      </c>
      <c r="L92" s="56">
        <v>2.0000000000000001E-4</v>
      </c>
      <c r="M92" s="56">
        <v>3.5000000000000001E-3</v>
      </c>
      <c r="N92" s="56">
        <v>1.1000000000000001E-3</v>
      </c>
    </row>
    <row r="93" spans="1:14">
      <c r="A93" t="s">
        <v>484</v>
      </c>
      <c r="B93" t="s">
        <v>485</v>
      </c>
      <c r="C93" t="s">
        <v>96</v>
      </c>
      <c r="D93" t="s">
        <v>108</v>
      </c>
      <c r="E93" t="s">
        <v>486</v>
      </c>
      <c r="F93" t="s">
        <v>314</v>
      </c>
      <c r="G93" t="s">
        <v>98</v>
      </c>
      <c r="H93" s="55">
        <v>1641.32</v>
      </c>
      <c r="I93" s="55">
        <v>23770</v>
      </c>
      <c r="J93" s="55">
        <v>13.45435</v>
      </c>
      <c r="K93" s="55">
        <v>403.596114</v>
      </c>
      <c r="L93" s="56">
        <v>1E-4</v>
      </c>
      <c r="M93" s="56">
        <v>5.8999999999999999E-3</v>
      </c>
      <c r="N93" s="56">
        <v>2E-3</v>
      </c>
    </row>
    <row r="94" spans="1:14">
      <c r="A94" t="s">
        <v>487</v>
      </c>
      <c r="B94" t="s">
        <v>488</v>
      </c>
      <c r="C94" t="s">
        <v>96</v>
      </c>
      <c r="D94" t="s">
        <v>108</v>
      </c>
      <c r="E94" t="s">
        <v>489</v>
      </c>
      <c r="F94" t="s">
        <v>314</v>
      </c>
      <c r="G94" t="s">
        <v>98</v>
      </c>
      <c r="H94" s="55">
        <v>23560.65</v>
      </c>
      <c r="I94" s="55">
        <v>1700</v>
      </c>
      <c r="J94" s="55">
        <v>0</v>
      </c>
      <c r="K94" s="55">
        <v>400.53104999999999</v>
      </c>
      <c r="L94" s="56">
        <v>1E-4</v>
      </c>
      <c r="M94" s="56">
        <v>5.8999999999999999E-3</v>
      </c>
      <c r="N94" s="56">
        <v>1.9E-3</v>
      </c>
    </row>
    <row r="95" spans="1:14">
      <c r="A95" t="s">
        <v>490</v>
      </c>
      <c r="B95" t="s">
        <v>491</v>
      </c>
      <c r="C95" t="s">
        <v>96</v>
      </c>
      <c r="D95" t="s">
        <v>108</v>
      </c>
      <c r="E95" t="s">
        <v>492</v>
      </c>
      <c r="F95" t="s">
        <v>109</v>
      </c>
      <c r="G95" t="s">
        <v>98</v>
      </c>
      <c r="H95" s="55">
        <v>5979.2</v>
      </c>
      <c r="I95" s="55">
        <v>1990</v>
      </c>
      <c r="J95" s="55">
        <v>0</v>
      </c>
      <c r="K95" s="55">
        <v>118.98608</v>
      </c>
      <c r="L95" s="56">
        <v>0</v>
      </c>
      <c r="M95" s="56">
        <v>1.6999999999999999E-3</v>
      </c>
      <c r="N95" s="56">
        <v>5.9999999999999995E-4</v>
      </c>
    </row>
    <row r="96" spans="1:14">
      <c r="A96" t="s">
        <v>493</v>
      </c>
      <c r="B96" t="s">
        <v>494</v>
      </c>
      <c r="C96" t="s">
        <v>96</v>
      </c>
      <c r="D96" t="s">
        <v>108</v>
      </c>
      <c r="E96" t="s">
        <v>495</v>
      </c>
      <c r="F96" t="s">
        <v>496</v>
      </c>
      <c r="G96" t="s">
        <v>98</v>
      </c>
      <c r="H96" s="55">
        <v>8199.59</v>
      </c>
      <c r="I96" s="55">
        <v>4109</v>
      </c>
      <c r="J96" s="55">
        <v>0</v>
      </c>
      <c r="K96" s="55">
        <v>336.92115310000003</v>
      </c>
      <c r="L96" s="56">
        <v>1E-4</v>
      </c>
      <c r="M96" s="56">
        <v>5.0000000000000001E-3</v>
      </c>
      <c r="N96" s="56">
        <v>1.6000000000000001E-3</v>
      </c>
    </row>
    <row r="97" spans="1:14">
      <c r="A97" t="s">
        <v>497</v>
      </c>
      <c r="B97" t="s">
        <v>498</v>
      </c>
      <c r="C97" t="s">
        <v>96</v>
      </c>
      <c r="D97" t="s">
        <v>108</v>
      </c>
      <c r="E97" t="s">
        <v>499</v>
      </c>
      <c r="F97" t="s">
        <v>500</v>
      </c>
      <c r="G97" t="s">
        <v>98</v>
      </c>
      <c r="H97" s="55">
        <v>2854.41</v>
      </c>
      <c r="I97" s="55">
        <v>7405</v>
      </c>
      <c r="J97" s="55">
        <v>0</v>
      </c>
      <c r="K97" s="55">
        <v>211.36906049999999</v>
      </c>
      <c r="L97" s="56">
        <v>1E-4</v>
      </c>
      <c r="M97" s="56">
        <v>3.0999999999999999E-3</v>
      </c>
      <c r="N97" s="56">
        <v>1E-3</v>
      </c>
    </row>
    <row r="98" spans="1:14">
      <c r="A98" t="s">
        <v>501</v>
      </c>
      <c r="B98" t="s">
        <v>502</v>
      </c>
      <c r="C98" t="s">
        <v>96</v>
      </c>
      <c r="D98" t="s">
        <v>108</v>
      </c>
      <c r="E98" t="s">
        <v>503</v>
      </c>
      <c r="F98" t="s">
        <v>500</v>
      </c>
      <c r="G98" t="s">
        <v>98</v>
      </c>
      <c r="H98" s="55">
        <v>1542.36</v>
      </c>
      <c r="I98" s="55">
        <v>15690</v>
      </c>
      <c r="J98" s="55">
        <v>0</v>
      </c>
      <c r="K98" s="55">
        <v>241.996284</v>
      </c>
      <c r="L98" s="56">
        <v>1E-4</v>
      </c>
      <c r="M98" s="56">
        <v>3.5999999999999999E-3</v>
      </c>
      <c r="N98" s="56">
        <v>1.1999999999999999E-3</v>
      </c>
    </row>
    <row r="99" spans="1:14">
      <c r="A99" t="s">
        <v>504</v>
      </c>
      <c r="B99" t="s">
        <v>505</v>
      </c>
      <c r="C99" t="s">
        <v>96</v>
      </c>
      <c r="D99" t="s">
        <v>108</v>
      </c>
      <c r="E99" t="s">
        <v>506</v>
      </c>
      <c r="F99" t="s">
        <v>500</v>
      </c>
      <c r="G99" t="s">
        <v>98</v>
      </c>
      <c r="H99" s="55">
        <v>658.2</v>
      </c>
      <c r="I99" s="55">
        <v>24060</v>
      </c>
      <c r="J99" s="55">
        <v>0</v>
      </c>
      <c r="K99" s="55">
        <v>158.36292</v>
      </c>
      <c r="L99" s="56">
        <v>0</v>
      </c>
      <c r="M99" s="56">
        <v>2.3E-3</v>
      </c>
      <c r="N99" s="56">
        <v>8.0000000000000004E-4</v>
      </c>
    </row>
    <row r="100" spans="1:14">
      <c r="A100" t="s">
        <v>507</v>
      </c>
      <c r="B100" t="s">
        <v>508</v>
      </c>
      <c r="C100" t="s">
        <v>96</v>
      </c>
      <c r="D100" t="s">
        <v>108</v>
      </c>
      <c r="E100" t="s">
        <v>509</v>
      </c>
      <c r="F100" t="s">
        <v>500</v>
      </c>
      <c r="G100" t="s">
        <v>98</v>
      </c>
      <c r="H100" s="55">
        <v>3022.68</v>
      </c>
      <c r="I100" s="55">
        <v>7154</v>
      </c>
      <c r="J100" s="55">
        <v>0</v>
      </c>
      <c r="K100" s="55">
        <v>216.24252720000001</v>
      </c>
      <c r="L100" s="56">
        <v>1E-4</v>
      </c>
      <c r="M100" s="56">
        <v>3.2000000000000002E-3</v>
      </c>
      <c r="N100" s="56">
        <v>1E-3</v>
      </c>
    </row>
    <row r="101" spans="1:14">
      <c r="A101" t="s">
        <v>510</v>
      </c>
      <c r="B101" t="s">
        <v>511</v>
      </c>
      <c r="C101" t="s">
        <v>96</v>
      </c>
      <c r="D101" t="s">
        <v>108</v>
      </c>
      <c r="E101" t="s">
        <v>512</v>
      </c>
      <c r="F101" t="s">
        <v>500</v>
      </c>
      <c r="G101" t="s">
        <v>98</v>
      </c>
      <c r="H101" s="55">
        <v>603.03</v>
      </c>
      <c r="I101" s="55">
        <v>20210</v>
      </c>
      <c r="J101" s="55">
        <v>0</v>
      </c>
      <c r="K101" s="55">
        <v>121.87236300000001</v>
      </c>
      <c r="L101" s="56">
        <v>0</v>
      </c>
      <c r="M101" s="56">
        <v>1.8E-3</v>
      </c>
      <c r="N101" s="56">
        <v>5.9999999999999995E-4</v>
      </c>
    </row>
    <row r="102" spans="1:14">
      <c r="A102" t="s">
        <v>513</v>
      </c>
      <c r="B102" t="s">
        <v>514</v>
      </c>
      <c r="C102" t="s">
        <v>96</v>
      </c>
      <c r="D102" t="s">
        <v>108</v>
      </c>
      <c r="E102" t="s">
        <v>515</v>
      </c>
      <c r="F102" t="s">
        <v>500</v>
      </c>
      <c r="G102" t="s">
        <v>98</v>
      </c>
      <c r="H102" s="55">
        <v>44864.87</v>
      </c>
      <c r="I102" s="55">
        <v>1709</v>
      </c>
      <c r="J102" s="55">
        <v>0</v>
      </c>
      <c r="K102" s="55">
        <v>766.74062830000003</v>
      </c>
      <c r="L102" s="56">
        <v>2.0000000000000001E-4</v>
      </c>
      <c r="M102" s="56">
        <v>1.1299999999999999E-2</v>
      </c>
      <c r="N102" s="56">
        <v>3.7000000000000002E-3</v>
      </c>
    </row>
    <row r="103" spans="1:14">
      <c r="A103" t="s">
        <v>516</v>
      </c>
      <c r="B103" t="s">
        <v>517</v>
      </c>
      <c r="C103" t="s">
        <v>96</v>
      </c>
      <c r="D103" t="s">
        <v>108</v>
      </c>
      <c r="E103" t="s">
        <v>518</v>
      </c>
      <c r="F103" t="s">
        <v>519</v>
      </c>
      <c r="G103" t="s">
        <v>98</v>
      </c>
      <c r="H103" s="55">
        <v>12636.5</v>
      </c>
      <c r="I103" s="55">
        <v>4651</v>
      </c>
      <c r="J103" s="55">
        <v>0</v>
      </c>
      <c r="K103" s="55">
        <v>587.723615</v>
      </c>
      <c r="L103" s="56">
        <v>2.0000000000000001E-4</v>
      </c>
      <c r="M103" s="56">
        <v>8.6E-3</v>
      </c>
      <c r="N103" s="56">
        <v>2.8E-3</v>
      </c>
    </row>
    <row r="104" spans="1:14">
      <c r="A104" t="s">
        <v>520</v>
      </c>
      <c r="B104" t="s">
        <v>521</v>
      </c>
      <c r="C104" t="s">
        <v>96</v>
      </c>
      <c r="D104" t="s">
        <v>108</v>
      </c>
      <c r="E104" t="s">
        <v>522</v>
      </c>
      <c r="F104" t="s">
        <v>519</v>
      </c>
      <c r="G104" t="s">
        <v>98</v>
      </c>
      <c r="H104" s="55">
        <v>3022.85</v>
      </c>
      <c r="I104" s="55">
        <v>19210</v>
      </c>
      <c r="J104" s="55">
        <v>0</v>
      </c>
      <c r="K104" s="55">
        <v>580.68948499999999</v>
      </c>
      <c r="L104" s="56">
        <v>1E-4</v>
      </c>
      <c r="M104" s="56">
        <v>8.5000000000000006E-3</v>
      </c>
      <c r="N104" s="56">
        <v>2.8E-3</v>
      </c>
    </row>
    <row r="105" spans="1:14">
      <c r="A105" t="s">
        <v>523</v>
      </c>
      <c r="B105" t="s">
        <v>524</v>
      </c>
      <c r="C105" t="s">
        <v>96</v>
      </c>
      <c r="D105" t="s">
        <v>108</v>
      </c>
      <c r="E105" t="s">
        <v>525</v>
      </c>
      <c r="F105" t="s">
        <v>519</v>
      </c>
      <c r="G105" t="s">
        <v>98</v>
      </c>
      <c r="H105" s="55">
        <v>8494.59</v>
      </c>
      <c r="I105" s="55">
        <v>6799</v>
      </c>
      <c r="J105" s="55">
        <v>0</v>
      </c>
      <c r="K105" s="55">
        <v>577.54717410000001</v>
      </c>
      <c r="L105" s="56">
        <v>1E-4</v>
      </c>
      <c r="M105" s="56">
        <v>8.5000000000000006E-3</v>
      </c>
      <c r="N105" s="56">
        <v>2.8E-3</v>
      </c>
    </row>
    <row r="106" spans="1:14">
      <c r="A106" t="s">
        <v>526</v>
      </c>
      <c r="B106" t="s">
        <v>527</v>
      </c>
      <c r="C106" t="s">
        <v>96</v>
      </c>
      <c r="D106" t="s">
        <v>108</v>
      </c>
      <c r="E106" t="s">
        <v>528</v>
      </c>
      <c r="F106" t="s">
        <v>110</v>
      </c>
      <c r="G106" t="s">
        <v>98</v>
      </c>
      <c r="H106" s="55">
        <v>834.63</v>
      </c>
      <c r="I106" s="55">
        <v>30260</v>
      </c>
      <c r="J106" s="55">
        <v>0</v>
      </c>
      <c r="K106" s="55">
        <v>252.55903799999999</v>
      </c>
      <c r="L106" s="56">
        <v>1E-4</v>
      </c>
      <c r="M106" s="56">
        <v>3.7000000000000002E-3</v>
      </c>
      <c r="N106" s="56">
        <v>1.1999999999999999E-3</v>
      </c>
    </row>
    <row r="107" spans="1:14">
      <c r="A107" t="s">
        <v>529</v>
      </c>
      <c r="B107" t="s">
        <v>530</v>
      </c>
      <c r="C107" t="s">
        <v>96</v>
      </c>
      <c r="D107" t="s">
        <v>108</v>
      </c>
      <c r="E107" t="s">
        <v>531</v>
      </c>
      <c r="F107" t="s">
        <v>111</v>
      </c>
      <c r="G107" t="s">
        <v>98</v>
      </c>
      <c r="H107" s="55">
        <v>3010.74</v>
      </c>
      <c r="I107" s="55">
        <v>509.6</v>
      </c>
      <c r="J107" s="55">
        <v>0</v>
      </c>
      <c r="K107" s="55">
        <v>15.34273104</v>
      </c>
      <c r="L107" s="56">
        <v>0</v>
      </c>
      <c r="M107" s="56">
        <v>2.0000000000000001E-4</v>
      </c>
      <c r="N107" s="56">
        <v>1E-4</v>
      </c>
    </row>
    <row r="108" spans="1:14">
      <c r="A108" t="s">
        <v>532</v>
      </c>
      <c r="B108" t="s">
        <v>533</v>
      </c>
      <c r="C108" t="s">
        <v>96</v>
      </c>
      <c r="D108" t="s">
        <v>108</v>
      </c>
      <c r="E108" t="s">
        <v>534</v>
      </c>
      <c r="F108" t="s">
        <v>111</v>
      </c>
      <c r="G108" t="s">
        <v>98</v>
      </c>
      <c r="H108" s="55">
        <v>5957.68</v>
      </c>
      <c r="I108" s="55">
        <v>1320</v>
      </c>
      <c r="J108" s="55">
        <v>0</v>
      </c>
      <c r="K108" s="55">
        <v>78.641375999999994</v>
      </c>
      <c r="L108" s="56">
        <v>0</v>
      </c>
      <c r="M108" s="56">
        <v>1.1999999999999999E-3</v>
      </c>
      <c r="N108" s="56">
        <v>4.0000000000000002E-4</v>
      </c>
    </row>
    <row r="109" spans="1:14">
      <c r="A109" t="s">
        <v>535</v>
      </c>
      <c r="B109" t="s">
        <v>536</v>
      </c>
      <c r="C109" t="s">
        <v>96</v>
      </c>
      <c r="D109" t="s">
        <v>108</v>
      </c>
      <c r="E109" t="s">
        <v>537</v>
      </c>
      <c r="F109" t="s">
        <v>112</v>
      </c>
      <c r="G109" t="s">
        <v>98</v>
      </c>
      <c r="H109" s="55">
        <v>953.81</v>
      </c>
      <c r="I109" s="55">
        <v>7011</v>
      </c>
      <c r="J109" s="55">
        <v>0</v>
      </c>
      <c r="K109" s="55">
        <v>66.871619100000004</v>
      </c>
      <c r="L109" s="56">
        <v>0</v>
      </c>
      <c r="M109" s="56">
        <v>1E-3</v>
      </c>
      <c r="N109" s="56">
        <v>2.9999999999999997E-4</v>
      </c>
    </row>
    <row r="110" spans="1:14">
      <c r="A110" t="s">
        <v>538</v>
      </c>
      <c r="B110" t="s">
        <v>539</v>
      </c>
      <c r="C110" t="s">
        <v>96</v>
      </c>
      <c r="D110" t="s">
        <v>108</v>
      </c>
      <c r="E110" t="s">
        <v>540</v>
      </c>
      <c r="F110" t="s">
        <v>112</v>
      </c>
      <c r="G110" t="s">
        <v>98</v>
      </c>
      <c r="H110" s="55">
        <v>46.12</v>
      </c>
      <c r="I110" s="55">
        <v>11150</v>
      </c>
      <c r="J110" s="55">
        <v>0</v>
      </c>
      <c r="K110" s="55">
        <v>5.1423800000000002</v>
      </c>
      <c r="L110" s="56">
        <v>0</v>
      </c>
      <c r="M110" s="56">
        <v>1E-4</v>
      </c>
      <c r="N110" s="56">
        <v>0</v>
      </c>
    </row>
    <row r="111" spans="1:14">
      <c r="A111" t="s">
        <v>541</v>
      </c>
      <c r="B111" t="s">
        <v>542</v>
      </c>
      <c r="C111" t="s">
        <v>96</v>
      </c>
      <c r="D111" t="s">
        <v>108</v>
      </c>
      <c r="E111" t="s">
        <v>543</v>
      </c>
      <c r="F111" t="s">
        <v>113</v>
      </c>
      <c r="G111" t="s">
        <v>98</v>
      </c>
      <c r="H111" s="55">
        <v>22301.13</v>
      </c>
      <c r="I111" s="55">
        <v>1798</v>
      </c>
      <c r="J111" s="55">
        <v>0</v>
      </c>
      <c r="K111" s="55">
        <v>400.97431740000002</v>
      </c>
      <c r="L111" s="56">
        <v>1E-4</v>
      </c>
      <c r="M111" s="56">
        <v>5.8999999999999999E-3</v>
      </c>
      <c r="N111" s="56">
        <v>1.9E-3</v>
      </c>
    </row>
    <row r="112" spans="1:14">
      <c r="A112" t="s">
        <v>544</v>
      </c>
      <c r="B112" t="s">
        <v>545</v>
      </c>
      <c r="C112" t="s">
        <v>96</v>
      </c>
      <c r="D112" t="s">
        <v>108</v>
      </c>
      <c r="E112" t="s">
        <v>546</v>
      </c>
      <c r="F112" t="s">
        <v>113</v>
      </c>
      <c r="G112" t="s">
        <v>98</v>
      </c>
      <c r="H112" s="55">
        <v>19730.810000000001</v>
      </c>
      <c r="I112" s="55">
        <v>1494</v>
      </c>
      <c r="J112" s="55">
        <v>0</v>
      </c>
      <c r="K112" s="55">
        <v>294.77830139999998</v>
      </c>
      <c r="L112" s="56">
        <v>1E-4</v>
      </c>
      <c r="M112" s="56">
        <v>4.3E-3</v>
      </c>
      <c r="N112" s="56">
        <v>1.4E-3</v>
      </c>
    </row>
    <row r="113" spans="1:14">
      <c r="A113" s="57" t="s">
        <v>547</v>
      </c>
      <c r="B113" s="102" t="s">
        <v>1832</v>
      </c>
      <c r="C113" s="102" t="s">
        <v>1832</v>
      </c>
      <c r="D113" s="103" t="s">
        <v>1832</v>
      </c>
      <c r="E113" s="103" t="s">
        <v>1832</v>
      </c>
      <c r="F113" s="103" t="s">
        <v>1832</v>
      </c>
      <c r="G113" s="103" t="s">
        <v>1832</v>
      </c>
      <c r="H113" s="59">
        <v>727121.93</v>
      </c>
      <c r="I113" s="103" t="s">
        <v>1832</v>
      </c>
      <c r="J113" s="59">
        <v>4.5835800000000004</v>
      </c>
      <c r="K113" s="59">
        <v>3052.519796874466</v>
      </c>
      <c r="L113" s="103" t="s">
        <v>1832</v>
      </c>
      <c r="M113" s="58">
        <v>4.4900000000000002E-2</v>
      </c>
      <c r="N113" s="58">
        <v>1.4800000000000001E-2</v>
      </c>
    </row>
    <row r="114" spans="1:14">
      <c r="A114" t="s">
        <v>548</v>
      </c>
      <c r="B114" t="s">
        <v>549</v>
      </c>
      <c r="C114" t="s">
        <v>96</v>
      </c>
      <c r="D114" t="s">
        <v>108</v>
      </c>
      <c r="E114" t="s">
        <v>550</v>
      </c>
      <c r="F114" t="s">
        <v>347</v>
      </c>
      <c r="G114" t="s">
        <v>98</v>
      </c>
      <c r="H114" s="55">
        <v>1481.72</v>
      </c>
      <c r="I114" s="55">
        <v>113.3</v>
      </c>
      <c r="J114" s="55">
        <v>0</v>
      </c>
      <c r="K114" s="55">
        <v>1.67878876</v>
      </c>
      <c r="L114" s="56">
        <v>1E-4</v>
      </c>
      <c r="M114" s="56">
        <v>0</v>
      </c>
      <c r="N114" s="56">
        <v>0</v>
      </c>
    </row>
    <row r="115" spans="1:14">
      <c r="A115" t="s">
        <v>551</v>
      </c>
      <c r="B115" t="s">
        <v>552</v>
      </c>
      <c r="C115" t="s">
        <v>96</v>
      </c>
      <c r="D115" t="s">
        <v>108</v>
      </c>
      <c r="E115" t="s">
        <v>553</v>
      </c>
      <c r="F115" t="s">
        <v>228</v>
      </c>
      <c r="G115" t="s">
        <v>98</v>
      </c>
      <c r="H115" s="55">
        <v>1877.33</v>
      </c>
      <c r="I115" s="55">
        <v>2602</v>
      </c>
      <c r="J115" s="55">
        <v>0</v>
      </c>
      <c r="K115" s="55">
        <v>48.848126600000001</v>
      </c>
      <c r="L115" s="56">
        <v>1E-4</v>
      </c>
      <c r="M115" s="56">
        <v>6.9999999999999999E-4</v>
      </c>
      <c r="N115" s="56">
        <v>2.0000000000000001E-4</v>
      </c>
    </row>
    <row r="116" spans="1:14">
      <c r="A116" t="s">
        <v>554</v>
      </c>
      <c r="B116" t="s">
        <v>555</v>
      </c>
      <c r="C116" t="s">
        <v>96</v>
      </c>
      <c r="D116" t="s">
        <v>108</v>
      </c>
      <c r="E116" t="s">
        <v>556</v>
      </c>
      <c r="F116" t="s">
        <v>232</v>
      </c>
      <c r="G116" t="s">
        <v>98</v>
      </c>
      <c r="H116" s="55">
        <v>291.08999999999997</v>
      </c>
      <c r="I116" s="55">
        <v>5400</v>
      </c>
      <c r="J116" s="55">
        <v>0</v>
      </c>
      <c r="K116" s="55">
        <v>15.718859999999999</v>
      </c>
      <c r="L116" s="56">
        <v>0</v>
      </c>
      <c r="M116" s="56">
        <v>2.0000000000000001E-4</v>
      </c>
      <c r="N116" s="56">
        <v>1E-4</v>
      </c>
    </row>
    <row r="117" spans="1:14">
      <c r="A117" t="s">
        <v>557</v>
      </c>
      <c r="B117" t="s">
        <v>558</v>
      </c>
      <c r="C117" t="s">
        <v>96</v>
      </c>
      <c r="D117" t="s">
        <v>108</v>
      </c>
      <c r="E117" t="s">
        <v>559</v>
      </c>
      <c r="F117" t="s">
        <v>232</v>
      </c>
      <c r="G117" t="s">
        <v>98</v>
      </c>
      <c r="H117" s="55">
        <v>3004.49</v>
      </c>
      <c r="I117" s="55">
        <v>1600</v>
      </c>
      <c r="J117" s="55">
        <v>0</v>
      </c>
      <c r="K117" s="55">
        <v>48.071840000000002</v>
      </c>
      <c r="L117" s="56">
        <v>1E-4</v>
      </c>
      <c r="M117" s="56">
        <v>6.9999999999999999E-4</v>
      </c>
      <c r="N117" s="56">
        <v>2.0000000000000001E-4</v>
      </c>
    </row>
    <row r="118" spans="1:14">
      <c r="A118" t="s">
        <v>560</v>
      </c>
      <c r="B118" t="s">
        <v>561</v>
      </c>
      <c r="C118" t="s">
        <v>96</v>
      </c>
      <c r="D118" t="s">
        <v>108</v>
      </c>
      <c r="E118" t="s">
        <v>562</v>
      </c>
      <c r="F118" t="s">
        <v>232</v>
      </c>
      <c r="G118" t="s">
        <v>98</v>
      </c>
      <c r="H118" s="55">
        <v>3438.97</v>
      </c>
      <c r="I118" s="55">
        <v>720.6</v>
      </c>
      <c r="J118" s="55">
        <v>0</v>
      </c>
      <c r="K118" s="55">
        <v>24.781217819999998</v>
      </c>
      <c r="L118" s="56">
        <v>0</v>
      </c>
      <c r="M118" s="56">
        <v>4.0000000000000002E-4</v>
      </c>
      <c r="N118" s="56">
        <v>1E-4</v>
      </c>
    </row>
    <row r="119" spans="1:14">
      <c r="A119" t="s">
        <v>563</v>
      </c>
      <c r="B119" t="s">
        <v>564</v>
      </c>
      <c r="C119" t="s">
        <v>96</v>
      </c>
      <c r="D119" t="s">
        <v>108</v>
      </c>
      <c r="E119" t="s">
        <v>565</v>
      </c>
      <c r="F119" t="s">
        <v>232</v>
      </c>
      <c r="G119" t="s">
        <v>98</v>
      </c>
      <c r="H119" s="55">
        <v>3247.58</v>
      </c>
      <c r="I119" s="55">
        <v>576.70000000000005</v>
      </c>
      <c r="J119" s="55">
        <v>0</v>
      </c>
      <c r="K119" s="55">
        <v>18.72879386</v>
      </c>
      <c r="L119" s="56">
        <v>1E-4</v>
      </c>
      <c r="M119" s="56">
        <v>2.9999999999999997E-4</v>
      </c>
      <c r="N119" s="56">
        <v>1E-4</v>
      </c>
    </row>
    <row r="120" spans="1:14">
      <c r="A120" t="s">
        <v>566</v>
      </c>
      <c r="B120" t="s">
        <v>567</v>
      </c>
      <c r="C120" t="s">
        <v>96</v>
      </c>
      <c r="D120" t="s">
        <v>108</v>
      </c>
      <c r="E120" t="s">
        <v>568</v>
      </c>
      <c r="F120" t="s">
        <v>372</v>
      </c>
      <c r="G120" t="s">
        <v>98</v>
      </c>
      <c r="H120" s="55">
        <v>33594.5</v>
      </c>
      <c r="I120" s="55">
        <v>145.80000000000001</v>
      </c>
      <c r="J120" s="55">
        <v>0</v>
      </c>
      <c r="K120" s="55">
        <v>48.980781</v>
      </c>
      <c r="L120" s="56">
        <v>1E-4</v>
      </c>
      <c r="M120" s="56">
        <v>6.9999999999999999E-4</v>
      </c>
      <c r="N120" s="56">
        <v>2.0000000000000001E-4</v>
      </c>
    </row>
    <row r="121" spans="1:14">
      <c r="A121" t="s">
        <v>569</v>
      </c>
      <c r="B121" t="s">
        <v>570</v>
      </c>
      <c r="C121" t="s">
        <v>96</v>
      </c>
      <c r="D121" t="s">
        <v>108</v>
      </c>
      <c r="E121" t="s">
        <v>571</v>
      </c>
      <c r="F121" t="s">
        <v>572</v>
      </c>
      <c r="G121" t="s">
        <v>98</v>
      </c>
      <c r="H121" s="55">
        <v>997</v>
      </c>
      <c r="I121" s="55">
        <v>2227</v>
      </c>
      <c r="J121" s="55">
        <v>0</v>
      </c>
      <c r="K121" s="55">
        <v>22.203189999999999</v>
      </c>
      <c r="L121" s="56">
        <v>0</v>
      </c>
      <c r="M121" s="56">
        <v>2.9999999999999997E-4</v>
      </c>
      <c r="N121" s="56">
        <v>1E-4</v>
      </c>
    </row>
    <row r="122" spans="1:14">
      <c r="A122" t="s">
        <v>573</v>
      </c>
      <c r="B122" t="s">
        <v>574</v>
      </c>
      <c r="C122" t="s">
        <v>96</v>
      </c>
      <c r="D122" t="s">
        <v>108</v>
      </c>
      <c r="E122" t="s">
        <v>575</v>
      </c>
      <c r="F122" t="s">
        <v>253</v>
      </c>
      <c r="G122" t="s">
        <v>98</v>
      </c>
      <c r="H122" s="55">
        <v>739.3</v>
      </c>
      <c r="I122" s="55">
        <v>29590</v>
      </c>
      <c r="J122" s="55">
        <v>0</v>
      </c>
      <c r="K122" s="55">
        <v>218.75887</v>
      </c>
      <c r="L122" s="56">
        <v>2.0000000000000001E-4</v>
      </c>
      <c r="M122" s="56">
        <v>3.2000000000000002E-3</v>
      </c>
      <c r="N122" s="56">
        <v>1.1000000000000001E-3</v>
      </c>
    </row>
    <row r="123" spans="1:14">
      <c r="A123" t="s">
        <v>576</v>
      </c>
      <c r="B123" t="s">
        <v>577</v>
      </c>
      <c r="C123" t="s">
        <v>96</v>
      </c>
      <c r="D123" t="s">
        <v>108</v>
      </c>
      <c r="E123" t="s">
        <v>578</v>
      </c>
      <c r="F123" t="s">
        <v>253</v>
      </c>
      <c r="G123" t="s">
        <v>98</v>
      </c>
      <c r="H123" s="55">
        <v>22.97</v>
      </c>
      <c r="I123" s="55">
        <v>164.4</v>
      </c>
      <c r="J123" s="55">
        <v>0</v>
      </c>
      <c r="K123" s="55">
        <v>3.776268E-2</v>
      </c>
      <c r="L123" s="56">
        <v>0</v>
      </c>
      <c r="M123" s="56">
        <v>0</v>
      </c>
      <c r="N123" s="56">
        <v>0</v>
      </c>
    </row>
    <row r="124" spans="1:14">
      <c r="A124" t="s">
        <v>579</v>
      </c>
      <c r="B124" t="s">
        <v>580</v>
      </c>
      <c r="C124" t="s">
        <v>96</v>
      </c>
      <c r="D124" t="s">
        <v>108</v>
      </c>
      <c r="E124" t="s">
        <v>581</v>
      </c>
      <c r="F124" t="s">
        <v>253</v>
      </c>
      <c r="G124" t="s">
        <v>98</v>
      </c>
      <c r="H124" s="55">
        <v>492.89</v>
      </c>
      <c r="I124" s="55">
        <v>2774.000031</v>
      </c>
      <c r="J124" s="55">
        <v>0</v>
      </c>
      <c r="K124" s="55">
        <v>13.6727687527959</v>
      </c>
      <c r="L124" s="56">
        <v>0</v>
      </c>
      <c r="M124" s="56">
        <v>2.0000000000000001E-4</v>
      </c>
      <c r="N124" s="56">
        <v>1E-4</v>
      </c>
    </row>
    <row r="125" spans="1:14">
      <c r="A125" t="s">
        <v>582</v>
      </c>
      <c r="B125" t="s">
        <v>583</v>
      </c>
      <c r="C125" t="s">
        <v>96</v>
      </c>
      <c r="D125" t="s">
        <v>108</v>
      </c>
      <c r="E125" t="s">
        <v>584</v>
      </c>
      <c r="F125" t="s">
        <v>253</v>
      </c>
      <c r="G125" t="s">
        <v>98</v>
      </c>
      <c r="H125" s="55">
        <v>15167</v>
      </c>
      <c r="I125" s="55">
        <v>420.000001</v>
      </c>
      <c r="J125" s="55">
        <v>0</v>
      </c>
      <c r="K125" s="55">
        <v>63.701400151670001</v>
      </c>
      <c r="L125" s="56">
        <v>1E-4</v>
      </c>
      <c r="M125" s="56">
        <v>8.9999999999999998E-4</v>
      </c>
      <c r="N125" s="56">
        <v>2.9999999999999997E-4</v>
      </c>
    </row>
    <row r="126" spans="1:14">
      <c r="A126" t="s">
        <v>585</v>
      </c>
      <c r="B126" t="s">
        <v>586</v>
      </c>
      <c r="C126" t="s">
        <v>96</v>
      </c>
      <c r="D126" t="s">
        <v>108</v>
      </c>
      <c r="E126" t="s">
        <v>587</v>
      </c>
      <c r="F126" t="s">
        <v>253</v>
      </c>
      <c r="G126" t="s">
        <v>98</v>
      </c>
      <c r="H126" s="55">
        <v>3446.44</v>
      </c>
      <c r="I126" s="55">
        <v>3575</v>
      </c>
      <c r="J126" s="55">
        <v>0</v>
      </c>
      <c r="K126" s="55">
        <v>123.21023</v>
      </c>
      <c r="L126" s="56">
        <v>1E-4</v>
      </c>
      <c r="M126" s="56">
        <v>1.8E-3</v>
      </c>
      <c r="N126" s="56">
        <v>5.9999999999999995E-4</v>
      </c>
    </row>
    <row r="127" spans="1:14">
      <c r="A127" t="s">
        <v>588</v>
      </c>
      <c r="B127" t="s">
        <v>589</v>
      </c>
      <c r="C127" t="s">
        <v>96</v>
      </c>
      <c r="D127" t="s">
        <v>108</v>
      </c>
      <c r="E127" t="s">
        <v>590</v>
      </c>
      <c r="F127" t="s">
        <v>591</v>
      </c>
      <c r="G127" t="s">
        <v>98</v>
      </c>
      <c r="H127" s="55">
        <v>501.67</v>
      </c>
      <c r="I127" s="55">
        <v>1558</v>
      </c>
      <c r="J127" s="55">
        <v>0</v>
      </c>
      <c r="K127" s="55">
        <v>7.8160185999999996</v>
      </c>
      <c r="L127" s="56">
        <v>1E-4</v>
      </c>
      <c r="M127" s="56">
        <v>1E-4</v>
      </c>
      <c r="N127" s="56">
        <v>0</v>
      </c>
    </row>
    <row r="128" spans="1:14">
      <c r="A128" t="s">
        <v>592</v>
      </c>
      <c r="B128" t="s">
        <v>593</v>
      </c>
      <c r="C128" t="s">
        <v>96</v>
      </c>
      <c r="D128" t="s">
        <v>108</v>
      </c>
      <c r="E128" t="s">
        <v>594</v>
      </c>
      <c r="F128" t="s">
        <v>591</v>
      </c>
      <c r="G128" t="s">
        <v>98</v>
      </c>
      <c r="H128" s="55">
        <v>1971.93</v>
      </c>
      <c r="I128" s="55">
        <v>627.29999999999995</v>
      </c>
      <c r="J128" s="55">
        <v>0</v>
      </c>
      <c r="K128" s="55">
        <v>12.369916890000001</v>
      </c>
      <c r="L128" s="56">
        <v>0</v>
      </c>
      <c r="M128" s="56">
        <v>2.0000000000000001E-4</v>
      </c>
      <c r="N128" s="56">
        <v>1E-4</v>
      </c>
    </row>
    <row r="129" spans="1:14">
      <c r="A129" t="s">
        <v>595</v>
      </c>
      <c r="B129" t="s">
        <v>596</v>
      </c>
      <c r="C129" t="s">
        <v>96</v>
      </c>
      <c r="D129" t="s">
        <v>108</v>
      </c>
      <c r="E129" t="s">
        <v>597</v>
      </c>
      <c r="F129" t="s">
        <v>103</v>
      </c>
      <c r="G129" t="s">
        <v>98</v>
      </c>
      <c r="H129" s="55">
        <v>2067.1799999999998</v>
      </c>
      <c r="I129" s="55">
        <v>2300</v>
      </c>
      <c r="J129" s="55">
        <v>0</v>
      </c>
      <c r="K129" s="55">
        <v>47.545140000000004</v>
      </c>
      <c r="L129" s="56">
        <v>1E-4</v>
      </c>
      <c r="M129" s="56">
        <v>6.9999999999999999E-4</v>
      </c>
      <c r="N129" s="56">
        <v>2.0000000000000001E-4</v>
      </c>
    </row>
    <row r="130" spans="1:14">
      <c r="A130" t="s">
        <v>598</v>
      </c>
      <c r="B130" t="s">
        <v>599</v>
      </c>
      <c r="C130" t="s">
        <v>96</v>
      </c>
      <c r="D130" t="s">
        <v>108</v>
      </c>
      <c r="E130" t="s">
        <v>600</v>
      </c>
      <c r="F130" t="s">
        <v>103</v>
      </c>
      <c r="G130" t="s">
        <v>98</v>
      </c>
      <c r="H130" s="55">
        <v>481.11</v>
      </c>
      <c r="I130" s="55">
        <v>9550</v>
      </c>
      <c r="J130" s="55">
        <v>0</v>
      </c>
      <c r="K130" s="55">
        <v>45.946005</v>
      </c>
      <c r="L130" s="56">
        <v>1E-4</v>
      </c>
      <c r="M130" s="56">
        <v>6.9999999999999999E-4</v>
      </c>
      <c r="N130" s="56">
        <v>2.0000000000000001E-4</v>
      </c>
    </row>
    <row r="131" spans="1:14">
      <c r="A131" t="s">
        <v>601</v>
      </c>
      <c r="B131" t="s">
        <v>602</v>
      </c>
      <c r="C131" t="s">
        <v>96</v>
      </c>
      <c r="D131" t="s">
        <v>108</v>
      </c>
      <c r="E131" t="s">
        <v>603</v>
      </c>
      <c r="F131" t="s">
        <v>103</v>
      </c>
      <c r="G131" t="s">
        <v>98</v>
      </c>
      <c r="H131" s="55">
        <v>235851.71</v>
      </c>
      <c r="I131" s="55">
        <v>65.599999999999994</v>
      </c>
      <c r="J131" s="55">
        <v>0</v>
      </c>
      <c r="K131" s="55">
        <v>154.71872175999999</v>
      </c>
      <c r="L131" s="56">
        <v>2.0000000000000001E-4</v>
      </c>
      <c r="M131" s="56">
        <v>2.3E-3</v>
      </c>
      <c r="N131" s="56">
        <v>6.9999999999999999E-4</v>
      </c>
    </row>
    <row r="132" spans="1:14">
      <c r="A132" t="s">
        <v>604</v>
      </c>
      <c r="B132" t="s">
        <v>605</v>
      </c>
      <c r="C132" t="s">
        <v>96</v>
      </c>
      <c r="D132" t="s">
        <v>108</v>
      </c>
      <c r="E132" t="s">
        <v>606</v>
      </c>
      <c r="F132" t="s">
        <v>103</v>
      </c>
      <c r="G132" t="s">
        <v>98</v>
      </c>
      <c r="H132" s="55">
        <v>11359.96</v>
      </c>
      <c r="I132" s="55">
        <v>507.8</v>
      </c>
      <c r="J132" s="55">
        <v>0</v>
      </c>
      <c r="K132" s="55">
        <v>57.685876880000002</v>
      </c>
      <c r="L132" s="56">
        <v>1E-4</v>
      </c>
      <c r="M132" s="56">
        <v>8.0000000000000004E-4</v>
      </c>
      <c r="N132" s="56">
        <v>2.9999999999999997E-4</v>
      </c>
    </row>
    <row r="133" spans="1:14">
      <c r="A133" t="s">
        <v>607</v>
      </c>
      <c r="B133" t="s">
        <v>608</v>
      </c>
      <c r="C133" t="s">
        <v>96</v>
      </c>
      <c r="D133" t="s">
        <v>108</v>
      </c>
      <c r="E133" t="s">
        <v>609</v>
      </c>
      <c r="F133" t="s">
        <v>103</v>
      </c>
      <c r="G133" t="s">
        <v>98</v>
      </c>
      <c r="H133" s="55">
        <v>1610.24</v>
      </c>
      <c r="I133" s="55">
        <v>4.9000000000000004</v>
      </c>
      <c r="J133" s="55">
        <v>0</v>
      </c>
      <c r="K133" s="55">
        <v>7.8901760000000001E-2</v>
      </c>
      <c r="L133" s="56">
        <v>1E-4</v>
      </c>
      <c r="M133" s="56">
        <v>0</v>
      </c>
      <c r="N133" s="56">
        <v>0</v>
      </c>
    </row>
    <row r="134" spans="1:14">
      <c r="A134" t="s">
        <v>610</v>
      </c>
      <c r="B134" t="s">
        <v>611</v>
      </c>
      <c r="C134" t="s">
        <v>96</v>
      </c>
      <c r="D134" t="s">
        <v>108</v>
      </c>
      <c r="E134" t="s">
        <v>612</v>
      </c>
      <c r="F134" t="s">
        <v>282</v>
      </c>
      <c r="G134" t="s">
        <v>98</v>
      </c>
      <c r="H134" s="55">
        <v>2389.3200000000002</v>
      </c>
      <c r="I134" s="55">
        <v>1336</v>
      </c>
      <c r="J134" s="55">
        <v>0</v>
      </c>
      <c r="K134" s="55">
        <v>31.921315199999999</v>
      </c>
      <c r="L134" s="56">
        <v>1E-4</v>
      </c>
      <c r="M134" s="56">
        <v>5.0000000000000001E-4</v>
      </c>
      <c r="N134" s="56">
        <v>2.0000000000000001E-4</v>
      </c>
    </row>
    <row r="135" spans="1:14">
      <c r="A135" t="s">
        <v>613</v>
      </c>
      <c r="B135" t="s">
        <v>614</v>
      </c>
      <c r="C135" t="s">
        <v>96</v>
      </c>
      <c r="D135" t="s">
        <v>108</v>
      </c>
      <c r="E135" t="s">
        <v>615</v>
      </c>
      <c r="F135" t="s">
        <v>616</v>
      </c>
      <c r="G135" t="s">
        <v>98</v>
      </c>
      <c r="H135" s="55">
        <v>3285.48</v>
      </c>
      <c r="I135" s="55">
        <v>574</v>
      </c>
      <c r="J135" s="55">
        <v>0</v>
      </c>
      <c r="K135" s="55">
        <v>18.858655200000001</v>
      </c>
      <c r="L135" s="56">
        <v>2.0000000000000001E-4</v>
      </c>
      <c r="M135" s="56">
        <v>2.9999999999999997E-4</v>
      </c>
      <c r="N135" s="56">
        <v>1E-4</v>
      </c>
    </row>
    <row r="136" spans="1:14">
      <c r="A136" t="s">
        <v>617</v>
      </c>
      <c r="B136" t="s">
        <v>618</v>
      </c>
      <c r="C136" t="s">
        <v>96</v>
      </c>
      <c r="D136" t="s">
        <v>108</v>
      </c>
      <c r="E136" t="s">
        <v>619</v>
      </c>
      <c r="F136" t="s">
        <v>292</v>
      </c>
      <c r="G136" t="s">
        <v>98</v>
      </c>
      <c r="H136" s="55">
        <v>4066.1</v>
      </c>
      <c r="I136" s="55">
        <v>900</v>
      </c>
      <c r="J136" s="55">
        <v>0</v>
      </c>
      <c r="K136" s="55">
        <v>36.594900000000003</v>
      </c>
      <c r="L136" s="56">
        <v>1E-4</v>
      </c>
      <c r="M136" s="56">
        <v>5.0000000000000001E-4</v>
      </c>
      <c r="N136" s="56">
        <v>2.0000000000000001E-4</v>
      </c>
    </row>
    <row r="137" spans="1:14">
      <c r="A137" t="s">
        <v>620</v>
      </c>
      <c r="B137" t="s">
        <v>621</v>
      </c>
      <c r="C137" t="s">
        <v>96</v>
      </c>
      <c r="D137" t="s">
        <v>108</v>
      </c>
      <c r="E137" t="s">
        <v>622</v>
      </c>
      <c r="F137" t="s">
        <v>292</v>
      </c>
      <c r="G137" t="s">
        <v>98</v>
      </c>
      <c r="H137" s="55">
        <v>2538.56</v>
      </c>
      <c r="I137" s="55">
        <v>951.2</v>
      </c>
      <c r="J137" s="55">
        <v>0</v>
      </c>
      <c r="K137" s="55">
        <v>24.146782720000001</v>
      </c>
      <c r="L137" s="56">
        <v>2.0000000000000001E-4</v>
      </c>
      <c r="M137" s="56">
        <v>4.0000000000000002E-4</v>
      </c>
      <c r="N137" s="56">
        <v>1E-4</v>
      </c>
    </row>
    <row r="138" spans="1:14">
      <c r="A138" t="s">
        <v>623</v>
      </c>
      <c r="B138" t="s">
        <v>624</v>
      </c>
      <c r="C138" t="s">
        <v>96</v>
      </c>
      <c r="D138" t="s">
        <v>108</v>
      </c>
      <c r="E138" t="s">
        <v>625</v>
      </c>
      <c r="F138" t="s">
        <v>292</v>
      </c>
      <c r="G138" t="s">
        <v>98</v>
      </c>
      <c r="H138" s="55">
        <v>1109.1199999999999</v>
      </c>
      <c r="I138" s="55">
        <v>417.2</v>
      </c>
      <c r="J138" s="55">
        <v>0</v>
      </c>
      <c r="K138" s="55">
        <v>4.6272486400000004</v>
      </c>
      <c r="L138" s="56">
        <v>1E-4</v>
      </c>
      <c r="M138" s="56">
        <v>1E-4</v>
      </c>
      <c r="N138" s="56">
        <v>0</v>
      </c>
    </row>
    <row r="139" spans="1:14">
      <c r="A139" t="s">
        <v>626</v>
      </c>
      <c r="B139" t="s">
        <v>627</v>
      </c>
      <c r="C139" t="s">
        <v>96</v>
      </c>
      <c r="D139" t="s">
        <v>108</v>
      </c>
      <c r="E139" t="s">
        <v>628</v>
      </c>
      <c r="F139" t="s">
        <v>292</v>
      </c>
      <c r="G139" t="s">
        <v>98</v>
      </c>
      <c r="H139" s="55">
        <v>19364.509999999998</v>
      </c>
      <c r="I139" s="55">
        <v>1100</v>
      </c>
      <c r="J139" s="55">
        <v>3.2617400000000001</v>
      </c>
      <c r="K139" s="55">
        <v>216.27135000000001</v>
      </c>
      <c r="L139" s="56">
        <v>2.0000000000000001E-4</v>
      </c>
      <c r="M139" s="56">
        <v>3.2000000000000002E-3</v>
      </c>
      <c r="N139" s="56">
        <v>1E-3</v>
      </c>
    </row>
    <row r="140" spans="1:14">
      <c r="A140" t="s">
        <v>629</v>
      </c>
      <c r="B140" t="s">
        <v>630</v>
      </c>
      <c r="C140" t="s">
        <v>96</v>
      </c>
      <c r="D140" t="s">
        <v>108</v>
      </c>
      <c r="E140" t="s">
        <v>631</v>
      </c>
      <c r="F140" t="s">
        <v>292</v>
      </c>
      <c r="G140" t="s">
        <v>98</v>
      </c>
      <c r="H140" s="55">
        <v>2433.36</v>
      </c>
      <c r="I140" s="55">
        <v>3813</v>
      </c>
      <c r="J140" s="55">
        <v>0</v>
      </c>
      <c r="K140" s="55">
        <v>92.784016800000003</v>
      </c>
      <c r="L140" s="56">
        <v>1E-4</v>
      </c>
      <c r="M140" s="56">
        <v>1.4E-3</v>
      </c>
      <c r="N140" s="56">
        <v>4.0000000000000002E-4</v>
      </c>
    </row>
    <row r="141" spans="1:14">
      <c r="A141" t="s">
        <v>632</v>
      </c>
      <c r="B141" t="s">
        <v>633</v>
      </c>
      <c r="C141" t="s">
        <v>96</v>
      </c>
      <c r="D141" t="s">
        <v>108</v>
      </c>
      <c r="E141" t="s">
        <v>634</v>
      </c>
      <c r="F141" t="s">
        <v>292</v>
      </c>
      <c r="G141" t="s">
        <v>98</v>
      </c>
      <c r="H141" s="55">
        <v>12438.18</v>
      </c>
      <c r="I141" s="55">
        <v>311.2</v>
      </c>
      <c r="J141" s="55">
        <v>0</v>
      </c>
      <c r="K141" s="55">
        <v>38.707616160000001</v>
      </c>
      <c r="L141" s="56">
        <v>1E-4</v>
      </c>
      <c r="M141" s="56">
        <v>5.9999999999999995E-4</v>
      </c>
      <c r="N141" s="56">
        <v>2.0000000000000001E-4</v>
      </c>
    </row>
    <row r="142" spans="1:14">
      <c r="A142" t="s">
        <v>635</v>
      </c>
      <c r="B142" t="s">
        <v>636</v>
      </c>
      <c r="C142" t="s">
        <v>96</v>
      </c>
      <c r="D142" t="s">
        <v>108</v>
      </c>
      <c r="E142" t="s">
        <v>637</v>
      </c>
      <c r="F142" t="s">
        <v>292</v>
      </c>
      <c r="G142" t="s">
        <v>98</v>
      </c>
      <c r="H142" s="55">
        <v>751.12</v>
      </c>
      <c r="I142" s="55">
        <v>5397</v>
      </c>
      <c r="J142" s="55">
        <v>0</v>
      </c>
      <c r="K142" s="55">
        <v>40.537946400000003</v>
      </c>
      <c r="L142" s="56">
        <v>1E-4</v>
      </c>
      <c r="M142" s="56">
        <v>5.9999999999999995E-4</v>
      </c>
      <c r="N142" s="56">
        <v>2.0000000000000001E-4</v>
      </c>
    </row>
    <row r="143" spans="1:14">
      <c r="A143" t="s">
        <v>638</v>
      </c>
      <c r="B143" t="s">
        <v>639</v>
      </c>
      <c r="C143" t="s">
        <v>96</v>
      </c>
      <c r="D143" t="s">
        <v>108</v>
      </c>
      <c r="E143" t="s">
        <v>640</v>
      </c>
      <c r="F143" t="s">
        <v>292</v>
      </c>
      <c r="G143" t="s">
        <v>98</v>
      </c>
      <c r="H143" s="55">
        <v>2945.29</v>
      </c>
      <c r="I143" s="55">
        <v>1035</v>
      </c>
      <c r="J143" s="55">
        <v>0</v>
      </c>
      <c r="K143" s="55">
        <v>30.4837515</v>
      </c>
      <c r="L143" s="56">
        <v>2.0000000000000001E-4</v>
      </c>
      <c r="M143" s="56">
        <v>4.0000000000000002E-4</v>
      </c>
      <c r="N143" s="56">
        <v>1E-4</v>
      </c>
    </row>
    <row r="144" spans="1:14">
      <c r="A144" t="s">
        <v>641</v>
      </c>
      <c r="B144" t="s">
        <v>642</v>
      </c>
      <c r="C144" t="s">
        <v>96</v>
      </c>
      <c r="D144" t="s">
        <v>108</v>
      </c>
      <c r="E144" t="s">
        <v>643</v>
      </c>
      <c r="F144" t="s">
        <v>306</v>
      </c>
      <c r="G144" t="s">
        <v>98</v>
      </c>
      <c r="H144" s="55">
        <v>1761</v>
      </c>
      <c r="I144" s="55">
        <v>2373</v>
      </c>
      <c r="J144" s="55">
        <v>0</v>
      </c>
      <c r="K144" s="55">
        <v>41.788530000000002</v>
      </c>
      <c r="L144" s="56">
        <v>1E-4</v>
      </c>
      <c r="M144" s="56">
        <v>5.9999999999999995E-4</v>
      </c>
      <c r="N144" s="56">
        <v>2.0000000000000001E-4</v>
      </c>
    </row>
    <row r="145" spans="1:14">
      <c r="A145" t="s">
        <v>644</v>
      </c>
      <c r="B145" t="s">
        <v>645</v>
      </c>
      <c r="C145" t="s">
        <v>96</v>
      </c>
      <c r="D145" t="s">
        <v>108</v>
      </c>
      <c r="E145" t="s">
        <v>646</v>
      </c>
      <c r="F145" t="s">
        <v>306</v>
      </c>
      <c r="G145" t="s">
        <v>98</v>
      </c>
      <c r="H145" s="55">
        <v>74.27</v>
      </c>
      <c r="I145" s="55">
        <v>14000</v>
      </c>
      <c r="J145" s="55">
        <v>0</v>
      </c>
      <c r="K145" s="55">
        <v>10.3978</v>
      </c>
      <c r="L145" s="56">
        <v>0</v>
      </c>
      <c r="M145" s="56">
        <v>2.0000000000000001E-4</v>
      </c>
      <c r="N145" s="56">
        <v>1E-4</v>
      </c>
    </row>
    <row r="146" spans="1:14">
      <c r="A146" t="s">
        <v>647</v>
      </c>
      <c r="B146" t="s">
        <v>648</v>
      </c>
      <c r="C146" t="s">
        <v>96</v>
      </c>
      <c r="D146" t="s">
        <v>108</v>
      </c>
      <c r="E146" t="s">
        <v>649</v>
      </c>
      <c r="F146" t="s">
        <v>306</v>
      </c>
      <c r="G146" t="s">
        <v>98</v>
      </c>
      <c r="H146" s="55">
        <v>1282.07</v>
      </c>
      <c r="I146" s="55">
        <v>6480</v>
      </c>
      <c r="J146" s="55">
        <v>0</v>
      </c>
      <c r="K146" s="55">
        <v>83.078136000000001</v>
      </c>
      <c r="L146" s="56">
        <v>1E-4</v>
      </c>
      <c r="M146" s="56">
        <v>1.1999999999999999E-3</v>
      </c>
      <c r="N146" s="56">
        <v>4.0000000000000002E-4</v>
      </c>
    </row>
    <row r="147" spans="1:14">
      <c r="A147" t="s">
        <v>650</v>
      </c>
      <c r="B147" t="s">
        <v>651</v>
      </c>
      <c r="C147" t="s">
        <v>96</v>
      </c>
      <c r="D147" t="s">
        <v>108</v>
      </c>
      <c r="E147" t="s">
        <v>652</v>
      </c>
      <c r="F147" t="s">
        <v>306</v>
      </c>
      <c r="G147" t="s">
        <v>98</v>
      </c>
      <c r="H147" s="55">
        <v>8140.87</v>
      </c>
      <c r="I147" s="55">
        <v>1411</v>
      </c>
      <c r="J147" s="55">
        <v>0</v>
      </c>
      <c r="K147" s="55">
        <v>114.86767570000001</v>
      </c>
      <c r="L147" s="56">
        <v>1E-4</v>
      </c>
      <c r="M147" s="56">
        <v>1.6999999999999999E-3</v>
      </c>
      <c r="N147" s="56">
        <v>5.9999999999999995E-4</v>
      </c>
    </row>
    <row r="148" spans="1:14">
      <c r="A148" t="s">
        <v>653</v>
      </c>
      <c r="B148" t="s">
        <v>654</v>
      </c>
      <c r="C148" t="s">
        <v>96</v>
      </c>
      <c r="D148" t="s">
        <v>108</v>
      </c>
      <c r="E148" t="s">
        <v>655</v>
      </c>
      <c r="F148" t="s">
        <v>656</v>
      </c>
      <c r="G148" t="s">
        <v>98</v>
      </c>
      <c r="H148" s="55">
        <v>2441.14</v>
      </c>
      <c r="I148" s="55">
        <v>710.8</v>
      </c>
      <c r="J148" s="55">
        <v>0</v>
      </c>
      <c r="K148" s="55">
        <v>17.351623119999999</v>
      </c>
      <c r="L148" s="56">
        <v>0</v>
      </c>
      <c r="M148" s="56">
        <v>2.9999999999999997E-4</v>
      </c>
      <c r="N148" s="56">
        <v>1E-4</v>
      </c>
    </row>
    <row r="149" spans="1:14">
      <c r="A149" t="s">
        <v>657</v>
      </c>
      <c r="B149" t="s">
        <v>658</v>
      </c>
      <c r="C149" t="s">
        <v>96</v>
      </c>
      <c r="D149" t="s">
        <v>108</v>
      </c>
      <c r="E149" t="s">
        <v>659</v>
      </c>
      <c r="F149" t="s">
        <v>439</v>
      </c>
      <c r="G149" t="s">
        <v>98</v>
      </c>
      <c r="H149" s="55">
        <v>1211.49</v>
      </c>
      <c r="I149" s="55">
        <v>7000</v>
      </c>
      <c r="J149" s="55">
        <v>0</v>
      </c>
      <c r="K149" s="55">
        <v>84.804299999999998</v>
      </c>
      <c r="L149" s="56">
        <v>0</v>
      </c>
      <c r="M149" s="56">
        <v>1.1999999999999999E-3</v>
      </c>
      <c r="N149" s="56">
        <v>4.0000000000000002E-4</v>
      </c>
    </row>
    <row r="150" spans="1:14">
      <c r="A150" t="s">
        <v>660</v>
      </c>
      <c r="B150" t="s">
        <v>661</v>
      </c>
      <c r="C150" t="s">
        <v>96</v>
      </c>
      <c r="D150" t="s">
        <v>108</v>
      </c>
      <c r="E150" t="s">
        <v>662</v>
      </c>
      <c r="F150" t="s">
        <v>446</v>
      </c>
      <c r="G150" t="s">
        <v>98</v>
      </c>
      <c r="H150" s="55">
        <v>3605.38</v>
      </c>
      <c r="I150" s="55">
        <v>468</v>
      </c>
      <c r="J150" s="55">
        <v>0</v>
      </c>
      <c r="K150" s="55">
        <v>16.8731784</v>
      </c>
      <c r="L150" s="56">
        <v>1E-4</v>
      </c>
      <c r="M150" s="56">
        <v>2.0000000000000001E-4</v>
      </c>
      <c r="N150" s="56">
        <v>1E-4</v>
      </c>
    </row>
    <row r="151" spans="1:14">
      <c r="A151" t="s">
        <v>663</v>
      </c>
      <c r="B151" t="s">
        <v>664</v>
      </c>
      <c r="C151" t="s">
        <v>96</v>
      </c>
      <c r="D151" t="s">
        <v>108</v>
      </c>
      <c r="E151" t="s">
        <v>665</v>
      </c>
      <c r="F151" t="s">
        <v>446</v>
      </c>
      <c r="G151" t="s">
        <v>98</v>
      </c>
      <c r="H151" s="55">
        <v>12438.57</v>
      </c>
      <c r="I151" s="55">
        <v>230.2</v>
      </c>
      <c r="J151" s="55">
        <v>0</v>
      </c>
      <c r="K151" s="55">
        <v>28.633588140000001</v>
      </c>
      <c r="L151" s="56">
        <v>1E-4</v>
      </c>
      <c r="M151" s="56">
        <v>4.0000000000000002E-4</v>
      </c>
      <c r="N151" s="56">
        <v>1E-4</v>
      </c>
    </row>
    <row r="152" spans="1:14">
      <c r="A152" t="s">
        <v>666</v>
      </c>
      <c r="B152" t="s">
        <v>667</v>
      </c>
      <c r="C152" t="s">
        <v>96</v>
      </c>
      <c r="D152" t="s">
        <v>108</v>
      </c>
      <c r="E152" t="s">
        <v>668</v>
      </c>
      <c r="F152" t="s">
        <v>446</v>
      </c>
      <c r="G152" t="s">
        <v>98</v>
      </c>
      <c r="H152" s="55">
        <v>4776.03</v>
      </c>
      <c r="I152" s="55">
        <v>776.5</v>
      </c>
      <c r="J152" s="55">
        <v>0</v>
      </c>
      <c r="K152" s="55">
        <v>37.085872950000002</v>
      </c>
      <c r="L152" s="56">
        <v>1E-4</v>
      </c>
      <c r="M152" s="56">
        <v>5.0000000000000001E-4</v>
      </c>
      <c r="N152" s="56">
        <v>2.0000000000000001E-4</v>
      </c>
    </row>
    <row r="153" spans="1:14">
      <c r="A153" t="s">
        <v>669</v>
      </c>
      <c r="B153" t="s">
        <v>670</v>
      </c>
      <c r="C153" t="s">
        <v>96</v>
      </c>
      <c r="D153" t="s">
        <v>108</v>
      </c>
      <c r="E153" t="s">
        <v>671</v>
      </c>
      <c r="F153" t="s">
        <v>310</v>
      </c>
      <c r="G153" t="s">
        <v>98</v>
      </c>
      <c r="H153" s="55">
        <v>1002.19</v>
      </c>
      <c r="I153" s="55">
        <v>11590</v>
      </c>
      <c r="J153" s="55">
        <v>0</v>
      </c>
      <c r="K153" s="55">
        <v>116.15382099999999</v>
      </c>
      <c r="L153" s="56">
        <v>1E-4</v>
      </c>
      <c r="M153" s="56">
        <v>1.6999999999999999E-3</v>
      </c>
      <c r="N153" s="56">
        <v>5.9999999999999995E-4</v>
      </c>
    </row>
    <row r="154" spans="1:14">
      <c r="A154" t="s">
        <v>672</v>
      </c>
      <c r="B154" t="s">
        <v>673</v>
      </c>
      <c r="C154" t="s">
        <v>96</v>
      </c>
      <c r="D154" t="s">
        <v>108</v>
      </c>
      <c r="E154" t="s">
        <v>674</v>
      </c>
      <c r="F154" t="s">
        <v>310</v>
      </c>
      <c r="G154" t="s">
        <v>98</v>
      </c>
      <c r="H154" s="55">
        <v>210.91</v>
      </c>
      <c r="I154" s="55">
        <v>19800</v>
      </c>
      <c r="J154" s="55">
        <v>0</v>
      </c>
      <c r="K154" s="55">
        <v>41.760179999999998</v>
      </c>
      <c r="L154" s="56">
        <v>1E-4</v>
      </c>
      <c r="M154" s="56">
        <v>5.9999999999999995E-4</v>
      </c>
      <c r="N154" s="56">
        <v>2.0000000000000001E-4</v>
      </c>
    </row>
    <row r="155" spans="1:14">
      <c r="A155" t="s">
        <v>675</v>
      </c>
      <c r="B155" t="s">
        <v>676</v>
      </c>
      <c r="C155" t="s">
        <v>96</v>
      </c>
      <c r="D155" t="s">
        <v>108</v>
      </c>
      <c r="E155" t="s">
        <v>677</v>
      </c>
      <c r="F155" t="s">
        <v>310</v>
      </c>
      <c r="G155" t="s">
        <v>98</v>
      </c>
      <c r="H155" s="55">
        <v>1522.29</v>
      </c>
      <c r="I155" s="55">
        <v>233.7</v>
      </c>
      <c r="J155" s="55">
        <v>0</v>
      </c>
      <c r="K155" s="55">
        <v>3.55759173</v>
      </c>
      <c r="L155" s="56">
        <v>0</v>
      </c>
      <c r="M155" s="56">
        <v>1E-4</v>
      </c>
      <c r="N155" s="56">
        <v>0</v>
      </c>
    </row>
    <row r="156" spans="1:14">
      <c r="A156" t="s">
        <v>678</v>
      </c>
      <c r="B156" t="s">
        <v>679</v>
      </c>
      <c r="C156" t="s">
        <v>96</v>
      </c>
      <c r="D156" t="s">
        <v>108</v>
      </c>
      <c r="E156" t="s">
        <v>680</v>
      </c>
      <c r="F156" t="s">
        <v>459</v>
      </c>
      <c r="G156" t="s">
        <v>98</v>
      </c>
      <c r="H156" s="55">
        <v>14720.54</v>
      </c>
      <c r="I156" s="55">
        <v>512</v>
      </c>
      <c r="J156" s="55">
        <v>0</v>
      </c>
      <c r="K156" s="55">
        <v>75.369164799999993</v>
      </c>
      <c r="L156" s="56">
        <v>1E-4</v>
      </c>
      <c r="M156" s="56">
        <v>1.1000000000000001E-3</v>
      </c>
      <c r="N156" s="56">
        <v>4.0000000000000002E-4</v>
      </c>
    </row>
    <row r="157" spans="1:14">
      <c r="A157" t="s">
        <v>681</v>
      </c>
      <c r="B157" t="s">
        <v>682</v>
      </c>
      <c r="C157" t="s">
        <v>96</v>
      </c>
      <c r="D157" t="s">
        <v>108</v>
      </c>
      <c r="E157" t="s">
        <v>683</v>
      </c>
      <c r="F157" t="s">
        <v>459</v>
      </c>
      <c r="G157" t="s">
        <v>98</v>
      </c>
      <c r="H157" s="55">
        <v>269.82</v>
      </c>
      <c r="I157" s="55">
        <v>6898</v>
      </c>
      <c r="J157" s="55">
        <v>0</v>
      </c>
      <c r="K157" s="55">
        <v>18.612183600000002</v>
      </c>
      <c r="L157" s="56">
        <v>0</v>
      </c>
      <c r="M157" s="56">
        <v>2.9999999999999997E-4</v>
      </c>
      <c r="N157" s="56">
        <v>1E-4</v>
      </c>
    </row>
    <row r="158" spans="1:14">
      <c r="A158" t="s">
        <v>684</v>
      </c>
      <c r="B158" t="s">
        <v>685</v>
      </c>
      <c r="C158" t="s">
        <v>96</v>
      </c>
      <c r="D158" t="s">
        <v>108</v>
      </c>
      <c r="E158" t="s">
        <v>686</v>
      </c>
      <c r="F158" t="s">
        <v>314</v>
      </c>
      <c r="G158" t="s">
        <v>98</v>
      </c>
      <c r="H158" s="55">
        <v>22850.79</v>
      </c>
      <c r="I158" s="55">
        <v>394</v>
      </c>
      <c r="J158" s="55">
        <v>0</v>
      </c>
      <c r="K158" s="55">
        <v>90.032112600000005</v>
      </c>
      <c r="L158" s="56">
        <v>2.9999999999999997E-4</v>
      </c>
      <c r="M158" s="56">
        <v>1.2999999999999999E-3</v>
      </c>
      <c r="N158" s="56">
        <v>4.0000000000000002E-4</v>
      </c>
    </row>
    <row r="159" spans="1:14">
      <c r="A159" t="s">
        <v>687</v>
      </c>
      <c r="B159" t="s">
        <v>688</v>
      </c>
      <c r="C159" t="s">
        <v>96</v>
      </c>
      <c r="D159" t="s">
        <v>108</v>
      </c>
      <c r="E159" t="s">
        <v>689</v>
      </c>
      <c r="F159" t="s">
        <v>690</v>
      </c>
      <c r="G159" t="s">
        <v>98</v>
      </c>
      <c r="H159" s="55">
        <v>36338.04</v>
      </c>
      <c r="I159" s="55">
        <v>160.30000000000001</v>
      </c>
      <c r="J159" s="55">
        <v>0</v>
      </c>
      <c r="K159" s="55">
        <v>58.249878119999998</v>
      </c>
      <c r="L159" s="56">
        <v>1E-4</v>
      </c>
      <c r="M159" s="56">
        <v>8.9999999999999998E-4</v>
      </c>
      <c r="N159" s="56">
        <v>2.9999999999999997E-4</v>
      </c>
    </row>
    <row r="160" spans="1:14">
      <c r="A160" t="s">
        <v>691</v>
      </c>
      <c r="B160" t="s">
        <v>692</v>
      </c>
      <c r="C160" t="s">
        <v>96</v>
      </c>
      <c r="D160" t="s">
        <v>108</v>
      </c>
      <c r="E160" t="s">
        <v>693</v>
      </c>
      <c r="F160" t="s">
        <v>694</v>
      </c>
      <c r="G160" t="s">
        <v>98</v>
      </c>
      <c r="H160" s="55">
        <v>14812.57</v>
      </c>
      <c r="I160" s="55">
        <v>592.4</v>
      </c>
      <c r="J160" s="55">
        <v>0</v>
      </c>
      <c r="K160" s="55">
        <v>87.749664679999995</v>
      </c>
      <c r="L160" s="56">
        <v>2.0000000000000001E-4</v>
      </c>
      <c r="M160" s="56">
        <v>1.2999999999999999E-3</v>
      </c>
      <c r="N160" s="56">
        <v>4.0000000000000002E-4</v>
      </c>
    </row>
    <row r="161" spans="1:14">
      <c r="A161" t="s">
        <v>695</v>
      </c>
      <c r="B161" t="s">
        <v>696</v>
      </c>
      <c r="C161" t="s">
        <v>96</v>
      </c>
      <c r="D161" t="s">
        <v>108</v>
      </c>
      <c r="E161" t="s">
        <v>697</v>
      </c>
      <c r="F161" t="s">
        <v>109</v>
      </c>
      <c r="G161" t="s">
        <v>98</v>
      </c>
      <c r="H161" s="55">
        <v>70.209999999999994</v>
      </c>
      <c r="I161" s="55">
        <v>7941</v>
      </c>
      <c r="J161" s="55">
        <v>0</v>
      </c>
      <c r="K161" s="55">
        <v>5.5753760999999997</v>
      </c>
      <c r="L161" s="56">
        <v>0</v>
      </c>
      <c r="M161" s="56">
        <v>1E-4</v>
      </c>
      <c r="N161" s="56">
        <v>0</v>
      </c>
    </row>
    <row r="162" spans="1:14">
      <c r="A162" t="s">
        <v>698</v>
      </c>
      <c r="B162" t="s">
        <v>699</v>
      </c>
      <c r="C162" t="s">
        <v>96</v>
      </c>
      <c r="D162" t="s">
        <v>108</v>
      </c>
      <c r="E162" t="s">
        <v>700</v>
      </c>
      <c r="F162" t="s">
        <v>109</v>
      </c>
      <c r="G162" t="s">
        <v>98</v>
      </c>
      <c r="H162" s="55">
        <v>12124.03</v>
      </c>
      <c r="I162" s="55">
        <v>130.1</v>
      </c>
      <c r="J162" s="55">
        <v>0</v>
      </c>
      <c r="K162" s="55">
        <v>15.773363030000001</v>
      </c>
      <c r="L162" s="56">
        <v>1E-4</v>
      </c>
      <c r="M162" s="56">
        <v>2.0000000000000001E-4</v>
      </c>
      <c r="N162" s="56">
        <v>1E-4</v>
      </c>
    </row>
    <row r="163" spans="1:14">
      <c r="A163" t="s">
        <v>701</v>
      </c>
      <c r="B163" t="s">
        <v>702</v>
      </c>
      <c r="C163" t="s">
        <v>96</v>
      </c>
      <c r="D163" t="s">
        <v>108</v>
      </c>
      <c r="E163" t="s">
        <v>703</v>
      </c>
      <c r="F163" t="s">
        <v>109</v>
      </c>
      <c r="G163" t="s">
        <v>98</v>
      </c>
      <c r="H163" s="55">
        <v>3053.46</v>
      </c>
      <c r="I163" s="55">
        <v>392.7</v>
      </c>
      <c r="J163" s="55">
        <v>0</v>
      </c>
      <c r="K163" s="55">
        <v>11.99093742</v>
      </c>
      <c r="L163" s="56">
        <v>1E-4</v>
      </c>
      <c r="M163" s="56">
        <v>2.0000000000000001E-4</v>
      </c>
      <c r="N163" s="56">
        <v>1E-4</v>
      </c>
    </row>
    <row r="164" spans="1:14">
      <c r="A164" t="s">
        <v>704</v>
      </c>
      <c r="B164" t="s">
        <v>705</v>
      </c>
      <c r="C164" t="s">
        <v>96</v>
      </c>
      <c r="D164" t="s">
        <v>108</v>
      </c>
      <c r="E164" t="s">
        <v>706</v>
      </c>
      <c r="F164" t="s">
        <v>109</v>
      </c>
      <c r="G164" t="s">
        <v>98</v>
      </c>
      <c r="H164" s="55">
        <v>991.48</v>
      </c>
      <c r="I164" s="55">
        <v>243.2</v>
      </c>
      <c r="J164" s="55">
        <v>0</v>
      </c>
      <c r="K164" s="55">
        <v>2.41127936</v>
      </c>
      <c r="L164" s="56">
        <v>1E-4</v>
      </c>
      <c r="M164" s="56">
        <v>0</v>
      </c>
      <c r="N164" s="56">
        <v>0</v>
      </c>
    </row>
    <row r="165" spans="1:14">
      <c r="A165" t="s">
        <v>707</v>
      </c>
      <c r="B165" t="s">
        <v>708</v>
      </c>
      <c r="C165" t="s">
        <v>96</v>
      </c>
      <c r="D165" t="s">
        <v>108</v>
      </c>
      <c r="E165" t="s">
        <v>709</v>
      </c>
      <c r="F165" t="s">
        <v>109</v>
      </c>
      <c r="G165" t="s">
        <v>98</v>
      </c>
      <c r="H165" s="55">
        <v>8082.22</v>
      </c>
      <c r="I165" s="55">
        <v>460.1</v>
      </c>
      <c r="J165" s="55">
        <v>0</v>
      </c>
      <c r="K165" s="55">
        <v>37.186294220000001</v>
      </c>
      <c r="L165" s="56">
        <v>1E-4</v>
      </c>
      <c r="M165" s="56">
        <v>5.0000000000000001E-4</v>
      </c>
      <c r="N165" s="56">
        <v>2.0000000000000001E-4</v>
      </c>
    </row>
    <row r="166" spans="1:14">
      <c r="A166" t="s">
        <v>710</v>
      </c>
      <c r="B166" t="s">
        <v>711</v>
      </c>
      <c r="C166" t="s">
        <v>96</v>
      </c>
      <c r="D166" t="s">
        <v>108</v>
      </c>
      <c r="E166" t="s">
        <v>712</v>
      </c>
      <c r="F166" t="s">
        <v>496</v>
      </c>
      <c r="G166" t="s">
        <v>98</v>
      </c>
      <c r="H166" s="55">
        <v>3044.32</v>
      </c>
      <c r="I166" s="55">
        <v>160.1</v>
      </c>
      <c r="J166" s="55">
        <v>0</v>
      </c>
      <c r="K166" s="55">
        <v>4.8739563199999996</v>
      </c>
      <c r="L166" s="56">
        <v>0</v>
      </c>
      <c r="M166" s="56">
        <v>1E-4</v>
      </c>
      <c r="N166" s="56">
        <v>0</v>
      </c>
    </row>
    <row r="167" spans="1:14">
      <c r="A167" t="s">
        <v>713</v>
      </c>
      <c r="B167" t="s">
        <v>714</v>
      </c>
      <c r="C167" t="s">
        <v>96</v>
      </c>
      <c r="D167" t="s">
        <v>108</v>
      </c>
      <c r="E167" t="s">
        <v>715</v>
      </c>
      <c r="F167" t="s">
        <v>496</v>
      </c>
      <c r="G167" t="s">
        <v>98</v>
      </c>
      <c r="H167" s="55">
        <v>1264.03</v>
      </c>
      <c r="I167" s="55">
        <v>108.4</v>
      </c>
      <c r="J167" s="55">
        <v>0</v>
      </c>
      <c r="K167" s="55">
        <v>1.37020852</v>
      </c>
      <c r="L167" s="56">
        <v>1E-4</v>
      </c>
      <c r="M167" s="56">
        <v>0</v>
      </c>
      <c r="N167" s="56">
        <v>0</v>
      </c>
    </row>
    <row r="168" spans="1:14">
      <c r="A168" t="s">
        <v>716</v>
      </c>
      <c r="B168" t="s">
        <v>717</v>
      </c>
      <c r="C168" t="s">
        <v>96</v>
      </c>
      <c r="D168" t="s">
        <v>108</v>
      </c>
      <c r="E168" t="s">
        <v>718</v>
      </c>
      <c r="F168" t="s">
        <v>496</v>
      </c>
      <c r="G168" t="s">
        <v>98</v>
      </c>
      <c r="H168" s="55">
        <v>2025.83</v>
      </c>
      <c r="I168" s="55">
        <v>565.20000000000005</v>
      </c>
      <c r="J168" s="55">
        <v>0</v>
      </c>
      <c r="K168" s="55">
        <v>11.44999116</v>
      </c>
      <c r="L168" s="56">
        <v>1E-4</v>
      </c>
      <c r="M168" s="56">
        <v>2.0000000000000001E-4</v>
      </c>
      <c r="N168" s="56">
        <v>1E-4</v>
      </c>
    </row>
    <row r="169" spans="1:14">
      <c r="A169" t="s">
        <v>719</v>
      </c>
      <c r="B169" t="s">
        <v>720</v>
      </c>
      <c r="C169" t="s">
        <v>96</v>
      </c>
      <c r="D169" t="s">
        <v>108</v>
      </c>
      <c r="E169" t="s">
        <v>721</v>
      </c>
      <c r="F169" t="s">
        <v>500</v>
      </c>
      <c r="G169" t="s">
        <v>98</v>
      </c>
      <c r="H169" s="55">
        <v>7594.13</v>
      </c>
      <c r="I169" s="55">
        <v>101.4</v>
      </c>
      <c r="J169" s="55">
        <v>0</v>
      </c>
      <c r="K169" s="55">
        <v>7.7004478199999999</v>
      </c>
      <c r="L169" s="56">
        <v>0</v>
      </c>
      <c r="M169" s="56">
        <v>1E-4</v>
      </c>
      <c r="N169" s="56">
        <v>0</v>
      </c>
    </row>
    <row r="170" spans="1:14">
      <c r="A170" t="s">
        <v>722</v>
      </c>
      <c r="B170" t="s">
        <v>723</v>
      </c>
      <c r="C170" t="s">
        <v>96</v>
      </c>
      <c r="D170" t="s">
        <v>108</v>
      </c>
      <c r="E170" t="s">
        <v>724</v>
      </c>
      <c r="F170" t="s">
        <v>500</v>
      </c>
      <c r="G170" t="s">
        <v>98</v>
      </c>
      <c r="H170" s="55">
        <v>5049.99</v>
      </c>
      <c r="I170" s="55">
        <v>293.60000000000002</v>
      </c>
      <c r="J170" s="55">
        <v>0</v>
      </c>
      <c r="K170" s="55">
        <v>14.826770639999999</v>
      </c>
      <c r="L170" s="56">
        <v>0</v>
      </c>
      <c r="M170" s="56">
        <v>2.0000000000000001E-4</v>
      </c>
      <c r="N170" s="56">
        <v>1E-4</v>
      </c>
    </row>
    <row r="171" spans="1:14">
      <c r="A171" t="s">
        <v>725</v>
      </c>
      <c r="B171" t="s">
        <v>726</v>
      </c>
      <c r="C171" t="s">
        <v>96</v>
      </c>
      <c r="D171" t="s">
        <v>108</v>
      </c>
      <c r="E171" t="s">
        <v>727</v>
      </c>
      <c r="F171" t="s">
        <v>500</v>
      </c>
      <c r="G171" t="s">
        <v>98</v>
      </c>
      <c r="H171" s="55">
        <v>6717.4</v>
      </c>
      <c r="I171" s="55">
        <v>705</v>
      </c>
      <c r="J171" s="55">
        <v>0</v>
      </c>
      <c r="K171" s="55">
        <v>47.357669999999999</v>
      </c>
      <c r="L171" s="56">
        <v>0</v>
      </c>
      <c r="M171" s="56">
        <v>6.9999999999999999E-4</v>
      </c>
      <c r="N171" s="56">
        <v>2.0000000000000001E-4</v>
      </c>
    </row>
    <row r="172" spans="1:14">
      <c r="A172" t="s">
        <v>728</v>
      </c>
      <c r="B172" t="s">
        <v>729</v>
      </c>
      <c r="C172" t="s">
        <v>96</v>
      </c>
      <c r="D172" t="s">
        <v>108</v>
      </c>
      <c r="E172" t="s">
        <v>730</v>
      </c>
      <c r="F172" t="s">
        <v>110</v>
      </c>
      <c r="G172" t="s">
        <v>98</v>
      </c>
      <c r="H172" s="55">
        <v>6557.42</v>
      </c>
      <c r="I172" s="55">
        <v>433</v>
      </c>
      <c r="J172" s="55">
        <v>0</v>
      </c>
      <c r="K172" s="55">
        <v>28.3936286</v>
      </c>
      <c r="L172" s="56">
        <v>1E-4</v>
      </c>
      <c r="M172" s="56">
        <v>4.0000000000000002E-4</v>
      </c>
      <c r="N172" s="56">
        <v>1E-4</v>
      </c>
    </row>
    <row r="173" spans="1:14">
      <c r="A173" t="s">
        <v>731</v>
      </c>
      <c r="B173" t="s">
        <v>732</v>
      </c>
      <c r="C173" t="s">
        <v>96</v>
      </c>
      <c r="D173" t="s">
        <v>108</v>
      </c>
      <c r="E173" t="s">
        <v>733</v>
      </c>
      <c r="F173" t="s">
        <v>110</v>
      </c>
      <c r="G173" t="s">
        <v>98</v>
      </c>
      <c r="H173" s="55">
        <v>2883.5</v>
      </c>
      <c r="I173" s="55">
        <v>1999</v>
      </c>
      <c r="J173" s="55">
        <v>0</v>
      </c>
      <c r="K173" s="55">
        <v>57.641165000000001</v>
      </c>
      <c r="L173" s="56">
        <v>2.0000000000000001E-4</v>
      </c>
      <c r="M173" s="56">
        <v>8.0000000000000004E-4</v>
      </c>
      <c r="N173" s="56">
        <v>2.9999999999999997E-4</v>
      </c>
    </row>
    <row r="174" spans="1:14">
      <c r="A174" t="s">
        <v>734</v>
      </c>
      <c r="B174" t="s">
        <v>735</v>
      </c>
      <c r="C174" t="s">
        <v>96</v>
      </c>
      <c r="D174" t="s">
        <v>108</v>
      </c>
      <c r="E174" t="s">
        <v>736</v>
      </c>
      <c r="F174" t="s">
        <v>110</v>
      </c>
      <c r="G174" t="s">
        <v>98</v>
      </c>
      <c r="H174" s="55">
        <v>1103.54</v>
      </c>
      <c r="I174" s="55">
        <v>1762</v>
      </c>
      <c r="J174" s="55">
        <v>0</v>
      </c>
      <c r="K174" s="55">
        <v>19.444374799999999</v>
      </c>
      <c r="L174" s="56">
        <v>2.0000000000000001E-4</v>
      </c>
      <c r="M174" s="56">
        <v>2.9999999999999997E-4</v>
      </c>
      <c r="N174" s="56">
        <v>1E-4</v>
      </c>
    </row>
    <row r="175" spans="1:14">
      <c r="A175" t="s">
        <v>737</v>
      </c>
      <c r="B175" t="s">
        <v>738</v>
      </c>
      <c r="C175" t="s">
        <v>96</v>
      </c>
      <c r="D175" t="s">
        <v>108</v>
      </c>
      <c r="E175" t="s">
        <v>739</v>
      </c>
      <c r="F175" t="s">
        <v>110</v>
      </c>
      <c r="G175" t="s">
        <v>98</v>
      </c>
      <c r="H175" s="55">
        <v>11717.5</v>
      </c>
      <c r="I175" s="55">
        <v>397.9</v>
      </c>
      <c r="J175" s="55">
        <v>0</v>
      </c>
      <c r="K175" s="55">
        <v>46.623932500000002</v>
      </c>
      <c r="L175" s="56">
        <v>1E-4</v>
      </c>
      <c r="M175" s="56">
        <v>6.9999999999999999E-4</v>
      </c>
      <c r="N175" s="56">
        <v>2.0000000000000001E-4</v>
      </c>
    </row>
    <row r="176" spans="1:14">
      <c r="A176" t="s">
        <v>740</v>
      </c>
      <c r="B176" t="s">
        <v>741</v>
      </c>
      <c r="C176" t="s">
        <v>96</v>
      </c>
      <c r="D176" t="s">
        <v>108</v>
      </c>
      <c r="E176" t="s">
        <v>742</v>
      </c>
      <c r="F176" t="s">
        <v>110</v>
      </c>
      <c r="G176" t="s">
        <v>98</v>
      </c>
      <c r="H176" s="55">
        <v>17141.73</v>
      </c>
      <c r="I176" s="55">
        <v>449.6</v>
      </c>
      <c r="J176" s="55">
        <v>0</v>
      </c>
      <c r="K176" s="55">
        <v>77.069218079999999</v>
      </c>
      <c r="L176" s="56">
        <v>2.0000000000000001E-4</v>
      </c>
      <c r="M176" s="56">
        <v>1.1000000000000001E-3</v>
      </c>
      <c r="N176" s="56">
        <v>4.0000000000000002E-4</v>
      </c>
    </row>
    <row r="177" spans="1:14">
      <c r="A177" t="s">
        <v>743</v>
      </c>
      <c r="B177" t="s">
        <v>744</v>
      </c>
      <c r="C177" t="s">
        <v>96</v>
      </c>
      <c r="D177" t="s">
        <v>108</v>
      </c>
      <c r="E177" t="s">
        <v>745</v>
      </c>
      <c r="F177" t="s">
        <v>110</v>
      </c>
      <c r="G177" t="s">
        <v>98</v>
      </c>
      <c r="H177" s="55">
        <v>1762.46</v>
      </c>
      <c r="I177" s="55">
        <v>1518</v>
      </c>
      <c r="J177" s="55">
        <v>1.3218399999999999</v>
      </c>
      <c r="K177" s="55">
        <v>28.075982799999998</v>
      </c>
      <c r="L177" s="56">
        <v>2.0000000000000001E-4</v>
      </c>
      <c r="M177" s="56">
        <v>4.0000000000000002E-4</v>
      </c>
      <c r="N177" s="56">
        <v>1E-4</v>
      </c>
    </row>
    <row r="178" spans="1:14">
      <c r="A178" t="s">
        <v>746</v>
      </c>
      <c r="B178" t="s">
        <v>747</v>
      </c>
      <c r="C178" t="s">
        <v>96</v>
      </c>
      <c r="D178" t="s">
        <v>108</v>
      </c>
      <c r="E178" t="s">
        <v>748</v>
      </c>
      <c r="F178" t="s">
        <v>110</v>
      </c>
      <c r="G178" t="s">
        <v>98</v>
      </c>
      <c r="H178" s="55">
        <v>111861.03</v>
      </c>
      <c r="I178" s="55">
        <v>142.1</v>
      </c>
      <c r="J178" s="55">
        <v>0</v>
      </c>
      <c r="K178" s="55">
        <v>158.95452363000001</v>
      </c>
      <c r="L178" s="56">
        <v>2.0000000000000001E-4</v>
      </c>
      <c r="M178" s="56">
        <v>2.3E-3</v>
      </c>
      <c r="N178" s="56">
        <v>8.0000000000000004E-4</v>
      </c>
    </row>
    <row r="179" spans="1:14">
      <c r="A179" t="s">
        <v>749</v>
      </c>
      <c r="B179" t="s">
        <v>750</v>
      </c>
      <c r="C179" t="s">
        <v>96</v>
      </c>
      <c r="D179" t="s">
        <v>108</v>
      </c>
      <c r="E179" t="s">
        <v>751</v>
      </c>
      <c r="F179" t="s">
        <v>112</v>
      </c>
      <c r="G179" t="s">
        <v>98</v>
      </c>
      <c r="H179" s="55">
        <v>1008.74</v>
      </c>
      <c r="I179" s="55">
        <v>2290</v>
      </c>
      <c r="J179" s="55">
        <v>0</v>
      </c>
      <c r="K179" s="55">
        <v>23.100145999999999</v>
      </c>
      <c r="L179" s="56">
        <v>1E-4</v>
      </c>
      <c r="M179" s="56">
        <v>2.9999999999999997E-4</v>
      </c>
      <c r="N179" s="56">
        <v>1E-4</v>
      </c>
    </row>
    <row r="180" spans="1:14">
      <c r="A180" t="s">
        <v>752</v>
      </c>
      <c r="B180" t="s">
        <v>753</v>
      </c>
      <c r="C180" t="s">
        <v>96</v>
      </c>
      <c r="D180" t="s">
        <v>108</v>
      </c>
      <c r="E180" t="s">
        <v>754</v>
      </c>
      <c r="F180" t="s">
        <v>112</v>
      </c>
      <c r="G180" t="s">
        <v>98</v>
      </c>
      <c r="H180" s="55">
        <v>19819.099999999999</v>
      </c>
      <c r="I180" s="55">
        <v>61.7</v>
      </c>
      <c r="J180" s="55">
        <v>0</v>
      </c>
      <c r="K180" s="55">
        <v>12.228384699999999</v>
      </c>
      <c r="L180" s="56">
        <v>1E-4</v>
      </c>
      <c r="M180" s="56">
        <v>2.0000000000000001E-4</v>
      </c>
      <c r="N180" s="56">
        <v>1E-4</v>
      </c>
    </row>
    <row r="181" spans="1:14">
      <c r="A181" t="s">
        <v>755</v>
      </c>
      <c r="B181" t="s">
        <v>756</v>
      </c>
      <c r="C181" t="s">
        <v>96</v>
      </c>
      <c r="D181" t="s">
        <v>108</v>
      </c>
      <c r="E181" t="s">
        <v>757</v>
      </c>
      <c r="F181" t="s">
        <v>112</v>
      </c>
      <c r="G181" t="s">
        <v>98</v>
      </c>
      <c r="H181" s="55">
        <v>2825.72</v>
      </c>
      <c r="I181" s="55">
        <v>163.5</v>
      </c>
      <c r="J181" s="55">
        <v>0</v>
      </c>
      <c r="K181" s="55">
        <v>4.6200521999999999</v>
      </c>
      <c r="L181" s="56">
        <v>1E-4</v>
      </c>
      <c r="M181" s="56">
        <v>1E-4</v>
      </c>
      <c r="N181" s="56">
        <v>0</v>
      </c>
    </row>
    <row r="182" spans="1:14">
      <c r="A182" s="57" t="s">
        <v>758</v>
      </c>
      <c r="B182" s="102" t="s">
        <v>1832</v>
      </c>
      <c r="C182" s="102" t="s">
        <v>1832</v>
      </c>
      <c r="D182" s="103" t="s">
        <v>1832</v>
      </c>
      <c r="E182" s="103" t="s">
        <v>1832</v>
      </c>
      <c r="F182" s="103" t="s">
        <v>1832</v>
      </c>
      <c r="G182" s="103" t="s">
        <v>1832</v>
      </c>
      <c r="H182" s="59">
        <v>0</v>
      </c>
      <c r="I182" s="103" t="s">
        <v>1832</v>
      </c>
      <c r="J182" s="59">
        <v>0</v>
      </c>
      <c r="K182" s="59">
        <v>0</v>
      </c>
      <c r="L182" s="103" t="s">
        <v>1832</v>
      </c>
      <c r="M182" s="58">
        <v>0</v>
      </c>
      <c r="N182" s="58">
        <v>0</v>
      </c>
    </row>
    <row r="183" spans="1:14">
      <c r="A183" t="s">
        <v>175</v>
      </c>
      <c r="B183" t="s">
        <v>175</v>
      </c>
      <c r="C183" s="102" t="s">
        <v>1832</v>
      </c>
      <c r="D183" s="103" t="s">
        <v>1832</v>
      </c>
      <c r="E183" s="103" t="s">
        <v>1832</v>
      </c>
      <c r="F183" t="s">
        <v>175</v>
      </c>
      <c r="G183" t="s">
        <v>175</v>
      </c>
      <c r="H183" s="55">
        <v>0</v>
      </c>
      <c r="I183" s="55">
        <v>0</v>
      </c>
      <c r="J183" s="103" t="s">
        <v>1832</v>
      </c>
      <c r="K183" s="55">
        <v>0</v>
      </c>
      <c r="L183" s="56">
        <v>0</v>
      </c>
      <c r="M183" s="56">
        <v>0</v>
      </c>
      <c r="N183" s="56">
        <v>0</v>
      </c>
    </row>
    <row r="184" spans="1:14">
      <c r="A184" s="57" t="s">
        <v>181</v>
      </c>
      <c r="B184" s="102" t="s">
        <v>1832</v>
      </c>
      <c r="C184" s="102" t="s">
        <v>1832</v>
      </c>
      <c r="D184" s="103" t="s">
        <v>1832</v>
      </c>
      <c r="E184" s="103" t="s">
        <v>1832</v>
      </c>
      <c r="F184" s="103" t="s">
        <v>1832</v>
      </c>
      <c r="G184" s="103" t="s">
        <v>1832</v>
      </c>
      <c r="H184" s="59">
        <v>158207.4</v>
      </c>
      <c r="I184" s="103" t="s">
        <v>1832</v>
      </c>
      <c r="J184" s="59">
        <v>5.5058299999999996</v>
      </c>
      <c r="K184" s="59">
        <v>18452.930640416605</v>
      </c>
      <c r="L184" s="103" t="s">
        <v>1832</v>
      </c>
      <c r="M184" s="58">
        <v>0.2712</v>
      </c>
      <c r="N184" s="58">
        <v>8.9300000000000004E-2</v>
      </c>
    </row>
    <row r="185" spans="1:14">
      <c r="A185" s="57" t="s">
        <v>221</v>
      </c>
      <c r="B185" s="102" t="s">
        <v>1832</v>
      </c>
      <c r="C185" s="102" t="s">
        <v>1832</v>
      </c>
      <c r="D185" s="103" t="s">
        <v>1832</v>
      </c>
      <c r="E185" s="103" t="s">
        <v>1832</v>
      </c>
      <c r="F185" s="103" t="s">
        <v>1832</v>
      </c>
      <c r="G185" s="103" t="s">
        <v>1832</v>
      </c>
      <c r="H185" s="59">
        <v>86136.02</v>
      </c>
      <c r="I185" s="103" t="s">
        <v>1832</v>
      </c>
      <c r="J185" s="59">
        <v>1.9019999999999999E-2</v>
      </c>
      <c r="K185" s="59">
        <v>6886.3997296929001</v>
      </c>
      <c r="L185" s="103" t="s">
        <v>1832</v>
      </c>
      <c r="M185" s="58">
        <v>0.1012</v>
      </c>
      <c r="N185" s="58">
        <v>3.3300000000000003E-2</v>
      </c>
    </row>
    <row r="186" spans="1:14">
      <c r="A186" t="s">
        <v>759</v>
      </c>
      <c r="B186" t="s">
        <v>760</v>
      </c>
      <c r="C186" t="s">
        <v>761</v>
      </c>
      <c r="D186" t="s">
        <v>762</v>
      </c>
      <c r="E186" t="s">
        <v>763</v>
      </c>
      <c r="F186" t="s">
        <v>764</v>
      </c>
      <c r="G186" t="s">
        <v>100</v>
      </c>
      <c r="H186" s="55">
        <v>574.16</v>
      </c>
      <c r="I186" s="55">
        <v>4332</v>
      </c>
      <c r="J186" s="55">
        <v>0</v>
      </c>
      <c r="K186" s="55">
        <v>90.212960822400007</v>
      </c>
      <c r="L186" s="56">
        <v>0</v>
      </c>
      <c r="M186" s="56">
        <v>1.2999999999999999E-3</v>
      </c>
      <c r="N186" s="56">
        <v>4.0000000000000002E-4</v>
      </c>
    </row>
    <row r="187" spans="1:14">
      <c r="A187" t="s">
        <v>765</v>
      </c>
      <c r="B187" t="s">
        <v>766</v>
      </c>
      <c r="C187" t="s">
        <v>767</v>
      </c>
      <c r="D187" t="s">
        <v>762</v>
      </c>
      <c r="E187" t="s">
        <v>768</v>
      </c>
      <c r="F187" t="s">
        <v>769</v>
      </c>
      <c r="G187" t="s">
        <v>100</v>
      </c>
      <c r="H187" s="55">
        <v>145.22999999999999</v>
      </c>
      <c r="I187" s="55">
        <v>585</v>
      </c>
      <c r="J187" s="55">
        <v>0</v>
      </c>
      <c r="K187" s="55">
        <v>3.0814828785000001</v>
      </c>
      <c r="L187" s="56">
        <v>0</v>
      </c>
      <c r="M187" s="56">
        <v>0</v>
      </c>
      <c r="N187" s="56">
        <v>0</v>
      </c>
    </row>
    <row r="188" spans="1:14">
      <c r="A188" t="s">
        <v>770</v>
      </c>
      <c r="B188" t="s">
        <v>771</v>
      </c>
      <c r="C188" t="s">
        <v>767</v>
      </c>
      <c r="D188" t="s">
        <v>762</v>
      </c>
      <c r="E188" t="s">
        <v>772</v>
      </c>
      <c r="F188" t="s">
        <v>769</v>
      </c>
      <c r="G188" t="s">
        <v>100</v>
      </c>
      <c r="H188" s="55">
        <v>1432.66</v>
      </c>
      <c r="I188" s="55">
        <v>1916</v>
      </c>
      <c r="J188" s="55">
        <v>0</v>
      </c>
      <c r="K188" s="55">
        <v>99.560299831199998</v>
      </c>
      <c r="L188" s="56">
        <v>0</v>
      </c>
      <c r="M188" s="56">
        <v>1.5E-3</v>
      </c>
      <c r="N188" s="56">
        <v>5.0000000000000001E-4</v>
      </c>
    </row>
    <row r="189" spans="1:14">
      <c r="A189" t="s">
        <v>773</v>
      </c>
      <c r="B189" t="s">
        <v>774</v>
      </c>
      <c r="C189" t="s">
        <v>761</v>
      </c>
      <c r="D189" t="s">
        <v>762</v>
      </c>
      <c r="E189" t="s">
        <v>775</v>
      </c>
      <c r="F189" t="s">
        <v>776</v>
      </c>
      <c r="G189" t="s">
        <v>100</v>
      </c>
      <c r="H189" s="55">
        <v>1296.3699999999999</v>
      </c>
      <c r="I189" s="55">
        <v>2722</v>
      </c>
      <c r="J189" s="55">
        <v>0</v>
      </c>
      <c r="K189" s="55">
        <v>127.9866432078</v>
      </c>
      <c r="L189" s="56">
        <v>0</v>
      </c>
      <c r="M189" s="56">
        <v>1.9E-3</v>
      </c>
      <c r="N189" s="56">
        <v>5.9999999999999995E-4</v>
      </c>
    </row>
    <row r="190" spans="1:14">
      <c r="A190" t="s">
        <v>777</v>
      </c>
      <c r="B190" t="s">
        <v>778</v>
      </c>
      <c r="C190" t="s">
        <v>767</v>
      </c>
      <c r="D190" t="s">
        <v>762</v>
      </c>
      <c r="E190" t="s">
        <v>779</v>
      </c>
      <c r="F190" t="s">
        <v>780</v>
      </c>
      <c r="G190" t="s">
        <v>100</v>
      </c>
      <c r="H190" s="55">
        <v>3605.38</v>
      </c>
      <c r="I190" s="55">
        <v>521</v>
      </c>
      <c r="J190" s="55">
        <v>0</v>
      </c>
      <c r="K190" s="55">
        <v>68.129676084600007</v>
      </c>
      <c r="L190" s="56">
        <v>0</v>
      </c>
      <c r="M190" s="56">
        <v>1E-3</v>
      </c>
      <c r="N190" s="56">
        <v>2.9999999999999997E-4</v>
      </c>
    </row>
    <row r="191" spans="1:14">
      <c r="A191" t="s">
        <v>781</v>
      </c>
      <c r="B191" t="s">
        <v>782</v>
      </c>
      <c r="C191" t="s">
        <v>767</v>
      </c>
      <c r="D191" t="s">
        <v>762</v>
      </c>
      <c r="E191" t="s">
        <v>783</v>
      </c>
      <c r="F191" t="s">
        <v>784</v>
      </c>
      <c r="G191" t="s">
        <v>100</v>
      </c>
      <c r="H191" s="55">
        <v>1350.77</v>
      </c>
      <c r="I191" s="55">
        <v>2224</v>
      </c>
      <c r="J191" s="55">
        <v>0</v>
      </c>
      <c r="K191" s="55">
        <v>108.9591596496</v>
      </c>
      <c r="L191" s="56">
        <v>0</v>
      </c>
      <c r="M191" s="56">
        <v>1.6000000000000001E-3</v>
      </c>
      <c r="N191" s="56">
        <v>5.0000000000000001E-4</v>
      </c>
    </row>
    <row r="192" spans="1:14">
      <c r="A192" t="s">
        <v>785</v>
      </c>
      <c r="B192" t="s">
        <v>786</v>
      </c>
      <c r="C192" t="s">
        <v>767</v>
      </c>
      <c r="D192" t="s">
        <v>762</v>
      </c>
      <c r="E192" t="s">
        <v>787</v>
      </c>
      <c r="F192" t="s">
        <v>788</v>
      </c>
      <c r="G192" t="s">
        <v>100</v>
      </c>
      <c r="H192" s="55">
        <v>1844.08</v>
      </c>
      <c r="I192" s="55">
        <v>110.5</v>
      </c>
      <c r="J192" s="55">
        <v>0</v>
      </c>
      <c r="K192" s="55">
        <v>7.3907683667999997</v>
      </c>
      <c r="L192" s="56">
        <v>1E-4</v>
      </c>
      <c r="M192" s="56">
        <v>1E-4</v>
      </c>
      <c r="N192" s="56">
        <v>0</v>
      </c>
    </row>
    <row r="193" spans="1:14">
      <c r="A193" t="s">
        <v>789</v>
      </c>
      <c r="B193" t="s">
        <v>790</v>
      </c>
      <c r="C193" t="s">
        <v>767</v>
      </c>
      <c r="D193" t="s">
        <v>762</v>
      </c>
      <c r="E193" t="s">
        <v>791</v>
      </c>
      <c r="F193" t="s">
        <v>788</v>
      </c>
      <c r="G193" t="s">
        <v>100</v>
      </c>
      <c r="H193" s="55">
        <v>973.91</v>
      </c>
      <c r="I193" s="55">
        <v>1500</v>
      </c>
      <c r="J193" s="55">
        <v>0</v>
      </c>
      <c r="K193" s="55">
        <v>52.985573549999998</v>
      </c>
      <c r="L193" s="56">
        <v>0</v>
      </c>
      <c r="M193" s="56">
        <v>8.0000000000000004E-4</v>
      </c>
      <c r="N193" s="56">
        <v>2.9999999999999997E-4</v>
      </c>
    </row>
    <row r="194" spans="1:14">
      <c r="A194" t="s">
        <v>792</v>
      </c>
      <c r="B194" t="s">
        <v>793</v>
      </c>
      <c r="C194" t="s">
        <v>767</v>
      </c>
      <c r="D194" t="s">
        <v>762</v>
      </c>
      <c r="E194" t="s">
        <v>794</v>
      </c>
      <c r="F194" t="s">
        <v>795</v>
      </c>
      <c r="G194" t="s">
        <v>100</v>
      </c>
      <c r="H194" s="55">
        <v>787.18</v>
      </c>
      <c r="I194" s="55">
        <v>3963</v>
      </c>
      <c r="J194" s="55">
        <v>0</v>
      </c>
      <c r="K194" s="55">
        <v>113.14768671180001</v>
      </c>
      <c r="L194" s="56">
        <v>0</v>
      </c>
      <c r="M194" s="56">
        <v>1.6999999999999999E-3</v>
      </c>
      <c r="N194" s="56">
        <v>5.0000000000000001E-4</v>
      </c>
    </row>
    <row r="195" spans="1:14">
      <c r="A195" t="s">
        <v>796</v>
      </c>
      <c r="B195" t="s">
        <v>797</v>
      </c>
      <c r="C195" t="s">
        <v>767</v>
      </c>
      <c r="D195" t="s">
        <v>762</v>
      </c>
      <c r="E195" t="s">
        <v>798</v>
      </c>
      <c r="F195" t="s">
        <v>799</v>
      </c>
      <c r="G195" t="s">
        <v>100</v>
      </c>
      <c r="H195" s="55">
        <v>757.98</v>
      </c>
      <c r="I195" s="55">
        <v>9360</v>
      </c>
      <c r="J195" s="55">
        <v>0</v>
      </c>
      <c r="K195" s="55">
        <v>257.32450785600003</v>
      </c>
      <c r="L195" s="56">
        <v>0</v>
      </c>
      <c r="M195" s="56">
        <v>3.8E-3</v>
      </c>
      <c r="N195" s="56">
        <v>1.1999999999999999E-3</v>
      </c>
    </row>
    <row r="196" spans="1:14">
      <c r="A196" t="s">
        <v>800</v>
      </c>
      <c r="B196" t="s">
        <v>801</v>
      </c>
      <c r="C196" t="s">
        <v>767</v>
      </c>
      <c r="D196" t="s">
        <v>762</v>
      </c>
      <c r="E196" t="s">
        <v>802</v>
      </c>
      <c r="F196" t="s">
        <v>803</v>
      </c>
      <c r="G196" t="s">
        <v>100</v>
      </c>
      <c r="H196" s="55">
        <v>682.09</v>
      </c>
      <c r="I196" s="55">
        <v>3461</v>
      </c>
      <c r="J196" s="55">
        <v>0</v>
      </c>
      <c r="K196" s="55">
        <v>85.6230782823</v>
      </c>
      <c r="L196" s="56">
        <v>0</v>
      </c>
      <c r="M196" s="56">
        <v>1.2999999999999999E-3</v>
      </c>
      <c r="N196" s="56">
        <v>4.0000000000000002E-4</v>
      </c>
    </row>
    <row r="197" spans="1:14">
      <c r="A197" t="s">
        <v>804</v>
      </c>
      <c r="B197" t="s">
        <v>805</v>
      </c>
      <c r="C197" t="s">
        <v>767</v>
      </c>
      <c r="D197" t="s">
        <v>762</v>
      </c>
      <c r="E197" t="s">
        <v>806</v>
      </c>
      <c r="F197" t="s">
        <v>803</v>
      </c>
      <c r="G197" t="s">
        <v>100</v>
      </c>
      <c r="H197" s="55">
        <v>235.26</v>
      </c>
      <c r="I197" s="55">
        <v>18781</v>
      </c>
      <c r="J197" s="55">
        <v>0</v>
      </c>
      <c r="K197" s="55">
        <v>160.25602303619999</v>
      </c>
      <c r="L197" s="56">
        <v>0</v>
      </c>
      <c r="M197" s="56">
        <v>2.3999999999999998E-3</v>
      </c>
      <c r="N197" s="56">
        <v>8.0000000000000004E-4</v>
      </c>
    </row>
    <row r="198" spans="1:14">
      <c r="A198" t="s">
        <v>807</v>
      </c>
      <c r="B198" t="s">
        <v>808</v>
      </c>
      <c r="C198" t="s">
        <v>761</v>
      </c>
      <c r="D198" t="s">
        <v>762</v>
      </c>
      <c r="E198" t="s">
        <v>809</v>
      </c>
      <c r="F198" t="s">
        <v>803</v>
      </c>
      <c r="G198" t="s">
        <v>100</v>
      </c>
      <c r="H198" s="55">
        <v>1109.48</v>
      </c>
      <c r="I198" s="55">
        <v>468</v>
      </c>
      <c r="J198" s="55">
        <v>0</v>
      </c>
      <c r="K198" s="55">
        <v>18.8327129328</v>
      </c>
      <c r="L198" s="56">
        <v>0</v>
      </c>
      <c r="M198" s="56">
        <v>2.9999999999999997E-4</v>
      </c>
      <c r="N198" s="56">
        <v>1E-4</v>
      </c>
    </row>
    <row r="199" spans="1:14">
      <c r="A199" t="s">
        <v>810</v>
      </c>
      <c r="B199" t="s">
        <v>811</v>
      </c>
      <c r="C199" t="s">
        <v>761</v>
      </c>
      <c r="D199" t="s">
        <v>762</v>
      </c>
      <c r="E199" t="s">
        <v>812</v>
      </c>
      <c r="F199" t="s">
        <v>803</v>
      </c>
      <c r="G199" t="s">
        <v>100</v>
      </c>
      <c r="H199" s="55">
        <v>2383.98</v>
      </c>
      <c r="I199" s="55">
        <v>533</v>
      </c>
      <c r="J199" s="55">
        <v>0</v>
      </c>
      <c r="K199" s="55">
        <v>46.086886801799999</v>
      </c>
      <c r="L199" s="56">
        <v>1E-4</v>
      </c>
      <c r="M199" s="56">
        <v>6.9999999999999999E-4</v>
      </c>
      <c r="N199" s="56">
        <v>2.0000000000000001E-4</v>
      </c>
    </row>
    <row r="200" spans="1:14">
      <c r="A200" t="s">
        <v>813</v>
      </c>
      <c r="B200" t="s">
        <v>814</v>
      </c>
      <c r="C200" t="s">
        <v>767</v>
      </c>
      <c r="D200" t="s">
        <v>762</v>
      </c>
      <c r="E200" t="s">
        <v>815</v>
      </c>
      <c r="F200" t="s">
        <v>803</v>
      </c>
      <c r="G200" t="s">
        <v>100</v>
      </c>
      <c r="H200" s="55">
        <v>401.15</v>
      </c>
      <c r="I200" s="55">
        <v>12302</v>
      </c>
      <c r="J200" s="55">
        <v>0</v>
      </c>
      <c r="K200" s="55">
        <v>178.990538571</v>
      </c>
      <c r="L200" s="56">
        <v>0</v>
      </c>
      <c r="M200" s="56">
        <v>2.5999999999999999E-3</v>
      </c>
      <c r="N200" s="56">
        <v>8.9999999999999998E-4</v>
      </c>
    </row>
    <row r="201" spans="1:14">
      <c r="A201" t="s">
        <v>816</v>
      </c>
      <c r="B201" t="s">
        <v>817</v>
      </c>
      <c r="C201" t="s">
        <v>767</v>
      </c>
      <c r="D201" t="s">
        <v>762</v>
      </c>
      <c r="E201" t="s">
        <v>818</v>
      </c>
      <c r="F201" t="s">
        <v>803</v>
      </c>
      <c r="G201" t="s">
        <v>100</v>
      </c>
      <c r="H201" s="55">
        <v>132.19999999999999</v>
      </c>
      <c r="I201" s="55">
        <v>21905</v>
      </c>
      <c r="J201" s="55">
        <v>0</v>
      </c>
      <c r="K201" s="55">
        <v>105.03215307000001</v>
      </c>
      <c r="L201" s="56">
        <v>0</v>
      </c>
      <c r="M201" s="56">
        <v>1.5E-3</v>
      </c>
      <c r="N201" s="56">
        <v>5.0000000000000001E-4</v>
      </c>
    </row>
    <row r="202" spans="1:14">
      <c r="A202" t="s">
        <v>819</v>
      </c>
      <c r="B202" t="s">
        <v>820</v>
      </c>
      <c r="C202" t="s">
        <v>767</v>
      </c>
      <c r="D202" t="s">
        <v>762</v>
      </c>
      <c r="E202" t="s">
        <v>821</v>
      </c>
      <c r="F202" t="s">
        <v>822</v>
      </c>
      <c r="G202" t="s">
        <v>100</v>
      </c>
      <c r="H202" s="55">
        <v>2103.14</v>
      </c>
      <c r="I202" s="55">
        <v>218</v>
      </c>
      <c r="J202" s="55">
        <v>0</v>
      </c>
      <c r="K202" s="55">
        <v>16.629233540400001</v>
      </c>
      <c r="L202" s="56">
        <v>0</v>
      </c>
      <c r="M202" s="56">
        <v>2.0000000000000001E-4</v>
      </c>
      <c r="N202" s="56">
        <v>1E-4</v>
      </c>
    </row>
    <row r="203" spans="1:14">
      <c r="A203" t="s">
        <v>823</v>
      </c>
      <c r="B203" t="s">
        <v>824</v>
      </c>
      <c r="C203" t="s">
        <v>767</v>
      </c>
      <c r="D203" t="s">
        <v>762</v>
      </c>
      <c r="E203" t="s">
        <v>825</v>
      </c>
      <c r="F203" t="s">
        <v>822</v>
      </c>
      <c r="G203" t="s">
        <v>100</v>
      </c>
      <c r="H203" s="55">
        <v>8705.5</v>
      </c>
      <c r="I203" s="55">
        <v>253</v>
      </c>
      <c r="J203" s="55">
        <v>0</v>
      </c>
      <c r="K203" s="55">
        <v>79.884366705000005</v>
      </c>
      <c r="L203" s="56">
        <v>1E-4</v>
      </c>
      <c r="M203" s="56">
        <v>1.1999999999999999E-3</v>
      </c>
      <c r="N203" s="56">
        <v>4.0000000000000002E-4</v>
      </c>
    </row>
    <row r="204" spans="1:14">
      <c r="A204" t="s">
        <v>826</v>
      </c>
      <c r="B204" t="s">
        <v>827</v>
      </c>
      <c r="C204" t="s">
        <v>767</v>
      </c>
      <c r="D204" t="s">
        <v>762</v>
      </c>
      <c r="E204" t="s">
        <v>828</v>
      </c>
      <c r="F204" t="s">
        <v>822</v>
      </c>
      <c r="G204" t="s">
        <v>100</v>
      </c>
      <c r="H204" s="55">
        <v>1545.18</v>
      </c>
      <c r="I204" s="55">
        <v>1428</v>
      </c>
      <c r="J204" s="55">
        <v>0</v>
      </c>
      <c r="K204" s="55">
        <v>80.030373040800001</v>
      </c>
      <c r="L204" s="56">
        <v>0</v>
      </c>
      <c r="M204" s="56">
        <v>1.1999999999999999E-3</v>
      </c>
      <c r="N204" s="56">
        <v>4.0000000000000002E-4</v>
      </c>
    </row>
    <row r="205" spans="1:14">
      <c r="A205" t="s">
        <v>829</v>
      </c>
      <c r="B205" t="s">
        <v>830</v>
      </c>
      <c r="C205" t="s">
        <v>761</v>
      </c>
      <c r="D205" t="s">
        <v>762</v>
      </c>
      <c r="E205" t="s">
        <v>831</v>
      </c>
      <c r="F205" t="s">
        <v>832</v>
      </c>
      <c r="G205" t="s">
        <v>100</v>
      </c>
      <c r="H205" s="55">
        <v>255.38</v>
      </c>
      <c r="I205" s="55">
        <v>987</v>
      </c>
      <c r="J205" s="55">
        <v>0</v>
      </c>
      <c r="K205" s="55">
        <v>9.1422183762000007</v>
      </c>
      <c r="L205" s="56">
        <v>0</v>
      </c>
      <c r="M205" s="56">
        <v>1E-4</v>
      </c>
      <c r="N205" s="56">
        <v>0</v>
      </c>
    </row>
    <row r="206" spans="1:14">
      <c r="A206" t="s">
        <v>833</v>
      </c>
      <c r="B206" t="s">
        <v>834</v>
      </c>
      <c r="C206" t="s">
        <v>761</v>
      </c>
      <c r="D206" t="s">
        <v>762</v>
      </c>
      <c r="E206" t="s">
        <v>231</v>
      </c>
      <c r="F206" t="s">
        <v>232</v>
      </c>
      <c r="G206" t="s">
        <v>100</v>
      </c>
      <c r="H206" s="55">
        <v>1570.63</v>
      </c>
      <c r="I206" s="55">
        <v>7579</v>
      </c>
      <c r="J206" s="55">
        <v>0</v>
      </c>
      <c r="K206" s="55">
        <v>431.75099900790002</v>
      </c>
      <c r="L206" s="56">
        <v>0</v>
      </c>
      <c r="M206" s="56">
        <v>6.3E-3</v>
      </c>
      <c r="N206" s="56">
        <v>2.0999999999999999E-3</v>
      </c>
    </row>
    <row r="207" spans="1:14">
      <c r="A207" t="s">
        <v>835</v>
      </c>
      <c r="B207" t="s">
        <v>836</v>
      </c>
      <c r="C207" t="s">
        <v>767</v>
      </c>
      <c r="D207" t="s">
        <v>762</v>
      </c>
      <c r="E207" t="s">
        <v>248</v>
      </c>
      <c r="F207" t="s">
        <v>249</v>
      </c>
      <c r="G207" t="s">
        <v>100</v>
      </c>
      <c r="H207" s="55">
        <v>10.52</v>
      </c>
      <c r="I207" s="55">
        <v>21325</v>
      </c>
      <c r="J207" s="55">
        <v>1.9019999999999999E-2</v>
      </c>
      <c r="K207" s="55">
        <v>8.1557955300000007</v>
      </c>
      <c r="L207" s="56">
        <v>0</v>
      </c>
      <c r="M207" s="56">
        <v>1E-4</v>
      </c>
      <c r="N207" s="56">
        <v>0</v>
      </c>
    </row>
    <row r="208" spans="1:14">
      <c r="A208" t="s">
        <v>837</v>
      </c>
      <c r="B208" t="s">
        <v>838</v>
      </c>
      <c r="C208" t="s">
        <v>767</v>
      </c>
      <c r="D208" t="s">
        <v>762</v>
      </c>
      <c r="E208" t="s">
        <v>295</v>
      </c>
      <c r="F208" t="s">
        <v>296</v>
      </c>
      <c r="G208" t="s">
        <v>100</v>
      </c>
      <c r="H208" s="55">
        <v>2619.62</v>
      </c>
      <c r="I208" s="55">
        <v>3052</v>
      </c>
      <c r="J208" s="55">
        <v>0</v>
      </c>
      <c r="K208" s="55">
        <v>289.98156030479998</v>
      </c>
      <c r="L208" s="56">
        <v>0</v>
      </c>
      <c r="M208" s="56">
        <v>4.3E-3</v>
      </c>
      <c r="N208" s="56">
        <v>1.4E-3</v>
      </c>
    </row>
    <row r="209" spans="1:14">
      <c r="A209" t="s">
        <v>839</v>
      </c>
      <c r="B209" t="s">
        <v>840</v>
      </c>
      <c r="C209" t="s">
        <v>767</v>
      </c>
      <c r="D209" t="s">
        <v>762</v>
      </c>
      <c r="E209" t="s">
        <v>299</v>
      </c>
      <c r="F209" t="s">
        <v>296</v>
      </c>
      <c r="G209" t="s">
        <v>100</v>
      </c>
      <c r="H209" s="55">
        <v>1608.13</v>
      </c>
      <c r="I209" s="55">
        <v>13739</v>
      </c>
      <c r="J209" s="55">
        <v>0</v>
      </c>
      <c r="K209" s="55">
        <v>801.35293699889996</v>
      </c>
      <c r="L209" s="56">
        <v>1E-4</v>
      </c>
      <c r="M209" s="56">
        <v>1.18E-2</v>
      </c>
      <c r="N209" s="56">
        <v>3.8999999999999998E-3</v>
      </c>
    </row>
    <row r="210" spans="1:14">
      <c r="A210" t="s">
        <v>841</v>
      </c>
      <c r="B210" t="s">
        <v>842</v>
      </c>
      <c r="C210" t="s">
        <v>767</v>
      </c>
      <c r="D210" t="s">
        <v>762</v>
      </c>
      <c r="E210" t="s">
        <v>302</v>
      </c>
      <c r="F210" t="s">
        <v>296</v>
      </c>
      <c r="G210" t="s">
        <v>100</v>
      </c>
      <c r="H210" s="55">
        <v>1425.59</v>
      </c>
      <c r="I210" s="55">
        <v>6938</v>
      </c>
      <c r="J210" s="55">
        <v>0</v>
      </c>
      <c r="K210" s="55">
        <v>358.7372638434</v>
      </c>
      <c r="L210" s="56">
        <v>0</v>
      </c>
      <c r="M210" s="56">
        <v>5.3E-3</v>
      </c>
      <c r="N210" s="56">
        <v>1.6999999999999999E-3</v>
      </c>
    </row>
    <row r="211" spans="1:14">
      <c r="A211" t="s">
        <v>843</v>
      </c>
      <c r="B211" t="s">
        <v>844</v>
      </c>
      <c r="C211" t="s">
        <v>761</v>
      </c>
      <c r="D211" t="s">
        <v>762</v>
      </c>
      <c r="E211" t="s">
        <v>332</v>
      </c>
      <c r="F211" t="s">
        <v>333</v>
      </c>
      <c r="G211" t="s">
        <v>100</v>
      </c>
      <c r="H211" s="55">
        <v>43388.98</v>
      </c>
      <c r="I211" s="55">
        <v>1044</v>
      </c>
      <c r="J211" s="55">
        <v>0</v>
      </c>
      <c r="K211" s="55">
        <v>1642.9619100023999</v>
      </c>
      <c r="L211" s="56">
        <v>0</v>
      </c>
      <c r="M211" s="56">
        <v>2.41E-2</v>
      </c>
      <c r="N211" s="56">
        <v>7.9000000000000008E-3</v>
      </c>
    </row>
    <row r="212" spans="1:14">
      <c r="A212" t="s">
        <v>845</v>
      </c>
      <c r="B212" t="s">
        <v>846</v>
      </c>
      <c r="C212" t="s">
        <v>767</v>
      </c>
      <c r="D212" t="s">
        <v>762</v>
      </c>
      <c r="E212" t="s">
        <v>336</v>
      </c>
      <c r="F212" t="s">
        <v>112</v>
      </c>
      <c r="G212" t="s">
        <v>100</v>
      </c>
      <c r="H212" s="55">
        <v>1737.75</v>
      </c>
      <c r="I212" s="55">
        <v>19951</v>
      </c>
      <c r="J212" s="55">
        <v>0</v>
      </c>
      <c r="K212" s="55">
        <v>1257.4754685675</v>
      </c>
      <c r="L212" s="56">
        <v>0</v>
      </c>
      <c r="M212" s="56">
        <v>1.8499999999999999E-2</v>
      </c>
      <c r="N212" s="56">
        <v>6.1000000000000004E-3</v>
      </c>
    </row>
    <row r="213" spans="1:14">
      <c r="A213" t="s">
        <v>847</v>
      </c>
      <c r="B213" t="s">
        <v>848</v>
      </c>
      <c r="C213" t="s">
        <v>767</v>
      </c>
      <c r="D213" t="s">
        <v>762</v>
      </c>
      <c r="E213" t="s">
        <v>540</v>
      </c>
      <c r="F213" t="s">
        <v>112</v>
      </c>
      <c r="G213" t="s">
        <v>100</v>
      </c>
      <c r="H213" s="55">
        <v>3453.72</v>
      </c>
      <c r="I213" s="55">
        <v>3087</v>
      </c>
      <c r="J213" s="55">
        <v>0</v>
      </c>
      <c r="K213" s="55">
        <v>386.69745212279997</v>
      </c>
      <c r="L213" s="56">
        <v>1E-4</v>
      </c>
      <c r="M213" s="56">
        <v>5.7000000000000002E-3</v>
      </c>
      <c r="N213" s="56">
        <v>1.9E-3</v>
      </c>
    </row>
    <row r="214" spans="1:14">
      <c r="A214" s="57" t="s">
        <v>222</v>
      </c>
      <c r="B214" s="102" t="s">
        <v>1832</v>
      </c>
      <c r="C214" s="102" t="s">
        <v>1832</v>
      </c>
      <c r="D214" s="103" t="s">
        <v>1832</v>
      </c>
      <c r="E214" s="103" t="s">
        <v>1832</v>
      </c>
      <c r="F214" s="103" t="s">
        <v>1832</v>
      </c>
      <c r="G214" s="103" t="s">
        <v>1832</v>
      </c>
      <c r="H214" s="59">
        <v>72071.38</v>
      </c>
      <c r="I214" s="103" t="s">
        <v>1832</v>
      </c>
      <c r="J214" s="59">
        <v>5.4868100000000002</v>
      </c>
      <c r="K214" s="59">
        <v>11566.530910723704</v>
      </c>
      <c r="L214" s="103" t="s">
        <v>1832</v>
      </c>
      <c r="M214" s="58">
        <v>0.17</v>
      </c>
      <c r="N214" s="58">
        <v>5.6000000000000001E-2</v>
      </c>
    </row>
    <row r="215" spans="1:14">
      <c r="A215" t="s">
        <v>849</v>
      </c>
      <c r="B215" t="s">
        <v>850</v>
      </c>
      <c r="C215" t="s">
        <v>761</v>
      </c>
      <c r="D215" t="s">
        <v>762</v>
      </c>
      <c r="E215" s="101" t="s">
        <v>1832</v>
      </c>
      <c r="F215" t="s">
        <v>851</v>
      </c>
      <c r="G215" t="s">
        <v>100</v>
      </c>
      <c r="H215" s="55">
        <v>1916.23</v>
      </c>
      <c r="I215" s="55">
        <v>3367</v>
      </c>
      <c r="J215" s="55">
        <v>0</v>
      </c>
      <c r="K215" s="55">
        <v>234.01209629069999</v>
      </c>
      <c r="L215" s="56">
        <v>0</v>
      </c>
      <c r="M215" s="56">
        <v>3.3999999999999998E-3</v>
      </c>
      <c r="N215" s="56">
        <v>1.1000000000000001E-3</v>
      </c>
    </row>
    <row r="216" spans="1:14">
      <c r="A216" t="s">
        <v>852</v>
      </c>
      <c r="B216" t="s">
        <v>853</v>
      </c>
      <c r="C216" t="s">
        <v>761</v>
      </c>
      <c r="D216" t="s">
        <v>762</v>
      </c>
      <c r="E216" s="101" t="s">
        <v>1832</v>
      </c>
      <c r="F216" t="s">
        <v>851</v>
      </c>
      <c r="G216" t="s">
        <v>100</v>
      </c>
      <c r="H216" s="55">
        <v>462.61</v>
      </c>
      <c r="I216" s="55">
        <v>17010</v>
      </c>
      <c r="J216" s="55">
        <v>0</v>
      </c>
      <c r="K216" s="55">
        <v>285.40848854699999</v>
      </c>
      <c r="L216" s="56">
        <v>0</v>
      </c>
      <c r="M216" s="56">
        <v>4.1999999999999997E-3</v>
      </c>
      <c r="N216" s="56">
        <v>1.4E-3</v>
      </c>
    </row>
    <row r="217" spans="1:14">
      <c r="A217" t="s">
        <v>854</v>
      </c>
      <c r="B217" t="s">
        <v>855</v>
      </c>
      <c r="C217" t="s">
        <v>761</v>
      </c>
      <c r="D217" t="s">
        <v>762</v>
      </c>
      <c r="E217" s="101" t="s">
        <v>1832</v>
      </c>
      <c r="F217" t="s">
        <v>769</v>
      </c>
      <c r="G217" t="s">
        <v>100</v>
      </c>
      <c r="H217" s="55">
        <v>615.52</v>
      </c>
      <c r="I217" s="55">
        <v>12141</v>
      </c>
      <c r="J217" s="55">
        <v>0</v>
      </c>
      <c r="K217" s="55">
        <v>271.04673716640002</v>
      </c>
      <c r="L217" s="56">
        <v>0</v>
      </c>
      <c r="M217" s="56">
        <v>4.0000000000000001E-3</v>
      </c>
      <c r="N217" s="56">
        <v>1.2999999999999999E-3</v>
      </c>
    </row>
    <row r="218" spans="1:14">
      <c r="A218" t="s">
        <v>856</v>
      </c>
      <c r="B218" t="s">
        <v>857</v>
      </c>
      <c r="C218" t="s">
        <v>108</v>
      </c>
      <c r="D218" t="s">
        <v>762</v>
      </c>
      <c r="E218" s="101" t="s">
        <v>1832</v>
      </c>
      <c r="F218" t="s">
        <v>769</v>
      </c>
      <c r="G218" t="s">
        <v>102</v>
      </c>
      <c r="H218" s="55">
        <v>590.35</v>
      </c>
      <c r="I218" s="55">
        <v>9702</v>
      </c>
      <c r="J218" s="55">
        <v>0</v>
      </c>
      <c r="K218" s="55">
        <v>229.76742678119999</v>
      </c>
      <c r="L218" s="56">
        <v>0</v>
      </c>
      <c r="M218" s="56">
        <v>3.3999999999999998E-3</v>
      </c>
      <c r="N218" s="56">
        <v>1.1000000000000001E-3</v>
      </c>
    </row>
    <row r="219" spans="1:14">
      <c r="A219" t="s">
        <v>858</v>
      </c>
      <c r="B219" t="s">
        <v>859</v>
      </c>
      <c r="C219" t="s">
        <v>108</v>
      </c>
      <c r="D219" t="s">
        <v>762</v>
      </c>
      <c r="E219" s="101" t="s">
        <v>1832</v>
      </c>
      <c r="F219" t="s">
        <v>860</v>
      </c>
      <c r="G219" t="s">
        <v>102</v>
      </c>
      <c r="H219" s="55">
        <v>79.36</v>
      </c>
      <c r="I219" s="55">
        <v>73360</v>
      </c>
      <c r="J219" s="55">
        <v>0</v>
      </c>
      <c r="K219" s="55">
        <v>233.54931855359999</v>
      </c>
      <c r="L219" s="56">
        <v>0</v>
      </c>
      <c r="M219" s="56">
        <v>3.3999999999999998E-3</v>
      </c>
      <c r="N219" s="56">
        <v>1.1000000000000001E-3</v>
      </c>
    </row>
    <row r="220" spans="1:14">
      <c r="A220" t="s">
        <v>861</v>
      </c>
      <c r="B220" t="s">
        <v>862</v>
      </c>
      <c r="C220" t="s">
        <v>108</v>
      </c>
      <c r="D220" t="s">
        <v>762</v>
      </c>
      <c r="E220" s="101" t="s">
        <v>1832</v>
      </c>
      <c r="F220" t="s">
        <v>860</v>
      </c>
      <c r="G220" t="s">
        <v>102</v>
      </c>
      <c r="H220" s="55">
        <v>638.74</v>
      </c>
      <c r="I220" s="55">
        <v>5052</v>
      </c>
      <c r="J220" s="55">
        <v>0</v>
      </c>
      <c r="K220" s="55">
        <v>129.45090127968001</v>
      </c>
      <c r="L220" s="56">
        <v>0</v>
      </c>
      <c r="M220" s="56">
        <v>1.9E-3</v>
      </c>
      <c r="N220" s="56">
        <v>5.9999999999999995E-4</v>
      </c>
    </row>
    <row r="221" spans="1:14">
      <c r="A221" t="s">
        <v>863</v>
      </c>
      <c r="B221" t="s">
        <v>864</v>
      </c>
      <c r="C221" t="s">
        <v>761</v>
      </c>
      <c r="D221" t="s">
        <v>762</v>
      </c>
      <c r="E221" s="101" t="s">
        <v>1832</v>
      </c>
      <c r="F221" t="s">
        <v>780</v>
      </c>
      <c r="G221" t="s">
        <v>100</v>
      </c>
      <c r="H221" s="55">
        <v>0.14000000000000001</v>
      </c>
      <c r="I221" s="55">
        <v>54262500</v>
      </c>
      <c r="J221" s="55">
        <v>0</v>
      </c>
      <c r="K221" s="55">
        <v>275.53412250000002</v>
      </c>
      <c r="L221" s="56">
        <v>0</v>
      </c>
      <c r="M221" s="56">
        <v>4.0000000000000001E-3</v>
      </c>
      <c r="N221" s="56">
        <v>1.2999999999999999E-3</v>
      </c>
    </row>
    <row r="222" spans="1:14">
      <c r="A222" t="s">
        <v>865</v>
      </c>
      <c r="B222" t="s">
        <v>866</v>
      </c>
      <c r="C222" t="s">
        <v>767</v>
      </c>
      <c r="D222" t="s">
        <v>762</v>
      </c>
      <c r="E222" s="101" t="s">
        <v>1832</v>
      </c>
      <c r="F222" t="s">
        <v>780</v>
      </c>
      <c r="G222" t="s">
        <v>100</v>
      </c>
      <c r="H222" s="55">
        <v>139.22999999999999</v>
      </c>
      <c r="I222" s="55">
        <v>170</v>
      </c>
      <c r="J222" s="55">
        <v>0</v>
      </c>
      <c r="K222" s="55">
        <v>0.85847825700000002</v>
      </c>
      <c r="L222" s="56">
        <v>0</v>
      </c>
      <c r="M222" s="56">
        <v>0</v>
      </c>
      <c r="N222" s="56">
        <v>0</v>
      </c>
    </row>
    <row r="223" spans="1:14">
      <c r="A223" t="s">
        <v>867</v>
      </c>
      <c r="B223" t="s">
        <v>868</v>
      </c>
      <c r="C223" t="s">
        <v>761</v>
      </c>
      <c r="D223" t="s">
        <v>762</v>
      </c>
      <c r="E223" s="101" t="s">
        <v>1832</v>
      </c>
      <c r="F223" t="s">
        <v>780</v>
      </c>
      <c r="G223" t="s">
        <v>100</v>
      </c>
      <c r="H223" s="55">
        <v>322.27999999999997</v>
      </c>
      <c r="I223" s="55">
        <v>38577</v>
      </c>
      <c r="J223" s="55">
        <v>0</v>
      </c>
      <c r="K223" s="55">
        <v>450.93024096120001</v>
      </c>
      <c r="L223" s="56">
        <v>0</v>
      </c>
      <c r="M223" s="56">
        <v>6.6E-3</v>
      </c>
      <c r="N223" s="56">
        <v>2.2000000000000001E-3</v>
      </c>
    </row>
    <row r="224" spans="1:14">
      <c r="A224" t="s">
        <v>869</v>
      </c>
      <c r="B224" t="s">
        <v>870</v>
      </c>
      <c r="C224" t="s">
        <v>761</v>
      </c>
      <c r="D224" t="s">
        <v>762</v>
      </c>
      <c r="E224" s="101" t="s">
        <v>1832</v>
      </c>
      <c r="F224" t="s">
        <v>780</v>
      </c>
      <c r="G224" t="s">
        <v>100</v>
      </c>
      <c r="H224" s="55">
        <v>853.92</v>
      </c>
      <c r="I224" s="55">
        <v>9325</v>
      </c>
      <c r="J224" s="55">
        <v>0</v>
      </c>
      <c r="K224" s="55">
        <v>288.81090108000001</v>
      </c>
      <c r="L224" s="56">
        <v>0</v>
      </c>
      <c r="M224" s="56">
        <v>4.1999999999999997E-3</v>
      </c>
      <c r="N224" s="56">
        <v>1.4E-3</v>
      </c>
    </row>
    <row r="225" spans="1:14">
      <c r="A225" t="s">
        <v>871</v>
      </c>
      <c r="B225" t="s">
        <v>872</v>
      </c>
      <c r="C225" t="s">
        <v>761</v>
      </c>
      <c r="D225" t="s">
        <v>762</v>
      </c>
      <c r="E225" s="101" t="s">
        <v>1832</v>
      </c>
      <c r="F225" t="s">
        <v>873</v>
      </c>
      <c r="G225" t="s">
        <v>100</v>
      </c>
      <c r="H225" s="55">
        <v>87.1</v>
      </c>
      <c r="I225" s="55">
        <v>41223</v>
      </c>
      <c r="J225" s="55">
        <v>0</v>
      </c>
      <c r="K225" s="55">
        <v>130.22828009099999</v>
      </c>
      <c r="L225" s="56">
        <v>0</v>
      </c>
      <c r="M225" s="56">
        <v>1.9E-3</v>
      </c>
      <c r="N225" s="56">
        <v>5.9999999999999995E-4</v>
      </c>
    </row>
    <row r="226" spans="1:14">
      <c r="A226" t="s">
        <v>874</v>
      </c>
      <c r="B226" t="s">
        <v>875</v>
      </c>
      <c r="C226" t="s">
        <v>767</v>
      </c>
      <c r="D226" t="s">
        <v>762</v>
      </c>
      <c r="E226" s="101" t="s">
        <v>1832</v>
      </c>
      <c r="F226" t="s">
        <v>784</v>
      </c>
      <c r="G226" t="s">
        <v>100</v>
      </c>
      <c r="H226" s="55">
        <v>1877.8</v>
      </c>
      <c r="I226" s="55">
        <v>254</v>
      </c>
      <c r="J226" s="55">
        <v>0</v>
      </c>
      <c r="K226" s="55">
        <v>17.299382724000001</v>
      </c>
      <c r="L226" s="56">
        <v>0</v>
      </c>
      <c r="M226" s="56">
        <v>2.9999999999999997E-4</v>
      </c>
      <c r="N226" s="56">
        <v>1E-4</v>
      </c>
    </row>
    <row r="227" spans="1:14">
      <c r="A227" t="s">
        <v>876</v>
      </c>
      <c r="B227" t="s">
        <v>877</v>
      </c>
      <c r="C227" t="s">
        <v>767</v>
      </c>
      <c r="D227" t="s">
        <v>762</v>
      </c>
      <c r="E227" s="101" t="s">
        <v>1832</v>
      </c>
      <c r="F227" t="s">
        <v>878</v>
      </c>
      <c r="G227" t="s">
        <v>100</v>
      </c>
      <c r="H227" s="55">
        <v>1756.3</v>
      </c>
      <c r="I227" s="55">
        <v>14093</v>
      </c>
      <c r="J227" s="55">
        <v>0</v>
      </c>
      <c r="K227" s="55">
        <v>897.73820709300003</v>
      </c>
      <c r="L227" s="56">
        <v>0</v>
      </c>
      <c r="M227" s="56">
        <v>1.32E-2</v>
      </c>
      <c r="N227" s="56">
        <v>4.3E-3</v>
      </c>
    </row>
    <row r="228" spans="1:14">
      <c r="A228" t="s">
        <v>879</v>
      </c>
      <c r="B228" t="s">
        <v>880</v>
      </c>
      <c r="C228" t="s">
        <v>767</v>
      </c>
      <c r="D228" t="s">
        <v>762</v>
      </c>
      <c r="E228" s="101" t="s">
        <v>1832</v>
      </c>
      <c r="F228" t="s">
        <v>878</v>
      </c>
      <c r="G228" t="s">
        <v>100</v>
      </c>
      <c r="H228" s="55">
        <v>542.17999999999995</v>
      </c>
      <c r="I228" s="55">
        <v>35396</v>
      </c>
      <c r="J228" s="55">
        <v>0</v>
      </c>
      <c r="K228" s="55">
        <v>696.05768896560005</v>
      </c>
      <c r="L228" s="56">
        <v>0</v>
      </c>
      <c r="M228" s="56">
        <v>1.0200000000000001E-2</v>
      </c>
      <c r="N228" s="56">
        <v>3.3999999999999998E-3</v>
      </c>
    </row>
    <row r="229" spans="1:14">
      <c r="A229" t="s">
        <v>881</v>
      </c>
      <c r="B229" t="s">
        <v>882</v>
      </c>
      <c r="C229" t="s">
        <v>767</v>
      </c>
      <c r="D229" t="s">
        <v>762</v>
      </c>
      <c r="E229" s="101" t="s">
        <v>1832</v>
      </c>
      <c r="F229" t="s">
        <v>878</v>
      </c>
      <c r="G229" t="s">
        <v>100</v>
      </c>
      <c r="H229" s="55">
        <v>112.26</v>
      </c>
      <c r="I229" s="55">
        <v>48688</v>
      </c>
      <c r="J229" s="55">
        <v>0</v>
      </c>
      <c r="K229" s="55">
        <v>198.2414786976</v>
      </c>
      <c r="L229" s="56">
        <v>0</v>
      </c>
      <c r="M229" s="56">
        <v>2.8999999999999998E-3</v>
      </c>
      <c r="N229" s="56">
        <v>1E-3</v>
      </c>
    </row>
    <row r="230" spans="1:14">
      <c r="A230" t="s">
        <v>883</v>
      </c>
      <c r="B230" t="s">
        <v>884</v>
      </c>
      <c r="C230" t="s">
        <v>767</v>
      </c>
      <c r="D230" t="s">
        <v>762</v>
      </c>
      <c r="E230" s="101" t="s">
        <v>1832</v>
      </c>
      <c r="F230" t="s">
        <v>878</v>
      </c>
      <c r="G230" t="s">
        <v>100</v>
      </c>
      <c r="H230" s="55">
        <v>6073.92</v>
      </c>
      <c r="I230" s="55">
        <v>433</v>
      </c>
      <c r="J230" s="55">
        <v>0</v>
      </c>
      <c r="K230" s="55">
        <v>95.390366947199993</v>
      </c>
      <c r="L230" s="56">
        <v>0</v>
      </c>
      <c r="M230" s="56">
        <v>1.4E-3</v>
      </c>
      <c r="N230" s="56">
        <v>5.0000000000000001E-4</v>
      </c>
    </row>
    <row r="231" spans="1:14">
      <c r="A231" t="s">
        <v>885</v>
      </c>
      <c r="B231" t="s">
        <v>886</v>
      </c>
      <c r="C231" t="s">
        <v>761</v>
      </c>
      <c r="D231" t="s">
        <v>762</v>
      </c>
      <c r="E231" s="101" t="s">
        <v>1832</v>
      </c>
      <c r="F231" t="s">
        <v>887</v>
      </c>
      <c r="G231" t="s">
        <v>100</v>
      </c>
      <c r="H231" s="55">
        <v>251.63</v>
      </c>
      <c r="I231" s="55">
        <v>21588</v>
      </c>
      <c r="J231" s="55">
        <v>1.54765</v>
      </c>
      <c r="K231" s="55">
        <v>198.57312471879999</v>
      </c>
      <c r="L231" s="56">
        <v>0</v>
      </c>
      <c r="M231" s="56">
        <v>2.8999999999999998E-3</v>
      </c>
      <c r="N231" s="56">
        <v>1E-3</v>
      </c>
    </row>
    <row r="232" spans="1:14">
      <c r="A232" t="s">
        <v>888</v>
      </c>
      <c r="B232" t="s">
        <v>889</v>
      </c>
      <c r="C232" t="s">
        <v>108</v>
      </c>
      <c r="D232" t="s">
        <v>762</v>
      </c>
      <c r="E232" s="101" t="s">
        <v>1832</v>
      </c>
      <c r="F232" t="s">
        <v>887</v>
      </c>
      <c r="G232" t="s">
        <v>102</v>
      </c>
      <c r="H232" s="55">
        <v>34202.92</v>
      </c>
      <c r="I232" s="55">
        <v>247.5</v>
      </c>
      <c r="J232" s="55">
        <v>0</v>
      </c>
      <c r="K232" s="55">
        <v>339.59087383320002</v>
      </c>
      <c r="L232" s="56">
        <v>0</v>
      </c>
      <c r="M232" s="56">
        <v>5.0000000000000001E-3</v>
      </c>
      <c r="N232" s="56">
        <v>1.6000000000000001E-3</v>
      </c>
    </row>
    <row r="233" spans="1:14">
      <c r="A233" t="s">
        <v>890</v>
      </c>
      <c r="B233" t="s">
        <v>891</v>
      </c>
      <c r="C233" t="s">
        <v>761</v>
      </c>
      <c r="D233" t="s">
        <v>762</v>
      </c>
      <c r="E233" s="101" t="s">
        <v>1832</v>
      </c>
      <c r="F233" t="s">
        <v>887</v>
      </c>
      <c r="G233" t="s">
        <v>100</v>
      </c>
      <c r="H233" s="55">
        <v>241.95</v>
      </c>
      <c r="I233" s="55">
        <v>13458</v>
      </c>
      <c r="J233" s="55">
        <v>1.06795</v>
      </c>
      <c r="K233" s="55">
        <v>119.16898563700001</v>
      </c>
      <c r="L233" s="56">
        <v>0</v>
      </c>
      <c r="M233" s="56">
        <v>1.8E-3</v>
      </c>
      <c r="N233" s="56">
        <v>5.9999999999999995E-4</v>
      </c>
    </row>
    <row r="234" spans="1:14">
      <c r="A234" t="s">
        <v>892</v>
      </c>
      <c r="B234" t="s">
        <v>893</v>
      </c>
      <c r="C234" t="s">
        <v>767</v>
      </c>
      <c r="D234" t="s">
        <v>762</v>
      </c>
      <c r="E234" s="101" t="s">
        <v>1832</v>
      </c>
      <c r="F234" t="s">
        <v>887</v>
      </c>
      <c r="G234" t="s">
        <v>100</v>
      </c>
      <c r="H234" s="55">
        <v>41.62</v>
      </c>
      <c r="I234" s="55">
        <v>80539</v>
      </c>
      <c r="J234" s="55">
        <v>0</v>
      </c>
      <c r="K234" s="55">
        <v>121.5782434386</v>
      </c>
      <c r="L234" s="56">
        <v>0</v>
      </c>
      <c r="M234" s="56">
        <v>1.8E-3</v>
      </c>
      <c r="N234" s="56">
        <v>5.9999999999999995E-4</v>
      </c>
    </row>
    <row r="235" spans="1:14">
      <c r="A235" t="s">
        <v>894</v>
      </c>
      <c r="B235" t="s">
        <v>895</v>
      </c>
      <c r="C235" t="s">
        <v>761</v>
      </c>
      <c r="D235" t="s">
        <v>762</v>
      </c>
      <c r="E235" s="101" t="s">
        <v>1832</v>
      </c>
      <c r="F235" t="s">
        <v>887</v>
      </c>
      <c r="G235" t="s">
        <v>100</v>
      </c>
      <c r="H235" s="55">
        <v>596.16</v>
      </c>
      <c r="I235" s="55">
        <v>13330</v>
      </c>
      <c r="J235" s="55">
        <v>0</v>
      </c>
      <c r="K235" s="55">
        <v>288.23090025599998</v>
      </c>
      <c r="L235" s="56">
        <v>0</v>
      </c>
      <c r="M235" s="56">
        <v>4.1999999999999997E-3</v>
      </c>
      <c r="N235" s="56">
        <v>1.4E-3</v>
      </c>
    </row>
    <row r="236" spans="1:14">
      <c r="A236" t="s">
        <v>896</v>
      </c>
      <c r="B236" t="s">
        <v>897</v>
      </c>
      <c r="C236" t="s">
        <v>761</v>
      </c>
      <c r="D236" t="s">
        <v>762</v>
      </c>
      <c r="E236" s="101" t="s">
        <v>1832</v>
      </c>
      <c r="F236" t="s">
        <v>795</v>
      </c>
      <c r="G236" t="s">
        <v>100</v>
      </c>
      <c r="H236" s="55">
        <v>793.59</v>
      </c>
      <c r="I236" s="55">
        <v>7751</v>
      </c>
      <c r="J236" s="55">
        <v>2.87121</v>
      </c>
      <c r="K236" s="55">
        <v>225.97219058429999</v>
      </c>
      <c r="L236" s="56">
        <v>0</v>
      </c>
      <c r="M236" s="56">
        <v>3.3E-3</v>
      </c>
      <c r="N236" s="56">
        <v>1.1000000000000001E-3</v>
      </c>
    </row>
    <row r="237" spans="1:14">
      <c r="A237" t="s">
        <v>898</v>
      </c>
      <c r="B237" t="s">
        <v>899</v>
      </c>
      <c r="C237" t="s">
        <v>767</v>
      </c>
      <c r="D237" t="s">
        <v>762</v>
      </c>
      <c r="E237" s="101" t="s">
        <v>1832</v>
      </c>
      <c r="F237" t="s">
        <v>795</v>
      </c>
      <c r="G237" t="s">
        <v>100</v>
      </c>
      <c r="H237" s="55">
        <v>2307.2199999999998</v>
      </c>
      <c r="I237" s="55">
        <v>15194</v>
      </c>
      <c r="J237" s="55">
        <v>0</v>
      </c>
      <c r="K237" s="55">
        <v>1271.4775176636001</v>
      </c>
      <c r="L237" s="56">
        <v>0</v>
      </c>
      <c r="M237" s="56">
        <v>1.8700000000000001E-2</v>
      </c>
      <c r="N237" s="56">
        <v>6.1999999999999998E-3</v>
      </c>
    </row>
    <row r="238" spans="1:14">
      <c r="A238" t="s">
        <v>900</v>
      </c>
      <c r="B238" t="s">
        <v>901</v>
      </c>
      <c r="C238" t="s">
        <v>761</v>
      </c>
      <c r="D238" t="s">
        <v>762</v>
      </c>
      <c r="E238" s="101" t="s">
        <v>1832</v>
      </c>
      <c r="F238" t="s">
        <v>795</v>
      </c>
      <c r="G238" t="s">
        <v>100</v>
      </c>
      <c r="H238" s="55">
        <v>157.75</v>
      </c>
      <c r="I238" s="55">
        <v>34655</v>
      </c>
      <c r="J238" s="55">
        <v>0</v>
      </c>
      <c r="K238" s="55">
        <v>198.28178808749999</v>
      </c>
      <c r="L238" s="56">
        <v>0</v>
      </c>
      <c r="M238" s="56">
        <v>2.8999999999999998E-3</v>
      </c>
      <c r="N238" s="56">
        <v>1E-3</v>
      </c>
    </row>
    <row r="239" spans="1:14">
      <c r="A239" t="s">
        <v>902</v>
      </c>
      <c r="B239" t="s">
        <v>903</v>
      </c>
      <c r="C239" t="s">
        <v>767</v>
      </c>
      <c r="D239" t="s">
        <v>762</v>
      </c>
      <c r="E239" s="101" t="s">
        <v>1832</v>
      </c>
      <c r="F239" t="s">
        <v>799</v>
      </c>
      <c r="G239" t="s">
        <v>100</v>
      </c>
      <c r="H239" s="55">
        <v>238.08</v>
      </c>
      <c r="I239" s="55">
        <v>16207</v>
      </c>
      <c r="J239" s="55">
        <v>0</v>
      </c>
      <c r="K239" s="55">
        <v>139.9500640512</v>
      </c>
      <c r="L239" s="56">
        <v>0</v>
      </c>
      <c r="M239" s="56">
        <v>2.0999999999999999E-3</v>
      </c>
      <c r="N239" s="56">
        <v>6.9999999999999999E-4</v>
      </c>
    </row>
    <row r="240" spans="1:14">
      <c r="A240" t="s">
        <v>904</v>
      </c>
      <c r="B240" t="s">
        <v>905</v>
      </c>
      <c r="C240" t="s">
        <v>108</v>
      </c>
      <c r="D240" t="s">
        <v>762</v>
      </c>
      <c r="E240" s="101" t="s">
        <v>1832</v>
      </c>
      <c r="F240" t="s">
        <v>799</v>
      </c>
      <c r="G240" t="s">
        <v>102</v>
      </c>
      <c r="H240" s="55">
        <v>147.1</v>
      </c>
      <c r="I240" s="55">
        <v>68170</v>
      </c>
      <c r="J240" s="55">
        <v>0</v>
      </c>
      <c r="K240" s="55">
        <v>402.27550561200002</v>
      </c>
      <c r="L240" s="56">
        <v>0</v>
      </c>
      <c r="M240" s="56">
        <v>5.8999999999999999E-3</v>
      </c>
      <c r="N240" s="56">
        <v>1.9E-3</v>
      </c>
    </row>
    <row r="241" spans="1:14">
      <c r="A241" t="s">
        <v>906</v>
      </c>
      <c r="B241" t="s">
        <v>907</v>
      </c>
      <c r="C241" t="s">
        <v>767</v>
      </c>
      <c r="D241" t="s">
        <v>762</v>
      </c>
      <c r="E241" s="101" t="s">
        <v>1832</v>
      </c>
      <c r="F241" t="s">
        <v>799</v>
      </c>
      <c r="G241" t="s">
        <v>100</v>
      </c>
      <c r="H241" s="55">
        <v>270.12</v>
      </c>
      <c r="I241" s="55">
        <v>2271</v>
      </c>
      <c r="J241" s="55">
        <v>0</v>
      </c>
      <c r="K241" s="55">
        <v>22.249560200400001</v>
      </c>
      <c r="L241" s="56">
        <v>0</v>
      </c>
      <c r="M241" s="56">
        <v>2.9999999999999997E-4</v>
      </c>
      <c r="N241" s="56">
        <v>1E-4</v>
      </c>
    </row>
    <row r="242" spans="1:14">
      <c r="A242" t="s">
        <v>908</v>
      </c>
      <c r="B242" t="s">
        <v>909</v>
      </c>
      <c r="C242" t="s">
        <v>767</v>
      </c>
      <c r="D242" t="s">
        <v>762</v>
      </c>
      <c r="E242" s="101" t="s">
        <v>1832</v>
      </c>
      <c r="F242" t="s">
        <v>799</v>
      </c>
      <c r="G242" t="s">
        <v>100</v>
      </c>
      <c r="H242" s="55">
        <v>102.59</v>
      </c>
      <c r="I242" s="55">
        <v>49522</v>
      </c>
      <c r="J242" s="55">
        <v>0</v>
      </c>
      <c r="K242" s="55">
        <v>184.26835601459999</v>
      </c>
      <c r="L242" s="56">
        <v>0</v>
      </c>
      <c r="M242" s="56">
        <v>2.7000000000000001E-3</v>
      </c>
      <c r="N242" s="56">
        <v>8.9999999999999998E-4</v>
      </c>
    </row>
    <row r="243" spans="1:14">
      <c r="A243" t="s">
        <v>910</v>
      </c>
      <c r="B243" t="s">
        <v>911</v>
      </c>
      <c r="C243" t="s">
        <v>761</v>
      </c>
      <c r="D243" t="s">
        <v>762</v>
      </c>
      <c r="E243" s="101" t="s">
        <v>1832</v>
      </c>
      <c r="F243" t="s">
        <v>799</v>
      </c>
      <c r="G243" t="s">
        <v>100</v>
      </c>
      <c r="H243" s="55">
        <v>1383.95</v>
      </c>
      <c r="I243" s="55">
        <v>10437.815699999999</v>
      </c>
      <c r="J243" s="55">
        <v>0</v>
      </c>
      <c r="K243" s="55">
        <v>523.93520342880402</v>
      </c>
      <c r="L243" s="56">
        <v>0</v>
      </c>
      <c r="M243" s="56">
        <v>7.7000000000000002E-3</v>
      </c>
      <c r="N243" s="56">
        <v>2.5000000000000001E-3</v>
      </c>
    </row>
    <row r="244" spans="1:14">
      <c r="A244" t="s">
        <v>912</v>
      </c>
      <c r="B244" t="s">
        <v>913</v>
      </c>
      <c r="C244" t="s">
        <v>767</v>
      </c>
      <c r="D244" t="s">
        <v>762</v>
      </c>
      <c r="E244" s="101" t="s">
        <v>1832</v>
      </c>
      <c r="F244" t="s">
        <v>803</v>
      </c>
      <c r="G244" t="s">
        <v>100</v>
      </c>
      <c r="H244" s="55">
        <v>127.75</v>
      </c>
      <c r="I244" s="55">
        <v>59660</v>
      </c>
      <c r="J244" s="55">
        <v>0</v>
      </c>
      <c r="K244" s="55">
        <v>276.43416255</v>
      </c>
      <c r="L244" s="56">
        <v>0</v>
      </c>
      <c r="M244" s="56">
        <v>4.1000000000000003E-3</v>
      </c>
      <c r="N244" s="56">
        <v>1.2999999999999999E-3</v>
      </c>
    </row>
    <row r="245" spans="1:14">
      <c r="A245" t="s">
        <v>914</v>
      </c>
      <c r="B245" t="s">
        <v>915</v>
      </c>
      <c r="C245" t="s">
        <v>767</v>
      </c>
      <c r="D245" t="s">
        <v>762</v>
      </c>
      <c r="E245" s="101" t="s">
        <v>1832</v>
      </c>
      <c r="F245" t="s">
        <v>803</v>
      </c>
      <c r="G245" t="s">
        <v>100</v>
      </c>
      <c r="H245" s="55">
        <v>360.02</v>
      </c>
      <c r="I245" s="55">
        <v>12138</v>
      </c>
      <c r="J245" s="55">
        <v>0</v>
      </c>
      <c r="K245" s="55">
        <v>158.4970985052</v>
      </c>
      <c r="L245" s="56">
        <v>0</v>
      </c>
      <c r="M245" s="56">
        <v>2.3E-3</v>
      </c>
      <c r="N245" s="56">
        <v>8.0000000000000004E-4</v>
      </c>
    </row>
    <row r="246" spans="1:14">
      <c r="A246" t="s">
        <v>916</v>
      </c>
      <c r="B246" t="s">
        <v>917</v>
      </c>
      <c r="C246" t="s">
        <v>761</v>
      </c>
      <c r="D246" t="s">
        <v>762</v>
      </c>
      <c r="E246" s="101" t="s">
        <v>1832</v>
      </c>
      <c r="F246" t="s">
        <v>803</v>
      </c>
      <c r="G246" t="s">
        <v>100</v>
      </c>
      <c r="H246" s="55">
        <v>648.41999999999996</v>
      </c>
      <c r="I246" s="55">
        <v>5469</v>
      </c>
      <c r="J246" s="55">
        <v>0</v>
      </c>
      <c r="K246" s="55">
        <v>128.6209997046</v>
      </c>
      <c r="L246" s="56">
        <v>0</v>
      </c>
      <c r="M246" s="56">
        <v>1.9E-3</v>
      </c>
      <c r="N246" s="56">
        <v>5.9999999999999995E-4</v>
      </c>
    </row>
    <row r="247" spans="1:14">
      <c r="A247" t="s">
        <v>918</v>
      </c>
      <c r="B247" t="s">
        <v>919</v>
      </c>
      <c r="C247" t="s">
        <v>761</v>
      </c>
      <c r="D247" t="s">
        <v>762</v>
      </c>
      <c r="E247" s="101" t="s">
        <v>1832</v>
      </c>
      <c r="F247" t="s">
        <v>803</v>
      </c>
      <c r="G247" t="s">
        <v>100</v>
      </c>
      <c r="H247" s="55">
        <v>183.88</v>
      </c>
      <c r="I247" s="55">
        <v>42651</v>
      </c>
      <c r="J247" s="55">
        <v>0</v>
      </c>
      <c r="K247" s="55">
        <v>284.45349146759997</v>
      </c>
      <c r="L247" s="56">
        <v>0</v>
      </c>
      <c r="M247" s="56">
        <v>4.1999999999999997E-3</v>
      </c>
      <c r="N247" s="56">
        <v>1.4E-3</v>
      </c>
    </row>
    <row r="248" spans="1:14">
      <c r="A248" t="s">
        <v>920</v>
      </c>
      <c r="B248" t="s">
        <v>921</v>
      </c>
      <c r="C248" t="s">
        <v>767</v>
      </c>
      <c r="D248" t="s">
        <v>762</v>
      </c>
      <c r="E248" s="101" t="s">
        <v>1832</v>
      </c>
      <c r="F248" t="s">
        <v>803</v>
      </c>
      <c r="G248" t="s">
        <v>100</v>
      </c>
      <c r="H248" s="55">
        <v>290.33999999999997</v>
      </c>
      <c r="I248" s="55">
        <v>37604</v>
      </c>
      <c r="J248" s="55">
        <v>0</v>
      </c>
      <c r="K248" s="55">
        <v>395.9938782072</v>
      </c>
      <c r="L248" s="56">
        <v>0</v>
      </c>
      <c r="M248" s="56">
        <v>5.7999999999999996E-3</v>
      </c>
      <c r="N248" s="56">
        <v>1.9E-3</v>
      </c>
    </row>
    <row r="249" spans="1:14">
      <c r="A249" t="s">
        <v>922</v>
      </c>
      <c r="B249" t="s">
        <v>923</v>
      </c>
      <c r="C249" t="s">
        <v>767</v>
      </c>
      <c r="D249" t="s">
        <v>762</v>
      </c>
      <c r="E249" s="101" t="s">
        <v>1832</v>
      </c>
      <c r="F249" t="s">
        <v>803</v>
      </c>
      <c r="G249" t="s">
        <v>100</v>
      </c>
      <c r="H249" s="55">
        <v>324.48</v>
      </c>
      <c r="I249" s="55">
        <v>29488</v>
      </c>
      <c r="J249" s="55">
        <v>0</v>
      </c>
      <c r="K249" s="55">
        <v>347.0410165248</v>
      </c>
      <c r="L249" s="56">
        <v>0</v>
      </c>
      <c r="M249" s="56">
        <v>5.1000000000000004E-3</v>
      </c>
      <c r="N249" s="56">
        <v>1.6999999999999999E-3</v>
      </c>
    </row>
    <row r="250" spans="1:14">
      <c r="A250" t="s">
        <v>924</v>
      </c>
      <c r="B250" t="s">
        <v>925</v>
      </c>
      <c r="C250" t="s">
        <v>761</v>
      </c>
      <c r="D250" t="s">
        <v>762</v>
      </c>
      <c r="E250" s="101" t="s">
        <v>1832</v>
      </c>
      <c r="F250" t="s">
        <v>803</v>
      </c>
      <c r="G250" t="s">
        <v>100</v>
      </c>
      <c r="H250" s="55">
        <v>751.12</v>
      </c>
      <c r="I250" s="55">
        <v>2744</v>
      </c>
      <c r="J250" s="55">
        <v>0</v>
      </c>
      <c r="K250" s="55">
        <v>74.755127865600002</v>
      </c>
      <c r="L250" s="56">
        <v>0</v>
      </c>
      <c r="M250" s="56">
        <v>1.1000000000000001E-3</v>
      </c>
      <c r="N250" s="56">
        <v>4.0000000000000002E-4</v>
      </c>
    </row>
    <row r="251" spans="1:14">
      <c r="A251" t="s">
        <v>926</v>
      </c>
      <c r="B251" t="s">
        <v>927</v>
      </c>
      <c r="C251" t="s">
        <v>761</v>
      </c>
      <c r="D251" t="s">
        <v>762</v>
      </c>
      <c r="E251" s="101" t="s">
        <v>1832</v>
      </c>
      <c r="F251" t="s">
        <v>803</v>
      </c>
      <c r="G251" t="s">
        <v>100</v>
      </c>
      <c r="H251" s="55">
        <v>300.02</v>
      </c>
      <c r="I251" s="55">
        <v>26035</v>
      </c>
      <c r="J251" s="55">
        <v>0</v>
      </c>
      <c r="K251" s="55">
        <v>283.30572078900002</v>
      </c>
      <c r="L251" s="56">
        <v>0</v>
      </c>
      <c r="M251" s="56">
        <v>4.1999999999999997E-3</v>
      </c>
      <c r="N251" s="56">
        <v>1.4E-3</v>
      </c>
    </row>
    <row r="252" spans="1:14">
      <c r="A252" t="s">
        <v>928</v>
      </c>
      <c r="B252" t="s">
        <v>929</v>
      </c>
      <c r="C252" t="s">
        <v>761</v>
      </c>
      <c r="D252" t="s">
        <v>762</v>
      </c>
      <c r="E252" s="101" t="s">
        <v>1832</v>
      </c>
      <c r="F252" t="s">
        <v>822</v>
      </c>
      <c r="G252" t="s">
        <v>100</v>
      </c>
      <c r="H252" s="55">
        <v>1500.08</v>
      </c>
      <c r="I252" s="55">
        <v>3566</v>
      </c>
      <c r="J252" s="55">
        <v>0</v>
      </c>
      <c r="K252" s="55">
        <v>194.0185771056</v>
      </c>
      <c r="L252" s="56">
        <v>0</v>
      </c>
      <c r="M252" s="56">
        <v>2.8999999999999998E-3</v>
      </c>
      <c r="N252" s="56">
        <v>8.9999999999999998E-4</v>
      </c>
    </row>
    <row r="253" spans="1:14">
      <c r="A253" t="s">
        <v>930</v>
      </c>
      <c r="B253" t="s">
        <v>931</v>
      </c>
      <c r="C253" t="s">
        <v>108</v>
      </c>
      <c r="D253" t="s">
        <v>762</v>
      </c>
      <c r="E253" s="101" t="s">
        <v>1832</v>
      </c>
      <c r="F253" t="s">
        <v>822</v>
      </c>
      <c r="G253" t="s">
        <v>100</v>
      </c>
      <c r="H253" s="55">
        <v>70.84</v>
      </c>
      <c r="I253" s="55">
        <v>149800</v>
      </c>
      <c r="J253" s="55">
        <v>0</v>
      </c>
      <c r="K253" s="55">
        <v>384.89114663999999</v>
      </c>
      <c r="L253" s="56">
        <v>0</v>
      </c>
      <c r="M253" s="56">
        <v>5.7000000000000002E-3</v>
      </c>
      <c r="N253" s="56">
        <v>1.9E-3</v>
      </c>
    </row>
    <row r="254" spans="1:14">
      <c r="A254" t="s">
        <v>932</v>
      </c>
      <c r="B254" t="s">
        <v>933</v>
      </c>
      <c r="C254" t="s">
        <v>767</v>
      </c>
      <c r="D254" t="s">
        <v>762</v>
      </c>
      <c r="E254" s="101" t="s">
        <v>1832</v>
      </c>
      <c r="F254" t="s">
        <v>232</v>
      </c>
      <c r="G254" t="s">
        <v>100</v>
      </c>
      <c r="H254" s="55">
        <v>2449.7399999999998</v>
      </c>
      <c r="I254" s="55">
        <v>1914</v>
      </c>
      <c r="J254" s="55">
        <v>0</v>
      </c>
      <c r="K254" s="55">
        <v>170.0628615972</v>
      </c>
      <c r="L254" s="56">
        <v>0</v>
      </c>
      <c r="M254" s="56">
        <v>2.5000000000000001E-3</v>
      </c>
      <c r="N254" s="56">
        <v>8.0000000000000004E-4</v>
      </c>
    </row>
    <row r="255" spans="1:14">
      <c r="A255" t="s">
        <v>934</v>
      </c>
      <c r="B255" t="s">
        <v>935</v>
      </c>
      <c r="C255" t="s">
        <v>936</v>
      </c>
      <c r="D255" t="s">
        <v>762</v>
      </c>
      <c r="E255" s="101" t="s">
        <v>1832</v>
      </c>
      <c r="F255" t="s">
        <v>282</v>
      </c>
      <c r="G255" t="s">
        <v>104</v>
      </c>
      <c r="H255" s="55">
        <v>8262.07</v>
      </c>
      <c r="I255" s="55">
        <v>1044</v>
      </c>
      <c r="J255" s="55">
        <v>0</v>
      </c>
      <c r="K255" s="55">
        <v>398.58040030571999</v>
      </c>
      <c r="L255" s="56">
        <v>1E-4</v>
      </c>
      <c r="M255" s="56">
        <v>5.8999999999999999E-3</v>
      </c>
      <c r="N255" s="56">
        <v>1.9E-3</v>
      </c>
    </row>
    <row r="256" spans="1:14">
      <c r="A256" t="s">
        <v>183</v>
      </c>
      <c r="B256" s="102" t="s">
        <v>1832</v>
      </c>
      <c r="C256" s="102" t="s">
        <v>1832</v>
      </c>
      <c r="D256" s="103" t="s">
        <v>1832</v>
      </c>
      <c r="E256" s="103" t="s">
        <v>1832</v>
      </c>
      <c r="F256" s="103" t="s">
        <v>1832</v>
      </c>
      <c r="G256" s="103" t="s">
        <v>1832</v>
      </c>
      <c r="H256" s="103" t="s">
        <v>1832</v>
      </c>
      <c r="I256" s="103" t="s">
        <v>1832</v>
      </c>
      <c r="J256" s="103" t="s">
        <v>1832</v>
      </c>
      <c r="K256" s="103" t="s">
        <v>1832</v>
      </c>
      <c r="L256" s="103" t="s">
        <v>1832</v>
      </c>
      <c r="M256" s="103" t="s">
        <v>1832</v>
      </c>
      <c r="N256" s="103" t="s">
        <v>1832</v>
      </c>
    </row>
    <row r="257" spans="1:14">
      <c r="A257" t="s">
        <v>215</v>
      </c>
      <c r="B257" s="102" t="s">
        <v>1832</v>
      </c>
      <c r="C257" s="102" t="s">
        <v>1832</v>
      </c>
      <c r="D257" s="103" t="s">
        <v>1832</v>
      </c>
      <c r="E257" s="103" t="s">
        <v>1832</v>
      </c>
      <c r="F257" s="103" t="s">
        <v>1832</v>
      </c>
      <c r="G257" s="103" t="s">
        <v>1832</v>
      </c>
      <c r="H257" s="103" t="s">
        <v>1832</v>
      </c>
      <c r="I257" s="103" t="s">
        <v>1832</v>
      </c>
      <c r="J257" s="103" t="s">
        <v>1832</v>
      </c>
      <c r="K257" s="103" t="s">
        <v>1832</v>
      </c>
      <c r="L257" s="103" t="s">
        <v>1832</v>
      </c>
      <c r="M257" s="103" t="s">
        <v>1832</v>
      </c>
      <c r="N257" s="103" t="s">
        <v>1832</v>
      </c>
    </row>
    <row r="258" spans="1:14">
      <c r="A258" t="s">
        <v>216</v>
      </c>
      <c r="B258" s="102" t="s">
        <v>1832</v>
      </c>
      <c r="C258" s="102" t="s">
        <v>1832</v>
      </c>
      <c r="D258" s="103" t="s">
        <v>1832</v>
      </c>
      <c r="E258" s="103" t="s">
        <v>1832</v>
      </c>
      <c r="F258" s="103" t="s">
        <v>1832</v>
      </c>
      <c r="G258" s="103" t="s">
        <v>1832</v>
      </c>
      <c r="H258" s="103" t="s">
        <v>1832</v>
      </c>
      <c r="I258" s="103" t="s">
        <v>1832</v>
      </c>
      <c r="J258" s="103" t="s">
        <v>1832</v>
      </c>
      <c r="K258" s="103" t="s">
        <v>1832</v>
      </c>
      <c r="L258" s="103" t="s">
        <v>1832</v>
      </c>
      <c r="M258" s="103" t="s">
        <v>1832</v>
      </c>
      <c r="N258" s="103" t="s">
        <v>1832</v>
      </c>
    </row>
    <row r="259" spans="1:14">
      <c r="A259" t="s">
        <v>217</v>
      </c>
      <c r="B259" s="102" t="s">
        <v>1832</v>
      </c>
      <c r="C259" s="102" t="s">
        <v>1832</v>
      </c>
      <c r="D259" s="103" t="s">
        <v>1832</v>
      </c>
      <c r="E259" s="103" t="s">
        <v>1832</v>
      </c>
      <c r="F259" s="103" t="s">
        <v>1832</v>
      </c>
      <c r="G259" s="103" t="s">
        <v>1832</v>
      </c>
      <c r="H259" s="103" t="s">
        <v>1832</v>
      </c>
      <c r="I259" s="103" t="s">
        <v>1832</v>
      </c>
      <c r="J259" s="103" t="s">
        <v>1832</v>
      </c>
      <c r="K259" s="103" t="s">
        <v>1832</v>
      </c>
      <c r="L259" s="103" t="s">
        <v>1832</v>
      </c>
      <c r="M259" s="103" t="s">
        <v>1832</v>
      </c>
      <c r="N259" s="103" t="s">
        <v>1832</v>
      </c>
    </row>
    <row r="260" spans="1:14">
      <c r="A260" t="s">
        <v>218</v>
      </c>
      <c r="B260" s="102" t="s">
        <v>1832</v>
      </c>
      <c r="C260" s="102" t="s">
        <v>1832</v>
      </c>
      <c r="D260" s="103" t="s">
        <v>1832</v>
      </c>
      <c r="E260" s="103" t="s">
        <v>1832</v>
      </c>
      <c r="F260" s="103" t="s">
        <v>1832</v>
      </c>
      <c r="G260" s="103" t="s">
        <v>1832</v>
      </c>
      <c r="H260" s="103" t="s">
        <v>1832</v>
      </c>
      <c r="I260" s="103" t="s">
        <v>1832</v>
      </c>
      <c r="J260" s="103" t="s">
        <v>1832</v>
      </c>
      <c r="K260" s="103" t="s">
        <v>1832</v>
      </c>
      <c r="L260" s="103" t="s">
        <v>1832</v>
      </c>
      <c r="M260" s="103" t="s">
        <v>1832</v>
      </c>
      <c r="N260" s="103" t="s">
        <v>1832</v>
      </c>
    </row>
    <row r="261" spans="1:14" hidden="1">
      <c r="D261" s="13"/>
      <c r="E261" s="13"/>
      <c r="F261" s="13"/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2" t="s">
        <v>1831</v>
      </c>
    </row>
    <row r="2" spans="1:15" s="1" customFormat="1">
      <c r="A2" s="2" t="s">
        <v>1</v>
      </c>
      <c r="B2" s="9" t="s">
        <v>1297</v>
      </c>
    </row>
    <row r="3" spans="1:15" s="1" customFormat="1">
      <c r="A3" s="2" t="s">
        <v>2</v>
      </c>
      <c r="B3" s="20" t="s">
        <v>1298</v>
      </c>
    </row>
    <row r="4" spans="1:15" s="1" customFormat="1">
      <c r="A4" s="2" t="s">
        <v>3</v>
      </c>
      <c r="B4" s="63" t="s">
        <v>164</v>
      </c>
    </row>
    <row r="5" spans="1:15" ht="18.75">
      <c r="A5" s="78" t="s">
        <v>161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154</v>
      </c>
      <c r="H6" s="33" t="s">
        <v>155</v>
      </c>
      <c r="I6" s="104" t="s">
        <v>159</v>
      </c>
      <c r="J6" s="33" t="s">
        <v>53</v>
      </c>
      <c r="K6" s="33" t="s">
        <v>69</v>
      </c>
      <c r="L6" s="33" t="s">
        <v>54</v>
      </c>
      <c r="M6" s="33" t="s">
        <v>150</v>
      </c>
      <c r="O6" s="13"/>
    </row>
    <row r="7" spans="1:15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21" t="s">
        <v>151</v>
      </c>
      <c r="H7" s="96" t="s">
        <v>1832</v>
      </c>
      <c r="I7" s="16" t="s">
        <v>152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160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53">
        <v>1038160.66</v>
      </c>
      <c r="H9" s="98" t="s">
        <v>1832</v>
      </c>
      <c r="I9" s="53">
        <v>9.0079999999999993E-2</v>
      </c>
      <c r="J9" s="53">
        <v>69200.015434779736</v>
      </c>
      <c r="K9" s="98" t="s">
        <v>1832</v>
      </c>
      <c r="L9" s="54">
        <v>1</v>
      </c>
      <c r="M9" s="54">
        <v>0.33479999999999999</v>
      </c>
      <c r="N9" s="25"/>
    </row>
    <row r="10" spans="1:15">
      <c r="A10" s="57" t="s">
        <v>169</v>
      </c>
      <c r="B10" s="102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59">
        <v>581522.87</v>
      </c>
      <c r="H10" s="103" t="s">
        <v>1832</v>
      </c>
      <c r="I10" s="59">
        <v>0</v>
      </c>
      <c r="J10" s="59">
        <v>19134.610309200001</v>
      </c>
      <c r="K10" s="103" t="s">
        <v>1832</v>
      </c>
      <c r="L10" s="58">
        <v>0.27650000000000002</v>
      </c>
      <c r="M10" s="58">
        <v>9.2600000000000002E-2</v>
      </c>
    </row>
    <row r="11" spans="1:15">
      <c r="A11" s="57" t="s">
        <v>937</v>
      </c>
      <c r="B11" s="102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59">
        <v>581522.87</v>
      </c>
      <c r="H11" s="103" t="s">
        <v>1832</v>
      </c>
      <c r="I11" s="59">
        <v>0</v>
      </c>
      <c r="J11" s="59">
        <v>19134.610309200001</v>
      </c>
      <c r="K11" s="103" t="s">
        <v>1832</v>
      </c>
      <c r="L11" s="58">
        <v>0.27650000000000002</v>
      </c>
      <c r="M11" s="58">
        <v>9.2600000000000002E-2</v>
      </c>
    </row>
    <row r="12" spans="1:15">
      <c r="A12" t="s">
        <v>938</v>
      </c>
      <c r="B12" t="s">
        <v>939</v>
      </c>
      <c r="C12" t="s">
        <v>96</v>
      </c>
      <c r="D12" t="s">
        <v>940</v>
      </c>
      <c r="E12" t="s">
        <v>941</v>
      </c>
      <c r="F12" t="s">
        <v>98</v>
      </c>
      <c r="G12" s="55">
        <v>78576</v>
      </c>
      <c r="H12" s="55">
        <v>1850</v>
      </c>
      <c r="I12" s="55">
        <v>0</v>
      </c>
      <c r="J12" s="55">
        <v>1453.6559999999999</v>
      </c>
      <c r="K12" s="56">
        <v>1.6000000000000001E-3</v>
      </c>
      <c r="L12" s="56">
        <v>2.1000000000000001E-2</v>
      </c>
      <c r="M12" s="56">
        <v>7.0000000000000001E-3</v>
      </c>
    </row>
    <row r="13" spans="1:15">
      <c r="A13" t="s">
        <v>942</v>
      </c>
      <c r="B13" t="s">
        <v>943</v>
      </c>
      <c r="C13" t="s">
        <v>96</v>
      </c>
      <c r="D13" t="s">
        <v>940</v>
      </c>
      <c r="E13" t="s">
        <v>941</v>
      </c>
      <c r="F13" t="s">
        <v>98</v>
      </c>
      <c r="G13" s="55">
        <v>27481.7</v>
      </c>
      <c r="H13" s="55">
        <v>3429</v>
      </c>
      <c r="I13" s="55">
        <v>0</v>
      </c>
      <c r="J13" s="55">
        <v>942.34749299999999</v>
      </c>
      <c r="K13" s="56">
        <v>4.0000000000000002E-4</v>
      </c>
      <c r="L13" s="56">
        <v>1.3599999999999999E-2</v>
      </c>
      <c r="M13" s="56">
        <v>4.5999999999999999E-3</v>
      </c>
    </row>
    <row r="14" spans="1:15">
      <c r="A14" t="s">
        <v>944</v>
      </c>
      <c r="B14" t="s">
        <v>945</v>
      </c>
      <c r="C14" t="s">
        <v>96</v>
      </c>
      <c r="D14" t="s">
        <v>940</v>
      </c>
      <c r="E14" t="s">
        <v>941</v>
      </c>
      <c r="F14" t="s">
        <v>98</v>
      </c>
      <c r="G14" s="55">
        <v>120497.1</v>
      </c>
      <c r="H14" s="55">
        <v>1855</v>
      </c>
      <c r="I14" s="55">
        <v>0</v>
      </c>
      <c r="J14" s="55">
        <v>2235.2212049999998</v>
      </c>
      <c r="K14" s="56">
        <v>2.0999999999999999E-3</v>
      </c>
      <c r="L14" s="56">
        <v>3.2300000000000002E-2</v>
      </c>
      <c r="M14" s="56">
        <v>1.0800000000000001E-2</v>
      </c>
    </row>
    <row r="15" spans="1:15">
      <c r="A15" t="s">
        <v>946</v>
      </c>
      <c r="B15" t="s">
        <v>947</v>
      </c>
      <c r="C15" t="s">
        <v>96</v>
      </c>
      <c r="D15" t="s">
        <v>948</v>
      </c>
      <c r="E15" t="s">
        <v>941</v>
      </c>
      <c r="F15" t="s">
        <v>98</v>
      </c>
      <c r="G15" s="55">
        <v>6032.26</v>
      </c>
      <c r="H15" s="55">
        <v>2759</v>
      </c>
      <c r="I15" s="55">
        <v>0</v>
      </c>
      <c r="J15" s="55">
        <v>166.43005339999999</v>
      </c>
      <c r="K15" s="56">
        <v>8.9999999999999998E-4</v>
      </c>
      <c r="L15" s="56">
        <v>2.3999999999999998E-3</v>
      </c>
      <c r="M15" s="56">
        <v>8.0000000000000004E-4</v>
      </c>
    </row>
    <row r="16" spans="1:15">
      <c r="A16" t="s">
        <v>949</v>
      </c>
      <c r="B16" t="s">
        <v>950</v>
      </c>
      <c r="C16" t="s">
        <v>96</v>
      </c>
      <c r="D16" t="s">
        <v>948</v>
      </c>
      <c r="E16" t="s">
        <v>941</v>
      </c>
      <c r="F16" t="s">
        <v>98</v>
      </c>
      <c r="G16" s="55">
        <v>33717</v>
      </c>
      <c r="H16" s="55">
        <v>1833</v>
      </c>
      <c r="I16" s="55">
        <v>0</v>
      </c>
      <c r="J16" s="55">
        <v>618.03260999999998</v>
      </c>
      <c r="K16" s="56">
        <v>5.9999999999999995E-4</v>
      </c>
      <c r="L16" s="56">
        <v>8.8999999999999999E-3</v>
      </c>
      <c r="M16" s="56">
        <v>3.0000000000000001E-3</v>
      </c>
    </row>
    <row r="17" spans="1:13">
      <c r="A17" t="s">
        <v>951</v>
      </c>
      <c r="B17" t="s">
        <v>952</v>
      </c>
      <c r="C17" t="s">
        <v>96</v>
      </c>
      <c r="D17" t="s">
        <v>948</v>
      </c>
      <c r="E17" t="s">
        <v>941</v>
      </c>
      <c r="F17" t="s">
        <v>98</v>
      </c>
      <c r="G17" s="55">
        <v>49587.54</v>
      </c>
      <c r="H17" s="55">
        <v>3381</v>
      </c>
      <c r="I17" s="55">
        <v>0</v>
      </c>
      <c r="J17" s="55">
        <v>1676.5547274</v>
      </c>
      <c r="K17" s="56">
        <v>4.0000000000000002E-4</v>
      </c>
      <c r="L17" s="56">
        <v>2.4199999999999999E-2</v>
      </c>
      <c r="M17" s="56">
        <v>8.0999999999999996E-3</v>
      </c>
    </row>
    <row r="18" spans="1:13">
      <c r="A18" t="s">
        <v>953</v>
      </c>
      <c r="B18" t="s">
        <v>954</v>
      </c>
      <c r="C18" t="s">
        <v>96</v>
      </c>
      <c r="D18" t="s">
        <v>948</v>
      </c>
      <c r="E18" t="s">
        <v>941</v>
      </c>
      <c r="F18" t="s">
        <v>98</v>
      </c>
      <c r="G18" s="55">
        <v>173238.54</v>
      </c>
      <c r="H18" s="55">
        <v>1860</v>
      </c>
      <c r="I18" s="55">
        <v>0</v>
      </c>
      <c r="J18" s="55">
        <v>3222.236844</v>
      </c>
      <c r="K18" s="56">
        <v>1.1999999999999999E-3</v>
      </c>
      <c r="L18" s="56">
        <v>4.6600000000000003E-2</v>
      </c>
      <c r="M18" s="56">
        <v>1.5599999999999999E-2</v>
      </c>
    </row>
    <row r="19" spans="1:13">
      <c r="A19" t="s">
        <v>955</v>
      </c>
      <c r="B19" t="s">
        <v>956</v>
      </c>
      <c r="C19" t="s">
        <v>96</v>
      </c>
      <c r="D19" t="s">
        <v>948</v>
      </c>
      <c r="E19" t="s">
        <v>941</v>
      </c>
      <c r="F19" t="s">
        <v>98</v>
      </c>
      <c r="G19" s="55">
        <v>12419.8</v>
      </c>
      <c r="H19" s="55">
        <v>1841</v>
      </c>
      <c r="I19" s="55">
        <v>0</v>
      </c>
      <c r="J19" s="55">
        <v>228.648518</v>
      </c>
      <c r="K19" s="56">
        <v>1E-4</v>
      </c>
      <c r="L19" s="56">
        <v>3.3E-3</v>
      </c>
      <c r="M19" s="56">
        <v>1.1000000000000001E-3</v>
      </c>
    </row>
    <row r="20" spans="1:13">
      <c r="A20" t="s">
        <v>957</v>
      </c>
      <c r="B20" t="s">
        <v>958</v>
      </c>
      <c r="C20" t="s">
        <v>96</v>
      </c>
      <c r="D20" t="s">
        <v>959</v>
      </c>
      <c r="E20" t="s">
        <v>941</v>
      </c>
      <c r="F20" t="s">
        <v>98</v>
      </c>
      <c r="G20" s="55">
        <v>14030.95</v>
      </c>
      <c r="H20" s="55">
        <v>1848</v>
      </c>
      <c r="I20" s="55">
        <v>0</v>
      </c>
      <c r="J20" s="55">
        <v>259.29195600000003</v>
      </c>
      <c r="K20" s="56">
        <v>2.9999999999999997E-4</v>
      </c>
      <c r="L20" s="56">
        <v>3.7000000000000002E-3</v>
      </c>
      <c r="M20" s="56">
        <v>1.2999999999999999E-3</v>
      </c>
    </row>
    <row r="21" spans="1:13">
      <c r="A21" t="s">
        <v>960</v>
      </c>
      <c r="B21" t="s">
        <v>961</v>
      </c>
      <c r="C21" t="s">
        <v>96</v>
      </c>
      <c r="D21" t="s">
        <v>959</v>
      </c>
      <c r="E21" t="s">
        <v>941</v>
      </c>
      <c r="F21" t="s">
        <v>98</v>
      </c>
      <c r="G21" s="55">
        <v>26802.48</v>
      </c>
      <c r="H21" s="55">
        <v>3393</v>
      </c>
      <c r="I21" s="55">
        <v>0</v>
      </c>
      <c r="J21" s="55">
        <v>909.40814639999996</v>
      </c>
      <c r="K21" s="56">
        <v>4.0000000000000002E-4</v>
      </c>
      <c r="L21" s="56">
        <v>1.3100000000000001E-2</v>
      </c>
      <c r="M21" s="56">
        <v>4.4000000000000003E-3</v>
      </c>
    </row>
    <row r="22" spans="1:13">
      <c r="A22" t="s">
        <v>962</v>
      </c>
      <c r="B22" t="s">
        <v>963</v>
      </c>
      <c r="C22" t="s">
        <v>96</v>
      </c>
      <c r="D22" t="s">
        <v>964</v>
      </c>
      <c r="E22" t="s">
        <v>941</v>
      </c>
      <c r="F22" t="s">
        <v>98</v>
      </c>
      <c r="G22" s="55">
        <v>1909.1</v>
      </c>
      <c r="H22" s="55">
        <v>33260</v>
      </c>
      <c r="I22" s="55">
        <v>0</v>
      </c>
      <c r="J22" s="55">
        <v>634.96666000000005</v>
      </c>
      <c r="K22" s="56">
        <v>2.9999999999999997E-4</v>
      </c>
      <c r="L22" s="56">
        <v>9.1999999999999998E-3</v>
      </c>
      <c r="M22" s="56">
        <v>3.0999999999999999E-3</v>
      </c>
    </row>
    <row r="23" spans="1:13">
      <c r="A23" t="s">
        <v>965</v>
      </c>
      <c r="B23" t="s">
        <v>966</v>
      </c>
      <c r="C23" t="s">
        <v>96</v>
      </c>
      <c r="D23" t="s">
        <v>964</v>
      </c>
      <c r="E23" t="s">
        <v>941</v>
      </c>
      <c r="F23" t="s">
        <v>98</v>
      </c>
      <c r="G23" s="55">
        <v>23045.46</v>
      </c>
      <c r="H23" s="55">
        <v>18500</v>
      </c>
      <c r="I23" s="55">
        <v>0</v>
      </c>
      <c r="J23" s="55">
        <v>4263.4101000000001</v>
      </c>
      <c r="K23" s="56">
        <v>6.9999999999999999E-4</v>
      </c>
      <c r="L23" s="56">
        <v>6.1600000000000002E-2</v>
      </c>
      <c r="M23" s="56">
        <v>2.06E-2</v>
      </c>
    </row>
    <row r="24" spans="1:13">
      <c r="A24" t="s">
        <v>967</v>
      </c>
      <c r="B24" t="s">
        <v>968</v>
      </c>
      <c r="C24" t="s">
        <v>96</v>
      </c>
      <c r="D24" t="s">
        <v>964</v>
      </c>
      <c r="E24" t="s">
        <v>941</v>
      </c>
      <c r="F24" t="s">
        <v>98</v>
      </c>
      <c r="G24" s="55">
        <v>1332.94</v>
      </c>
      <c r="H24" s="55">
        <v>18340</v>
      </c>
      <c r="I24" s="55">
        <v>0</v>
      </c>
      <c r="J24" s="55">
        <v>244.461196</v>
      </c>
      <c r="K24" s="56">
        <v>2.0000000000000001E-4</v>
      </c>
      <c r="L24" s="56">
        <v>3.5000000000000001E-3</v>
      </c>
      <c r="M24" s="56">
        <v>1.1999999999999999E-3</v>
      </c>
    </row>
    <row r="25" spans="1:13">
      <c r="A25" t="s">
        <v>969</v>
      </c>
      <c r="B25" t="s">
        <v>970</v>
      </c>
      <c r="C25" t="s">
        <v>96</v>
      </c>
      <c r="D25" t="s">
        <v>964</v>
      </c>
      <c r="E25" t="s">
        <v>941</v>
      </c>
      <c r="F25" t="s">
        <v>98</v>
      </c>
      <c r="G25" s="55">
        <v>12852</v>
      </c>
      <c r="H25" s="55">
        <v>17740</v>
      </c>
      <c r="I25" s="55">
        <v>0</v>
      </c>
      <c r="J25" s="55">
        <v>2279.9448000000002</v>
      </c>
      <c r="K25" s="56">
        <v>1.1999999999999999E-3</v>
      </c>
      <c r="L25" s="56">
        <v>3.2899999999999999E-2</v>
      </c>
      <c r="M25" s="56">
        <v>1.0999999999999999E-2</v>
      </c>
    </row>
    <row r="26" spans="1:13">
      <c r="A26" s="57" t="s">
        <v>971</v>
      </c>
      <c r="B26" s="102" t="s">
        <v>1832</v>
      </c>
      <c r="C26" s="103" t="s">
        <v>1832</v>
      </c>
      <c r="D26" s="103" t="s">
        <v>1832</v>
      </c>
      <c r="E26" s="103" t="s">
        <v>1832</v>
      </c>
      <c r="F26" s="103" t="s">
        <v>1832</v>
      </c>
      <c r="G26" s="59">
        <v>0</v>
      </c>
      <c r="H26" s="103" t="s">
        <v>1832</v>
      </c>
      <c r="I26" s="59">
        <v>0</v>
      </c>
      <c r="J26" s="59">
        <v>0</v>
      </c>
      <c r="K26" s="103" t="s">
        <v>1832</v>
      </c>
      <c r="L26" s="58">
        <v>0</v>
      </c>
      <c r="M26" s="58">
        <v>0</v>
      </c>
    </row>
    <row r="27" spans="1:13">
      <c r="A27" t="s">
        <v>175</v>
      </c>
      <c r="B27" t="s">
        <v>175</v>
      </c>
      <c r="C27" s="103" t="s">
        <v>1832</v>
      </c>
      <c r="D27" s="103" t="s">
        <v>1832</v>
      </c>
      <c r="E27" t="s">
        <v>175</v>
      </c>
      <c r="F27" t="s">
        <v>175</v>
      </c>
      <c r="G27" s="55">
        <v>0</v>
      </c>
      <c r="H27" s="55">
        <v>0</v>
      </c>
      <c r="I27" s="103" t="s">
        <v>1832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972</v>
      </c>
      <c r="B28" s="102" t="s">
        <v>1832</v>
      </c>
      <c r="C28" s="103" t="s">
        <v>1832</v>
      </c>
      <c r="D28" s="103" t="s">
        <v>1832</v>
      </c>
      <c r="E28" s="103" t="s">
        <v>1832</v>
      </c>
      <c r="F28" s="103" t="s">
        <v>1832</v>
      </c>
      <c r="G28" s="59">
        <v>0</v>
      </c>
      <c r="H28" s="103" t="s">
        <v>1832</v>
      </c>
      <c r="I28" s="59">
        <v>0</v>
      </c>
      <c r="J28" s="59">
        <v>0</v>
      </c>
      <c r="K28" s="103" t="s">
        <v>1832</v>
      </c>
      <c r="L28" s="58">
        <v>0</v>
      </c>
      <c r="M28" s="58">
        <v>0</v>
      </c>
    </row>
    <row r="29" spans="1:13">
      <c r="A29" t="s">
        <v>175</v>
      </c>
      <c r="B29" t="s">
        <v>175</v>
      </c>
      <c r="C29" s="103" t="s">
        <v>1832</v>
      </c>
      <c r="D29" s="103" t="s">
        <v>1832</v>
      </c>
      <c r="E29" t="s">
        <v>175</v>
      </c>
      <c r="F29" t="s">
        <v>175</v>
      </c>
      <c r="G29" s="55">
        <v>0</v>
      </c>
      <c r="H29" s="55">
        <v>0</v>
      </c>
      <c r="I29" s="103" t="s">
        <v>1832</v>
      </c>
      <c r="J29" s="55">
        <v>0</v>
      </c>
      <c r="K29" s="56">
        <v>0</v>
      </c>
      <c r="L29" s="56">
        <v>0</v>
      </c>
      <c r="M29" s="56">
        <v>0</v>
      </c>
    </row>
    <row r="30" spans="1:13">
      <c r="A30" s="57" t="s">
        <v>973</v>
      </c>
      <c r="B30" s="102" t="s">
        <v>1832</v>
      </c>
      <c r="C30" s="103" t="s">
        <v>1832</v>
      </c>
      <c r="D30" s="103" t="s">
        <v>1832</v>
      </c>
      <c r="E30" s="103" t="s">
        <v>1832</v>
      </c>
      <c r="F30" s="103" t="s">
        <v>1832</v>
      </c>
      <c r="G30" s="59">
        <v>0</v>
      </c>
      <c r="H30" s="103" t="s">
        <v>1832</v>
      </c>
      <c r="I30" s="59">
        <v>0</v>
      </c>
      <c r="J30" s="59">
        <v>0</v>
      </c>
      <c r="K30" s="103" t="s">
        <v>1832</v>
      </c>
      <c r="L30" s="58">
        <v>0</v>
      </c>
      <c r="M30" s="58">
        <v>0</v>
      </c>
    </row>
    <row r="31" spans="1:13">
      <c r="A31" t="s">
        <v>175</v>
      </c>
      <c r="B31" t="s">
        <v>175</v>
      </c>
      <c r="C31" s="103" t="s">
        <v>1832</v>
      </c>
      <c r="D31" s="103" t="s">
        <v>1832</v>
      </c>
      <c r="E31" t="s">
        <v>175</v>
      </c>
      <c r="F31" t="s">
        <v>175</v>
      </c>
      <c r="G31" s="55">
        <v>0</v>
      </c>
      <c r="H31" s="55">
        <v>0</v>
      </c>
      <c r="I31" s="103" t="s">
        <v>1832</v>
      </c>
      <c r="J31" s="55">
        <v>0</v>
      </c>
      <c r="K31" s="56">
        <v>0</v>
      </c>
      <c r="L31" s="56">
        <v>0</v>
      </c>
      <c r="M31" s="56">
        <v>0</v>
      </c>
    </row>
    <row r="32" spans="1:13">
      <c r="A32" s="57" t="s">
        <v>223</v>
      </c>
      <c r="B32" s="102" t="s">
        <v>1832</v>
      </c>
      <c r="C32" s="103" t="s">
        <v>1832</v>
      </c>
      <c r="D32" s="103" t="s">
        <v>1832</v>
      </c>
      <c r="E32" s="103" t="s">
        <v>1832</v>
      </c>
      <c r="F32" s="103" t="s">
        <v>1832</v>
      </c>
      <c r="G32" s="59">
        <v>0</v>
      </c>
      <c r="H32" s="103" t="s">
        <v>1832</v>
      </c>
      <c r="I32" s="59">
        <v>0</v>
      </c>
      <c r="J32" s="59">
        <v>0</v>
      </c>
      <c r="K32" s="103" t="s">
        <v>1832</v>
      </c>
      <c r="L32" s="58">
        <v>0</v>
      </c>
      <c r="M32" s="58">
        <v>0</v>
      </c>
    </row>
    <row r="33" spans="1:13">
      <c r="A33" t="s">
        <v>175</v>
      </c>
      <c r="B33" t="s">
        <v>175</v>
      </c>
      <c r="C33" s="103" t="s">
        <v>1832</v>
      </c>
      <c r="D33" s="103" t="s">
        <v>1832</v>
      </c>
      <c r="E33" t="s">
        <v>175</v>
      </c>
      <c r="F33" t="s">
        <v>175</v>
      </c>
      <c r="G33" s="55">
        <v>0</v>
      </c>
      <c r="H33" s="55">
        <v>0</v>
      </c>
      <c r="I33" s="103" t="s">
        <v>1832</v>
      </c>
      <c r="J33" s="55">
        <v>0</v>
      </c>
      <c r="K33" s="56">
        <v>0</v>
      </c>
      <c r="L33" s="56">
        <v>0</v>
      </c>
      <c r="M33" s="56">
        <v>0</v>
      </c>
    </row>
    <row r="34" spans="1:13">
      <c r="A34" s="57" t="s">
        <v>974</v>
      </c>
      <c r="B34" s="102" t="s">
        <v>1832</v>
      </c>
      <c r="C34" s="103" t="s">
        <v>1832</v>
      </c>
      <c r="D34" s="103" t="s">
        <v>1832</v>
      </c>
      <c r="E34" s="103" t="s">
        <v>1832</v>
      </c>
      <c r="F34" s="103" t="s">
        <v>1832</v>
      </c>
      <c r="G34" s="59">
        <v>0</v>
      </c>
      <c r="H34" s="103" t="s">
        <v>1832</v>
      </c>
      <c r="I34" s="59">
        <v>0</v>
      </c>
      <c r="J34" s="59">
        <v>0</v>
      </c>
      <c r="K34" s="103" t="s">
        <v>1832</v>
      </c>
      <c r="L34" s="58">
        <v>0</v>
      </c>
      <c r="M34" s="58">
        <v>0</v>
      </c>
    </row>
    <row r="35" spans="1:13">
      <c r="A35" t="s">
        <v>175</v>
      </c>
      <c r="B35" t="s">
        <v>175</v>
      </c>
      <c r="C35" s="103" t="s">
        <v>1832</v>
      </c>
      <c r="D35" s="103" t="s">
        <v>1832</v>
      </c>
      <c r="E35" t="s">
        <v>175</v>
      </c>
      <c r="F35" t="s">
        <v>175</v>
      </c>
      <c r="G35" s="55">
        <v>0</v>
      </c>
      <c r="H35" s="55">
        <v>0</v>
      </c>
      <c r="I35" s="103" t="s">
        <v>1832</v>
      </c>
      <c r="J35" s="55">
        <v>0</v>
      </c>
      <c r="K35" s="56">
        <v>0</v>
      </c>
      <c r="L35" s="56">
        <v>0</v>
      </c>
      <c r="M35" s="56">
        <v>0</v>
      </c>
    </row>
    <row r="36" spans="1:13">
      <c r="A36" s="57" t="s">
        <v>181</v>
      </c>
      <c r="B36" s="102" t="s">
        <v>1832</v>
      </c>
      <c r="C36" s="103" t="s">
        <v>1832</v>
      </c>
      <c r="D36" s="103" t="s">
        <v>1832</v>
      </c>
      <c r="E36" s="103" t="s">
        <v>1832</v>
      </c>
      <c r="F36" s="103" t="s">
        <v>1832</v>
      </c>
      <c r="G36" s="59">
        <v>456637.79</v>
      </c>
      <c r="H36" s="103" t="s">
        <v>1832</v>
      </c>
      <c r="I36" s="59">
        <v>9.0079999999999993E-2</v>
      </c>
      <c r="J36" s="59">
        <v>50065.405125579739</v>
      </c>
      <c r="K36" s="103" t="s">
        <v>1832</v>
      </c>
      <c r="L36" s="58">
        <v>0.72350000000000003</v>
      </c>
      <c r="M36" s="58">
        <v>0.2422</v>
      </c>
    </row>
    <row r="37" spans="1:13">
      <c r="A37" s="57" t="s">
        <v>975</v>
      </c>
      <c r="B37" s="102" t="s">
        <v>1832</v>
      </c>
      <c r="C37" s="103" t="s">
        <v>1832</v>
      </c>
      <c r="D37" s="103" t="s">
        <v>1832</v>
      </c>
      <c r="E37" s="103" t="s">
        <v>1832</v>
      </c>
      <c r="F37" s="103" t="s">
        <v>1832</v>
      </c>
      <c r="G37" s="59">
        <v>456637.79</v>
      </c>
      <c r="H37" s="103" t="s">
        <v>1832</v>
      </c>
      <c r="I37" s="59">
        <v>9.0079999999999993E-2</v>
      </c>
      <c r="J37" s="59">
        <v>50065.405125579739</v>
      </c>
      <c r="K37" s="103" t="s">
        <v>1832</v>
      </c>
      <c r="L37" s="58">
        <v>0.72350000000000003</v>
      </c>
      <c r="M37" s="58">
        <v>0.2422</v>
      </c>
    </row>
    <row r="38" spans="1:13">
      <c r="A38" t="s">
        <v>976</v>
      </c>
      <c r="B38" t="s">
        <v>977</v>
      </c>
      <c r="C38" t="s">
        <v>761</v>
      </c>
      <c r="D38" s="101" t="s">
        <v>1832</v>
      </c>
      <c r="E38" t="s">
        <v>941</v>
      </c>
      <c r="F38" t="s">
        <v>100</v>
      </c>
      <c r="G38" s="55">
        <v>2135.92</v>
      </c>
      <c r="H38" s="55">
        <v>5335</v>
      </c>
      <c r="I38" s="55">
        <v>0</v>
      </c>
      <c r="J38" s="55">
        <v>413.30148116399999</v>
      </c>
      <c r="K38" s="56">
        <v>0</v>
      </c>
      <c r="L38" s="56">
        <v>6.0000000000000001E-3</v>
      </c>
      <c r="M38" s="56">
        <v>2E-3</v>
      </c>
    </row>
    <row r="39" spans="1:13">
      <c r="A39" t="s">
        <v>978</v>
      </c>
      <c r="B39" t="s">
        <v>979</v>
      </c>
      <c r="C39" t="s">
        <v>761</v>
      </c>
      <c r="D39" s="101" t="s">
        <v>1832</v>
      </c>
      <c r="E39" t="s">
        <v>941</v>
      </c>
      <c r="F39" t="s">
        <v>100</v>
      </c>
      <c r="G39" s="55">
        <v>5168.0200000000004</v>
      </c>
      <c r="H39" s="55">
        <v>6333</v>
      </c>
      <c r="I39" s="55">
        <v>0</v>
      </c>
      <c r="J39" s="55">
        <v>1187.0833928382001</v>
      </c>
      <c r="K39" s="56">
        <v>0</v>
      </c>
      <c r="L39" s="56">
        <v>1.72E-2</v>
      </c>
      <c r="M39" s="56">
        <v>5.7000000000000002E-3</v>
      </c>
    </row>
    <row r="40" spans="1:13">
      <c r="A40" t="s">
        <v>980</v>
      </c>
      <c r="B40" t="s">
        <v>981</v>
      </c>
      <c r="C40" t="s">
        <v>108</v>
      </c>
      <c r="D40" s="101" t="s">
        <v>1832</v>
      </c>
      <c r="E40" t="s">
        <v>941</v>
      </c>
      <c r="F40" t="s">
        <v>100</v>
      </c>
      <c r="G40" s="55">
        <v>15384.66</v>
      </c>
      <c r="H40" s="55">
        <v>6579.6</v>
      </c>
      <c r="I40" s="55">
        <v>0</v>
      </c>
      <c r="J40" s="55">
        <v>3671.4274471087201</v>
      </c>
      <c r="K40" s="56">
        <v>2.9999999999999997E-4</v>
      </c>
      <c r="L40" s="56">
        <v>5.3100000000000001E-2</v>
      </c>
      <c r="M40" s="56">
        <v>1.78E-2</v>
      </c>
    </row>
    <row r="41" spans="1:13">
      <c r="A41" t="s">
        <v>982</v>
      </c>
      <c r="B41" t="s">
        <v>983</v>
      </c>
      <c r="C41" t="s">
        <v>108</v>
      </c>
      <c r="D41" s="101" t="s">
        <v>1832</v>
      </c>
      <c r="E41" t="s">
        <v>941</v>
      </c>
      <c r="F41" t="s">
        <v>100</v>
      </c>
      <c r="G41" s="55">
        <v>11710.31</v>
      </c>
      <c r="H41" s="55">
        <v>1866.48</v>
      </c>
      <c r="I41" s="55">
        <v>0</v>
      </c>
      <c r="J41" s="55">
        <v>792.75554475717604</v>
      </c>
      <c r="K41" s="56">
        <v>0</v>
      </c>
      <c r="L41" s="56">
        <v>1.15E-2</v>
      </c>
      <c r="M41" s="56">
        <v>3.8E-3</v>
      </c>
    </row>
    <row r="42" spans="1:13">
      <c r="A42" t="s">
        <v>984</v>
      </c>
      <c r="B42" t="s">
        <v>985</v>
      </c>
      <c r="C42" t="s">
        <v>108</v>
      </c>
      <c r="D42" s="101" t="s">
        <v>1832</v>
      </c>
      <c r="E42" t="s">
        <v>941</v>
      </c>
      <c r="F42" t="s">
        <v>100</v>
      </c>
      <c r="G42" s="55">
        <v>1664.61</v>
      </c>
      <c r="H42" s="55">
        <v>4831.8</v>
      </c>
      <c r="I42" s="55">
        <v>0</v>
      </c>
      <c r="J42" s="55">
        <v>291.72188042945999</v>
      </c>
      <c r="K42" s="56">
        <v>1E-4</v>
      </c>
      <c r="L42" s="56">
        <v>4.1999999999999997E-3</v>
      </c>
      <c r="M42" s="56">
        <v>1.4E-3</v>
      </c>
    </row>
    <row r="43" spans="1:13">
      <c r="A43" t="s">
        <v>986</v>
      </c>
      <c r="B43" t="s">
        <v>987</v>
      </c>
      <c r="C43" t="s">
        <v>761</v>
      </c>
      <c r="D43" s="101" t="s">
        <v>1832</v>
      </c>
      <c r="E43" t="s">
        <v>941</v>
      </c>
      <c r="F43" t="s">
        <v>100</v>
      </c>
      <c r="G43" s="55">
        <v>1328.37</v>
      </c>
      <c r="H43" s="55">
        <v>40564</v>
      </c>
      <c r="I43" s="55">
        <v>0</v>
      </c>
      <c r="J43" s="55">
        <v>1954.3727046636</v>
      </c>
      <c r="K43" s="56">
        <v>1E-4</v>
      </c>
      <c r="L43" s="56">
        <v>2.8199999999999999E-2</v>
      </c>
      <c r="M43" s="56">
        <v>9.4999999999999998E-3</v>
      </c>
    </row>
    <row r="44" spans="1:13">
      <c r="A44" t="s">
        <v>988</v>
      </c>
      <c r="B44" t="s">
        <v>989</v>
      </c>
      <c r="C44" t="s">
        <v>936</v>
      </c>
      <c r="D44" s="101" t="s">
        <v>1832</v>
      </c>
      <c r="E44" t="s">
        <v>941</v>
      </c>
      <c r="F44" t="s">
        <v>100</v>
      </c>
      <c r="G44" s="55">
        <v>99171.5</v>
      </c>
      <c r="H44" s="55">
        <v>855.35</v>
      </c>
      <c r="I44" s="55">
        <v>0</v>
      </c>
      <c r="J44" s="55">
        <v>3076.6514433817501</v>
      </c>
      <c r="K44" s="56">
        <v>1E-4</v>
      </c>
      <c r="L44" s="56">
        <v>4.4499999999999998E-2</v>
      </c>
      <c r="M44" s="56">
        <v>1.49E-2</v>
      </c>
    </row>
    <row r="45" spans="1:13">
      <c r="A45" t="s">
        <v>990</v>
      </c>
      <c r="B45" t="s">
        <v>991</v>
      </c>
      <c r="C45" t="s">
        <v>936</v>
      </c>
      <c r="D45" s="101" t="s">
        <v>1832</v>
      </c>
      <c r="E45" t="s">
        <v>941</v>
      </c>
      <c r="F45" t="s">
        <v>100</v>
      </c>
      <c r="G45" s="55">
        <v>28646.7</v>
      </c>
      <c r="H45" s="55">
        <v>1064</v>
      </c>
      <c r="I45" s="55">
        <v>0</v>
      </c>
      <c r="J45" s="55">
        <v>1105.5128207759999</v>
      </c>
      <c r="K45" s="56">
        <v>1E-4</v>
      </c>
      <c r="L45" s="56">
        <v>1.6E-2</v>
      </c>
      <c r="M45" s="56">
        <v>5.3E-3</v>
      </c>
    </row>
    <row r="46" spans="1:13">
      <c r="A46" t="s">
        <v>992</v>
      </c>
      <c r="B46" t="s">
        <v>993</v>
      </c>
      <c r="C46" t="s">
        <v>108</v>
      </c>
      <c r="D46" s="101" t="s">
        <v>1832</v>
      </c>
      <c r="E46" t="s">
        <v>941</v>
      </c>
      <c r="F46" t="s">
        <v>100</v>
      </c>
      <c r="G46" s="55">
        <v>5059.2</v>
      </c>
      <c r="H46" s="55">
        <v>4281.5</v>
      </c>
      <c r="I46" s="55">
        <v>0</v>
      </c>
      <c r="J46" s="55">
        <v>785.64319329600005</v>
      </c>
      <c r="K46" s="56">
        <v>1E-4</v>
      </c>
      <c r="L46" s="56">
        <v>1.14E-2</v>
      </c>
      <c r="M46" s="56">
        <v>3.8E-3</v>
      </c>
    </row>
    <row r="47" spans="1:13">
      <c r="A47" t="s">
        <v>994</v>
      </c>
      <c r="B47" t="s">
        <v>995</v>
      </c>
      <c r="C47" t="s">
        <v>936</v>
      </c>
      <c r="D47" s="101" t="s">
        <v>1832</v>
      </c>
      <c r="E47" t="s">
        <v>941</v>
      </c>
      <c r="F47" t="s">
        <v>100</v>
      </c>
      <c r="G47" s="55">
        <v>31579.67</v>
      </c>
      <c r="H47" s="55">
        <v>491.97</v>
      </c>
      <c r="I47" s="55">
        <v>0</v>
      </c>
      <c r="J47" s="55">
        <v>563.49979656387302</v>
      </c>
      <c r="K47" s="56">
        <v>2.9999999999999997E-4</v>
      </c>
      <c r="L47" s="56">
        <v>8.0999999999999996E-3</v>
      </c>
      <c r="M47" s="56">
        <v>2.7000000000000001E-3</v>
      </c>
    </row>
    <row r="48" spans="1:13">
      <c r="A48" t="s">
        <v>996</v>
      </c>
      <c r="B48" t="s">
        <v>997</v>
      </c>
      <c r="C48" t="s">
        <v>936</v>
      </c>
      <c r="D48" s="101" t="s">
        <v>1832</v>
      </c>
      <c r="E48" t="s">
        <v>941</v>
      </c>
      <c r="F48" t="s">
        <v>100</v>
      </c>
      <c r="G48" s="55">
        <v>3689.23</v>
      </c>
      <c r="H48" s="55">
        <v>3962.75</v>
      </c>
      <c r="I48" s="55">
        <v>0</v>
      </c>
      <c r="J48" s="55">
        <v>530.24912653927504</v>
      </c>
      <c r="K48" s="56">
        <v>0</v>
      </c>
      <c r="L48" s="56">
        <v>7.7000000000000002E-3</v>
      </c>
      <c r="M48" s="56">
        <v>2.5999999999999999E-3</v>
      </c>
    </row>
    <row r="49" spans="1:13">
      <c r="A49" t="s">
        <v>998</v>
      </c>
      <c r="B49" t="s">
        <v>999</v>
      </c>
      <c r="C49" t="s">
        <v>108</v>
      </c>
      <c r="D49" s="101" t="s">
        <v>1832</v>
      </c>
      <c r="E49" t="s">
        <v>941</v>
      </c>
      <c r="F49" t="s">
        <v>102</v>
      </c>
      <c r="G49" s="55">
        <v>28066.03</v>
      </c>
      <c r="H49" s="55">
        <v>690</v>
      </c>
      <c r="I49" s="55">
        <v>0</v>
      </c>
      <c r="J49" s="55">
        <v>776.86883304119999</v>
      </c>
      <c r="K49" s="56">
        <v>1E-4</v>
      </c>
      <c r="L49" s="56">
        <v>1.12E-2</v>
      </c>
      <c r="M49" s="56">
        <v>3.8E-3</v>
      </c>
    </row>
    <row r="50" spans="1:13">
      <c r="A50" t="s">
        <v>1000</v>
      </c>
      <c r="B50" t="s">
        <v>1001</v>
      </c>
      <c r="C50" t="s">
        <v>108</v>
      </c>
      <c r="D50" s="101" t="s">
        <v>1832</v>
      </c>
      <c r="E50" t="s">
        <v>941</v>
      </c>
      <c r="F50" t="s">
        <v>100</v>
      </c>
      <c r="G50" s="55">
        <v>18194.53</v>
      </c>
      <c r="H50" s="55">
        <v>772.45</v>
      </c>
      <c r="I50" s="55">
        <v>0</v>
      </c>
      <c r="J50" s="55">
        <v>509.75180761459501</v>
      </c>
      <c r="K50" s="56">
        <v>1E-4</v>
      </c>
      <c r="L50" s="56">
        <v>7.4000000000000003E-3</v>
      </c>
      <c r="M50" s="56">
        <v>2.5000000000000001E-3</v>
      </c>
    </row>
    <row r="51" spans="1:13">
      <c r="A51" t="s">
        <v>1002</v>
      </c>
      <c r="B51" t="s">
        <v>1003</v>
      </c>
      <c r="C51" t="s">
        <v>761</v>
      </c>
      <c r="D51" s="101" t="s">
        <v>1832</v>
      </c>
      <c r="E51" t="s">
        <v>941</v>
      </c>
      <c r="F51" t="s">
        <v>100</v>
      </c>
      <c r="G51" s="55">
        <v>677.46</v>
      </c>
      <c r="H51" s="55">
        <v>5397</v>
      </c>
      <c r="I51" s="55">
        <v>0</v>
      </c>
      <c r="J51" s="55">
        <v>132.61224625739999</v>
      </c>
      <c r="K51" s="56">
        <v>0</v>
      </c>
      <c r="L51" s="56">
        <v>1.9E-3</v>
      </c>
      <c r="M51" s="56">
        <v>5.9999999999999995E-4</v>
      </c>
    </row>
    <row r="52" spans="1:13">
      <c r="A52" t="s">
        <v>1004</v>
      </c>
      <c r="B52" t="s">
        <v>1005</v>
      </c>
      <c r="C52" t="s">
        <v>108</v>
      </c>
      <c r="D52" s="101" t="s">
        <v>1832</v>
      </c>
      <c r="E52" t="s">
        <v>941</v>
      </c>
      <c r="F52" t="s">
        <v>100</v>
      </c>
      <c r="G52" s="55">
        <v>18775.2</v>
      </c>
      <c r="H52" s="55">
        <v>567.15</v>
      </c>
      <c r="I52" s="55">
        <v>0</v>
      </c>
      <c r="J52" s="55">
        <v>386.21582424360003</v>
      </c>
      <c r="K52" s="56">
        <v>5.9999999999999995E-4</v>
      </c>
      <c r="L52" s="56">
        <v>5.5999999999999999E-3</v>
      </c>
      <c r="M52" s="56">
        <v>1.9E-3</v>
      </c>
    </row>
    <row r="53" spans="1:13">
      <c r="A53" t="s">
        <v>1006</v>
      </c>
      <c r="B53" t="s">
        <v>1007</v>
      </c>
      <c r="C53" t="s">
        <v>108</v>
      </c>
      <c r="D53" s="101" t="s">
        <v>1832</v>
      </c>
      <c r="E53" t="s">
        <v>941</v>
      </c>
      <c r="F53" t="s">
        <v>102</v>
      </c>
      <c r="G53" s="55">
        <v>33143.919999999998</v>
      </c>
      <c r="H53" s="55">
        <v>2972.5</v>
      </c>
      <c r="I53" s="55">
        <v>0</v>
      </c>
      <c r="J53" s="55">
        <v>3952.2404430552001</v>
      </c>
      <c r="K53" s="56">
        <v>1E-4</v>
      </c>
      <c r="L53" s="56">
        <v>5.7099999999999998E-2</v>
      </c>
      <c r="M53" s="56">
        <v>1.9099999999999999E-2</v>
      </c>
    </row>
    <row r="54" spans="1:13">
      <c r="A54" t="s">
        <v>1008</v>
      </c>
      <c r="B54" t="s">
        <v>1009</v>
      </c>
      <c r="C54" t="s">
        <v>761</v>
      </c>
      <c r="D54" s="101" t="s">
        <v>1832</v>
      </c>
      <c r="E54" t="s">
        <v>941</v>
      </c>
      <c r="F54" t="s">
        <v>100</v>
      </c>
      <c r="G54" s="55">
        <v>4136.49</v>
      </c>
      <c r="H54" s="55">
        <v>7266</v>
      </c>
      <c r="I54" s="55">
        <v>0</v>
      </c>
      <c r="J54" s="55">
        <v>1090.1215570518</v>
      </c>
      <c r="K54" s="56">
        <v>0</v>
      </c>
      <c r="L54" s="56">
        <v>1.5800000000000002E-2</v>
      </c>
      <c r="M54" s="56">
        <v>5.3E-3</v>
      </c>
    </row>
    <row r="55" spans="1:13">
      <c r="A55" t="s">
        <v>1010</v>
      </c>
      <c r="B55" t="s">
        <v>1011</v>
      </c>
      <c r="C55" t="s">
        <v>761</v>
      </c>
      <c r="D55" s="101" t="s">
        <v>1832</v>
      </c>
      <c r="E55" t="s">
        <v>941</v>
      </c>
      <c r="F55" t="s">
        <v>100</v>
      </c>
      <c r="G55" s="55">
        <v>5351.9</v>
      </c>
      <c r="H55" s="55">
        <v>3487.98</v>
      </c>
      <c r="I55" s="55">
        <v>9.0079999999999993E-2</v>
      </c>
      <c r="J55" s="55">
        <v>677.15378227574001</v>
      </c>
      <c r="K55" s="56">
        <v>0</v>
      </c>
      <c r="L55" s="56">
        <v>9.7999999999999997E-3</v>
      </c>
      <c r="M55" s="56">
        <v>3.3E-3</v>
      </c>
    </row>
    <row r="56" spans="1:13">
      <c r="A56" t="s">
        <v>1012</v>
      </c>
      <c r="B56" t="s">
        <v>1013</v>
      </c>
      <c r="C56" t="s">
        <v>108</v>
      </c>
      <c r="D56" s="101" t="s">
        <v>1832</v>
      </c>
      <c r="E56" t="s">
        <v>941</v>
      </c>
      <c r="F56" t="s">
        <v>105</v>
      </c>
      <c r="G56" s="55">
        <v>7478.13</v>
      </c>
      <c r="H56" s="55">
        <v>5340</v>
      </c>
      <c r="I56" s="55">
        <v>0</v>
      </c>
      <c r="J56" s="55">
        <v>1093.8106701521999</v>
      </c>
      <c r="K56" s="56">
        <v>1E-4</v>
      </c>
      <c r="L56" s="56">
        <v>1.5800000000000002E-2</v>
      </c>
      <c r="M56" s="56">
        <v>5.3E-3</v>
      </c>
    </row>
    <row r="57" spans="1:13">
      <c r="A57" t="s">
        <v>1014</v>
      </c>
      <c r="B57" t="s">
        <v>1015</v>
      </c>
      <c r="C57" t="s">
        <v>936</v>
      </c>
      <c r="D57" s="101" t="s">
        <v>1832</v>
      </c>
      <c r="E57" t="s">
        <v>941</v>
      </c>
      <c r="F57" t="s">
        <v>100</v>
      </c>
      <c r="G57" s="55">
        <v>18097.75</v>
      </c>
      <c r="H57" s="55">
        <v>1022.25</v>
      </c>
      <c r="I57" s="55">
        <v>0</v>
      </c>
      <c r="J57" s="55">
        <v>671.01041248312504</v>
      </c>
      <c r="K57" s="56">
        <v>1E-4</v>
      </c>
      <c r="L57" s="56">
        <v>9.7000000000000003E-3</v>
      </c>
      <c r="M57" s="56">
        <v>3.2000000000000002E-3</v>
      </c>
    </row>
    <row r="58" spans="1:13">
      <c r="A58" t="s">
        <v>1016</v>
      </c>
      <c r="B58" t="s">
        <v>1017</v>
      </c>
      <c r="C58" t="s">
        <v>108</v>
      </c>
      <c r="D58" s="101" t="s">
        <v>1832</v>
      </c>
      <c r="E58" t="s">
        <v>941</v>
      </c>
      <c r="F58" t="s">
        <v>100</v>
      </c>
      <c r="G58" s="55">
        <v>2564.65</v>
      </c>
      <c r="H58" s="55">
        <v>4819</v>
      </c>
      <c r="I58" s="55">
        <v>0</v>
      </c>
      <c r="J58" s="55">
        <v>448.26268365449999</v>
      </c>
      <c r="K58" s="56">
        <v>2.9999999999999997E-4</v>
      </c>
      <c r="L58" s="56">
        <v>6.4999999999999997E-3</v>
      </c>
      <c r="M58" s="56">
        <v>2.2000000000000001E-3</v>
      </c>
    </row>
    <row r="59" spans="1:13">
      <c r="A59" t="s">
        <v>1018</v>
      </c>
      <c r="B59" t="s">
        <v>1019</v>
      </c>
      <c r="C59" t="s">
        <v>761</v>
      </c>
      <c r="D59" s="101" t="s">
        <v>1832</v>
      </c>
      <c r="E59" t="s">
        <v>941</v>
      </c>
      <c r="F59" t="s">
        <v>100</v>
      </c>
      <c r="G59" s="55">
        <v>7246.84</v>
      </c>
      <c r="H59" s="55">
        <v>6526.5</v>
      </c>
      <c r="I59" s="55">
        <v>0</v>
      </c>
      <c r="J59" s="55">
        <v>1715.4441007001999</v>
      </c>
      <c r="K59" s="56">
        <v>2.0000000000000001E-4</v>
      </c>
      <c r="L59" s="56">
        <v>2.4799999999999999E-2</v>
      </c>
      <c r="M59" s="56">
        <v>8.3000000000000001E-3</v>
      </c>
    </row>
    <row r="60" spans="1:13">
      <c r="A60" t="s">
        <v>1020</v>
      </c>
      <c r="B60" t="s">
        <v>1021</v>
      </c>
      <c r="C60" t="s">
        <v>936</v>
      </c>
      <c r="D60" s="101" t="s">
        <v>1832</v>
      </c>
      <c r="E60" t="s">
        <v>941</v>
      </c>
      <c r="F60" t="s">
        <v>100</v>
      </c>
      <c r="G60" s="55">
        <v>436.28</v>
      </c>
      <c r="H60" s="55">
        <v>93137</v>
      </c>
      <c r="I60" s="55">
        <v>0</v>
      </c>
      <c r="J60" s="55">
        <v>1473.7883017572001</v>
      </c>
      <c r="K60" s="56">
        <v>0</v>
      </c>
      <c r="L60" s="56">
        <v>2.1299999999999999E-2</v>
      </c>
      <c r="M60" s="56">
        <v>7.1000000000000004E-3</v>
      </c>
    </row>
    <row r="61" spans="1:13">
      <c r="A61" t="s">
        <v>1022</v>
      </c>
      <c r="B61" t="s">
        <v>1023</v>
      </c>
      <c r="C61" t="s">
        <v>108</v>
      </c>
      <c r="D61" s="101" t="s">
        <v>1832</v>
      </c>
      <c r="E61" t="s">
        <v>941</v>
      </c>
      <c r="F61" t="s">
        <v>102</v>
      </c>
      <c r="G61" s="55">
        <v>6272.14</v>
      </c>
      <c r="H61" s="55">
        <v>21775</v>
      </c>
      <c r="I61" s="55">
        <v>0</v>
      </c>
      <c r="J61" s="55">
        <v>5478.876738426</v>
      </c>
      <c r="K61" s="56">
        <v>2.0000000000000001E-4</v>
      </c>
      <c r="L61" s="56">
        <v>7.9200000000000007E-2</v>
      </c>
      <c r="M61" s="56">
        <v>2.6499999999999999E-2</v>
      </c>
    </row>
    <row r="62" spans="1:13">
      <c r="A62" t="s">
        <v>1024</v>
      </c>
      <c r="B62" t="s">
        <v>1025</v>
      </c>
      <c r="C62" t="s">
        <v>108</v>
      </c>
      <c r="D62" s="101" t="s">
        <v>1832</v>
      </c>
      <c r="E62" t="s">
        <v>941</v>
      </c>
      <c r="F62" t="s">
        <v>102</v>
      </c>
      <c r="G62" s="55">
        <v>3861.5</v>
      </c>
      <c r="H62" s="55">
        <v>9116.7000000000007</v>
      </c>
      <c r="I62" s="55">
        <v>0</v>
      </c>
      <c r="J62" s="55">
        <v>1412.2491618977999</v>
      </c>
      <c r="K62" s="56">
        <v>6.9999999999999999E-4</v>
      </c>
      <c r="L62" s="56">
        <v>2.0400000000000001E-2</v>
      </c>
      <c r="M62" s="56">
        <v>6.7999999999999996E-3</v>
      </c>
    </row>
    <row r="63" spans="1:13">
      <c r="A63" t="s">
        <v>1026</v>
      </c>
      <c r="B63" t="s">
        <v>1027</v>
      </c>
      <c r="C63" t="s">
        <v>108</v>
      </c>
      <c r="D63" s="101" t="s">
        <v>1832</v>
      </c>
      <c r="E63" t="s">
        <v>941</v>
      </c>
      <c r="F63" t="s">
        <v>102</v>
      </c>
      <c r="G63" s="55">
        <v>6032.45</v>
      </c>
      <c r="H63" s="55">
        <v>2553.8000000000002</v>
      </c>
      <c r="I63" s="55">
        <v>0</v>
      </c>
      <c r="J63" s="55">
        <v>618.01389021396005</v>
      </c>
      <c r="K63" s="56">
        <v>2.0000000000000001E-4</v>
      </c>
      <c r="L63" s="56">
        <v>8.8999999999999999E-3</v>
      </c>
      <c r="M63" s="56">
        <v>3.0000000000000001E-3</v>
      </c>
    </row>
    <row r="64" spans="1:13">
      <c r="A64" t="s">
        <v>1028</v>
      </c>
      <c r="B64" t="s">
        <v>1029</v>
      </c>
      <c r="C64" t="s">
        <v>1030</v>
      </c>
      <c r="D64" s="101" t="s">
        <v>1832</v>
      </c>
      <c r="E64" t="s">
        <v>941</v>
      </c>
      <c r="F64" t="s">
        <v>167</v>
      </c>
      <c r="G64" s="55">
        <v>43105.27</v>
      </c>
      <c r="H64" s="55">
        <v>247450.00000000047</v>
      </c>
      <c r="I64" s="55">
        <v>0</v>
      </c>
      <c r="J64" s="55">
        <v>2734.5447273967602</v>
      </c>
      <c r="K64" s="56">
        <v>0</v>
      </c>
      <c r="L64" s="56">
        <v>3.95E-2</v>
      </c>
      <c r="M64" s="56">
        <v>1.32E-2</v>
      </c>
    </row>
    <row r="65" spans="1:13">
      <c r="A65" t="s">
        <v>1031</v>
      </c>
      <c r="B65" t="s">
        <v>1032</v>
      </c>
      <c r="C65" t="s">
        <v>108</v>
      </c>
      <c r="D65" s="101" t="s">
        <v>1832</v>
      </c>
      <c r="E65" t="s">
        <v>941</v>
      </c>
      <c r="F65" t="s">
        <v>102</v>
      </c>
      <c r="G65" s="55">
        <v>740.55</v>
      </c>
      <c r="H65" s="55">
        <v>19498</v>
      </c>
      <c r="I65" s="55">
        <v>0</v>
      </c>
      <c r="J65" s="55">
        <v>579.24470829239999</v>
      </c>
      <c r="K65" s="56">
        <v>1E-4</v>
      </c>
      <c r="L65" s="56">
        <v>8.3999999999999995E-3</v>
      </c>
      <c r="M65" s="56">
        <v>2.8E-3</v>
      </c>
    </row>
    <row r="66" spans="1:13">
      <c r="A66" t="s">
        <v>1033</v>
      </c>
      <c r="B66" t="s">
        <v>1034</v>
      </c>
      <c r="C66" t="s">
        <v>761</v>
      </c>
      <c r="D66" s="101" t="s">
        <v>1832</v>
      </c>
      <c r="E66" t="s">
        <v>941</v>
      </c>
      <c r="F66" t="s">
        <v>100</v>
      </c>
      <c r="G66" s="55">
        <v>1300.55</v>
      </c>
      <c r="H66" s="55">
        <v>17881</v>
      </c>
      <c r="I66" s="55">
        <v>0</v>
      </c>
      <c r="J66" s="55">
        <v>843.46373012849995</v>
      </c>
      <c r="K66" s="56">
        <v>0</v>
      </c>
      <c r="L66" s="56">
        <v>1.2200000000000001E-2</v>
      </c>
      <c r="M66" s="56">
        <v>4.1000000000000003E-3</v>
      </c>
    </row>
    <row r="67" spans="1:13">
      <c r="A67" t="s">
        <v>1035</v>
      </c>
      <c r="B67" t="s">
        <v>1036</v>
      </c>
      <c r="C67" t="s">
        <v>761</v>
      </c>
      <c r="D67" s="101" t="s">
        <v>1832</v>
      </c>
      <c r="E67" t="s">
        <v>941</v>
      </c>
      <c r="F67" t="s">
        <v>100</v>
      </c>
      <c r="G67" s="55">
        <v>4911.66</v>
      </c>
      <c r="H67" s="55">
        <v>3760</v>
      </c>
      <c r="I67" s="55">
        <v>0</v>
      </c>
      <c r="J67" s="55">
        <v>669.82861483199997</v>
      </c>
      <c r="K67" s="56">
        <v>0</v>
      </c>
      <c r="L67" s="56">
        <v>9.7000000000000003E-3</v>
      </c>
      <c r="M67" s="56">
        <v>3.2000000000000002E-3</v>
      </c>
    </row>
    <row r="68" spans="1:13">
      <c r="A68" t="s">
        <v>1037</v>
      </c>
      <c r="B68" t="s">
        <v>1038</v>
      </c>
      <c r="C68" t="s">
        <v>761</v>
      </c>
      <c r="D68" s="101" t="s">
        <v>1832</v>
      </c>
      <c r="E68" t="s">
        <v>941</v>
      </c>
      <c r="F68" t="s">
        <v>100</v>
      </c>
      <c r="G68" s="55">
        <v>5897.74</v>
      </c>
      <c r="H68" s="55">
        <v>11399</v>
      </c>
      <c r="I68" s="55">
        <v>0</v>
      </c>
      <c r="J68" s="55">
        <v>2438.3718286901999</v>
      </c>
      <c r="K68" s="56">
        <v>0</v>
      </c>
      <c r="L68" s="56">
        <v>3.5200000000000002E-2</v>
      </c>
      <c r="M68" s="56">
        <v>1.18E-2</v>
      </c>
    </row>
    <row r="69" spans="1:13">
      <c r="A69" t="s">
        <v>1039</v>
      </c>
      <c r="B69" t="s">
        <v>1040</v>
      </c>
      <c r="C69" t="s">
        <v>761</v>
      </c>
      <c r="D69" s="101" t="s">
        <v>1832</v>
      </c>
      <c r="E69" t="s">
        <v>941</v>
      </c>
      <c r="F69" t="s">
        <v>100</v>
      </c>
      <c r="G69" s="55">
        <v>10645.73</v>
      </c>
      <c r="H69" s="55">
        <v>4006</v>
      </c>
      <c r="I69" s="55">
        <v>0</v>
      </c>
      <c r="J69" s="55">
        <v>1546.7992321626</v>
      </c>
      <c r="K69" s="56">
        <v>1E-4</v>
      </c>
      <c r="L69" s="56">
        <v>2.24E-2</v>
      </c>
      <c r="M69" s="56">
        <v>7.4999999999999997E-3</v>
      </c>
    </row>
    <row r="70" spans="1:13">
      <c r="A70" t="s">
        <v>1041</v>
      </c>
      <c r="B70" t="s">
        <v>1042</v>
      </c>
      <c r="C70" t="s">
        <v>936</v>
      </c>
      <c r="D70" s="101" t="s">
        <v>1832</v>
      </c>
      <c r="E70" t="s">
        <v>941</v>
      </c>
      <c r="F70" t="s">
        <v>100</v>
      </c>
      <c r="G70" s="55">
        <v>3759.88</v>
      </c>
      <c r="H70" s="55">
        <v>5893.5</v>
      </c>
      <c r="I70" s="55">
        <v>0</v>
      </c>
      <c r="J70" s="55">
        <v>803.70159033059997</v>
      </c>
      <c r="K70" s="56">
        <v>0</v>
      </c>
      <c r="L70" s="56">
        <v>1.1599999999999999E-2</v>
      </c>
      <c r="M70" s="56">
        <v>3.8999999999999998E-3</v>
      </c>
    </row>
    <row r="71" spans="1:13">
      <c r="A71" t="s">
        <v>1043</v>
      </c>
      <c r="B71" t="s">
        <v>1044</v>
      </c>
      <c r="C71" t="s">
        <v>108</v>
      </c>
      <c r="D71" s="101" t="s">
        <v>1832</v>
      </c>
      <c r="E71" t="s">
        <v>941</v>
      </c>
      <c r="F71" t="s">
        <v>102</v>
      </c>
      <c r="G71" s="55">
        <v>1720.74</v>
      </c>
      <c r="H71" s="55">
        <v>20075</v>
      </c>
      <c r="I71" s="55">
        <v>0</v>
      </c>
      <c r="J71" s="55">
        <v>1385.761307238</v>
      </c>
      <c r="K71" s="56">
        <v>5.9999999999999995E-4</v>
      </c>
      <c r="L71" s="56">
        <v>0.02</v>
      </c>
      <c r="M71" s="56">
        <v>6.7000000000000002E-3</v>
      </c>
    </row>
    <row r="72" spans="1:13">
      <c r="A72" t="s">
        <v>1045</v>
      </c>
      <c r="B72" t="s">
        <v>1046</v>
      </c>
      <c r="C72" t="s">
        <v>761</v>
      </c>
      <c r="D72" s="101" t="s">
        <v>1832</v>
      </c>
      <c r="E72" t="s">
        <v>941</v>
      </c>
      <c r="F72" t="s">
        <v>100</v>
      </c>
      <c r="G72" s="55">
        <v>1509.76</v>
      </c>
      <c r="H72" s="55">
        <v>4602</v>
      </c>
      <c r="I72" s="55">
        <v>0</v>
      </c>
      <c r="J72" s="55">
        <v>252.0008959104</v>
      </c>
      <c r="K72" s="56">
        <v>0</v>
      </c>
      <c r="L72" s="56">
        <v>3.5999999999999999E-3</v>
      </c>
      <c r="M72" s="56">
        <v>1.1999999999999999E-3</v>
      </c>
    </row>
    <row r="73" spans="1:13">
      <c r="A73" t="s">
        <v>1047</v>
      </c>
      <c r="B73" t="s">
        <v>1048</v>
      </c>
      <c r="C73" t="s">
        <v>761</v>
      </c>
      <c r="D73" s="101" t="s">
        <v>1832</v>
      </c>
      <c r="E73" t="s">
        <v>941</v>
      </c>
      <c r="F73" t="s">
        <v>100</v>
      </c>
      <c r="G73" s="55">
        <v>1159.43</v>
      </c>
      <c r="H73" s="55">
        <v>8929</v>
      </c>
      <c r="I73" s="55">
        <v>0</v>
      </c>
      <c r="J73" s="55">
        <v>375.48700554689998</v>
      </c>
      <c r="K73" s="56">
        <v>0</v>
      </c>
      <c r="L73" s="56">
        <v>5.4000000000000003E-3</v>
      </c>
      <c r="M73" s="56">
        <v>1.8E-3</v>
      </c>
    </row>
    <row r="74" spans="1:13">
      <c r="A74" t="s">
        <v>1049</v>
      </c>
      <c r="B74" t="s">
        <v>1050</v>
      </c>
      <c r="C74" t="s">
        <v>936</v>
      </c>
      <c r="D74" s="101" t="s">
        <v>1832</v>
      </c>
      <c r="E74" t="s">
        <v>941</v>
      </c>
      <c r="F74" t="s">
        <v>100</v>
      </c>
      <c r="G74" s="55">
        <v>8013.33</v>
      </c>
      <c r="H74" s="55">
        <v>3163.3749999999982</v>
      </c>
      <c r="I74" s="55">
        <v>0</v>
      </c>
      <c r="J74" s="55">
        <v>919.41431569796202</v>
      </c>
      <c r="K74" s="56">
        <v>4.0000000000000002E-4</v>
      </c>
      <c r="L74" s="56">
        <v>1.3299999999999999E-2</v>
      </c>
      <c r="M74" s="56">
        <v>4.4000000000000003E-3</v>
      </c>
    </row>
    <row r="75" spans="1:13">
      <c r="A75" t="s">
        <v>1051</v>
      </c>
      <c r="B75" t="s">
        <v>1052</v>
      </c>
      <c r="C75" t="s">
        <v>761</v>
      </c>
      <c r="D75" s="101" t="s">
        <v>1832</v>
      </c>
      <c r="E75" t="s">
        <v>941</v>
      </c>
      <c r="F75" t="s">
        <v>100</v>
      </c>
      <c r="G75" s="55">
        <v>1805.81</v>
      </c>
      <c r="H75" s="55">
        <v>19248</v>
      </c>
      <c r="I75" s="55">
        <v>0</v>
      </c>
      <c r="J75" s="55">
        <v>1260.6810340176</v>
      </c>
      <c r="K75" s="56">
        <v>0</v>
      </c>
      <c r="L75" s="56">
        <v>1.8200000000000001E-2</v>
      </c>
      <c r="M75" s="56">
        <v>6.1000000000000004E-3</v>
      </c>
    </row>
    <row r="76" spans="1:13">
      <c r="A76" t="s">
        <v>1053</v>
      </c>
      <c r="B76" t="s">
        <v>1054</v>
      </c>
      <c r="C76" t="s">
        <v>101</v>
      </c>
      <c r="D76" s="101" t="s">
        <v>1832</v>
      </c>
      <c r="E76" t="s">
        <v>941</v>
      </c>
      <c r="F76" t="s">
        <v>107</v>
      </c>
      <c r="G76" s="55">
        <v>6193.88</v>
      </c>
      <c r="H76" s="55">
        <v>9441</v>
      </c>
      <c r="I76" s="55">
        <v>0</v>
      </c>
      <c r="J76" s="55">
        <v>1447.4668509932401</v>
      </c>
      <c r="K76" s="56">
        <v>0</v>
      </c>
      <c r="L76" s="56">
        <v>2.0899999999999998E-2</v>
      </c>
      <c r="M76" s="56">
        <v>7.0000000000000001E-3</v>
      </c>
    </row>
    <row r="77" spans="1:13">
      <c r="A77" s="57" t="s">
        <v>1055</v>
      </c>
      <c r="B77" s="102" t="s">
        <v>1832</v>
      </c>
      <c r="C77" s="103" t="s">
        <v>1832</v>
      </c>
      <c r="D77" s="103" t="s">
        <v>1832</v>
      </c>
      <c r="E77" s="103" t="s">
        <v>1832</v>
      </c>
      <c r="F77" s="103" t="s">
        <v>1832</v>
      </c>
      <c r="G77" s="59">
        <v>0</v>
      </c>
      <c r="H77" s="103" t="s">
        <v>1832</v>
      </c>
      <c r="I77" s="59">
        <v>0</v>
      </c>
      <c r="J77" s="59">
        <v>0</v>
      </c>
      <c r="K77" s="103" t="s">
        <v>1832</v>
      </c>
      <c r="L77" s="58">
        <v>0</v>
      </c>
      <c r="M77" s="58">
        <v>0</v>
      </c>
    </row>
    <row r="78" spans="1:13">
      <c r="A78" t="s">
        <v>175</v>
      </c>
      <c r="B78" t="s">
        <v>175</v>
      </c>
      <c r="C78" s="103" t="s">
        <v>1832</v>
      </c>
      <c r="D78" s="103" t="s">
        <v>1832</v>
      </c>
      <c r="E78" t="s">
        <v>175</v>
      </c>
      <c r="F78" t="s">
        <v>175</v>
      </c>
      <c r="G78" s="55">
        <v>0</v>
      </c>
      <c r="H78" s="55">
        <v>0</v>
      </c>
      <c r="I78" s="103" t="s">
        <v>1832</v>
      </c>
      <c r="J78" s="55">
        <v>0</v>
      </c>
      <c r="K78" s="56">
        <v>0</v>
      </c>
      <c r="L78" s="56">
        <v>0</v>
      </c>
      <c r="M78" s="56">
        <v>0</v>
      </c>
    </row>
    <row r="79" spans="1:13">
      <c r="A79" s="57" t="s">
        <v>223</v>
      </c>
      <c r="B79" s="102" t="s">
        <v>1832</v>
      </c>
      <c r="C79" s="103" t="s">
        <v>1832</v>
      </c>
      <c r="D79" s="103" t="s">
        <v>1832</v>
      </c>
      <c r="E79" s="103" t="s">
        <v>1832</v>
      </c>
      <c r="F79" s="103" t="s">
        <v>1832</v>
      </c>
      <c r="G79" s="59">
        <v>0</v>
      </c>
      <c r="H79" s="103" t="s">
        <v>1832</v>
      </c>
      <c r="I79" s="59">
        <v>0</v>
      </c>
      <c r="J79" s="59">
        <v>0</v>
      </c>
      <c r="K79" s="103" t="s">
        <v>1832</v>
      </c>
      <c r="L79" s="58">
        <v>0</v>
      </c>
      <c r="M79" s="58">
        <v>0</v>
      </c>
    </row>
    <row r="80" spans="1:13">
      <c r="A80" t="s">
        <v>175</v>
      </c>
      <c r="B80" t="s">
        <v>175</v>
      </c>
      <c r="C80" s="103" t="s">
        <v>1832</v>
      </c>
      <c r="D80" s="103" t="s">
        <v>1832</v>
      </c>
      <c r="E80" t="s">
        <v>175</v>
      </c>
      <c r="F80" t="s">
        <v>175</v>
      </c>
      <c r="G80" s="55">
        <v>0</v>
      </c>
      <c r="H80" s="55">
        <v>0</v>
      </c>
      <c r="I80" s="103" t="s">
        <v>1832</v>
      </c>
      <c r="J80" s="55">
        <v>0</v>
      </c>
      <c r="K80" s="56">
        <v>0</v>
      </c>
      <c r="L80" s="56">
        <v>0</v>
      </c>
      <c r="M80" s="56">
        <v>0</v>
      </c>
    </row>
    <row r="81" spans="1:13">
      <c r="A81" s="57" t="s">
        <v>974</v>
      </c>
      <c r="B81" s="102" t="s">
        <v>1832</v>
      </c>
      <c r="C81" s="103" t="s">
        <v>1832</v>
      </c>
      <c r="D81" s="103" t="s">
        <v>1832</v>
      </c>
      <c r="E81" s="103" t="s">
        <v>1832</v>
      </c>
      <c r="F81" s="103" t="s">
        <v>1832</v>
      </c>
      <c r="G81" s="59">
        <v>0</v>
      </c>
      <c r="H81" s="103" t="s">
        <v>1832</v>
      </c>
      <c r="I81" s="59">
        <v>0</v>
      </c>
      <c r="J81" s="59">
        <v>0</v>
      </c>
      <c r="K81" s="103" t="s">
        <v>1832</v>
      </c>
      <c r="L81" s="58">
        <v>0</v>
      </c>
      <c r="M81" s="58">
        <v>0</v>
      </c>
    </row>
    <row r="82" spans="1:13">
      <c r="A82" t="s">
        <v>175</v>
      </c>
      <c r="B82" t="s">
        <v>175</v>
      </c>
      <c r="C82" s="103" t="s">
        <v>1832</v>
      </c>
      <c r="D82" s="103" t="s">
        <v>1832</v>
      </c>
      <c r="E82" t="s">
        <v>175</v>
      </c>
      <c r="F82" t="s">
        <v>175</v>
      </c>
      <c r="G82" s="55">
        <v>0</v>
      </c>
      <c r="H82" s="55">
        <v>0</v>
      </c>
      <c r="I82" s="103" t="s">
        <v>1832</v>
      </c>
      <c r="J82" s="55">
        <v>0</v>
      </c>
      <c r="K82" s="56">
        <v>0</v>
      </c>
      <c r="L82" s="56">
        <v>0</v>
      </c>
      <c r="M82" s="56">
        <v>0</v>
      </c>
    </row>
    <row r="83" spans="1:13">
      <c r="A83" t="s">
        <v>183</v>
      </c>
      <c r="B83" s="102" t="s">
        <v>1832</v>
      </c>
      <c r="C83" s="103" t="s">
        <v>1832</v>
      </c>
      <c r="D83" s="103" t="s">
        <v>1832</v>
      </c>
      <c r="E83" s="103" t="s">
        <v>1832</v>
      </c>
      <c r="F83" s="103" t="s">
        <v>1832</v>
      </c>
      <c r="G83" s="103" t="s">
        <v>1832</v>
      </c>
      <c r="H83" s="103" t="s">
        <v>1832</v>
      </c>
      <c r="I83" s="103" t="s">
        <v>1832</v>
      </c>
      <c r="J83" s="103" t="s">
        <v>1832</v>
      </c>
      <c r="K83" s="103" t="s">
        <v>1832</v>
      </c>
      <c r="L83" s="103" t="s">
        <v>1832</v>
      </c>
      <c r="M83" s="103" t="s">
        <v>1832</v>
      </c>
    </row>
    <row r="84" spans="1:13">
      <c r="A84" t="s">
        <v>215</v>
      </c>
      <c r="B84" s="102" t="s">
        <v>1832</v>
      </c>
      <c r="C84" s="103" t="s">
        <v>1832</v>
      </c>
      <c r="D84" s="103" t="s">
        <v>1832</v>
      </c>
      <c r="E84" s="103" t="s">
        <v>1832</v>
      </c>
      <c r="F84" s="103" t="s">
        <v>1832</v>
      </c>
      <c r="G84" s="103" t="s">
        <v>1832</v>
      </c>
      <c r="H84" s="103" t="s">
        <v>1832</v>
      </c>
      <c r="I84" s="103" t="s">
        <v>1832</v>
      </c>
      <c r="J84" s="103" t="s">
        <v>1832</v>
      </c>
      <c r="K84" s="103" t="s">
        <v>1832</v>
      </c>
      <c r="L84" s="103" t="s">
        <v>1832</v>
      </c>
      <c r="M84" s="103" t="s">
        <v>1832</v>
      </c>
    </row>
    <row r="85" spans="1:13">
      <c r="A85" t="s">
        <v>216</v>
      </c>
      <c r="B85" s="102" t="s">
        <v>1832</v>
      </c>
      <c r="C85" s="103" t="s">
        <v>1832</v>
      </c>
      <c r="D85" s="103" t="s">
        <v>1832</v>
      </c>
      <c r="E85" s="103" t="s">
        <v>1832</v>
      </c>
      <c r="F85" s="103" t="s">
        <v>1832</v>
      </c>
      <c r="G85" s="103" t="s">
        <v>1832</v>
      </c>
      <c r="H85" s="103" t="s">
        <v>1832</v>
      </c>
      <c r="I85" s="103" t="s">
        <v>1832</v>
      </c>
      <c r="J85" s="103" t="s">
        <v>1832</v>
      </c>
      <c r="K85" s="103" t="s">
        <v>1832</v>
      </c>
      <c r="L85" s="103" t="s">
        <v>1832</v>
      </c>
      <c r="M85" s="103" t="s">
        <v>1832</v>
      </c>
    </row>
    <row r="86" spans="1:13">
      <c r="A86" t="s">
        <v>217</v>
      </c>
      <c r="B86" s="102" t="s">
        <v>1832</v>
      </c>
      <c r="C86" s="103" t="s">
        <v>1832</v>
      </c>
      <c r="D86" s="103" t="s">
        <v>1832</v>
      </c>
      <c r="E86" s="103" t="s">
        <v>1832</v>
      </c>
      <c r="F86" s="103" t="s">
        <v>1832</v>
      </c>
      <c r="G86" s="103" t="s">
        <v>1832</v>
      </c>
      <c r="H86" s="103" t="s">
        <v>1832</v>
      </c>
      <c r="I86" s="103" t="s">
        <v>1832</v>
      </c>
      <c r="J86" s="103" t="s">
        <v>1832</v>
      </c>
      <c r="K86" s="103" t="s">
        <v>1832</v>
      </c>
      <c r="L86" s="103" t="s">
        <v>1832</v>
      </c>
      <c r="M86" s="103" t="s">
        <v>1832</v>
      </c>
    </row>
    <row r="87" spans="1:13">
      <c r="A87" t="s">
        <v>218</v>
      </c>
      <c r="B87" s="102" t="s">
        <v>1832</v>
      </c>
      <c r="C87" s="103" t="s">
        <v>1832</v>
      </c>
      <c r="D87" s="103" t="s">
        <v>1832</v>
      </c>
      <c r="E87" s="103" t="s">
        <v>1832</v>
      </c>
      <c r="F87" s="103" t="s">
        <v>1832</v>
      </c>
      <c r="G87" s="103" t="s">
        <v>1832</v>
      </c>
      <c r="H87" s="103" t="s">
        <v>1832</v>
      </c>
      <c r="I87" s="103" t="s">
        <v>1832</v>
      </c>
      <c r="J87" s="103" t="s">
        <v>1832</v>
      </c>
      <c r="K87" s="103" t="s">
        <v>1832</v>
      </c>
      <c r="L87" s="103" t="s">
        <v>1832</v>
      </c>
      <c r="M87" s="103" t="s">
        <v>1832</v>
      </c>
    </row>
    <row r="88" spans="1:13" hidden="1">
      <c r="C88" s="13"/>
      <c r="D88" s="13"/>
      <c r="E88" s="13"/>
      <c r="F88" s="13"/>
    </row>
    <row r="89" spans="1:13" hidden="1">
      <c r="C89" s="13"/>
      <c r="D89" s="13"/>
      <c r="E89" s="13"/>
      <c r="F89" s="13"/>
    </row>
    <row r="90" spans="1:13" hidden="1">
      <c r="C90" s="13"/>
      <c r="D90" s="13"/>
      <c r="E90" s="13"/>
      <c r="F90" s="13"/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2" t="s">
        <v>1831</v>
      </c>
    </row>
    <row r="2" spans="1:16" s="1" customFormat="1">
      <c r="A2" s="2" t="s">
        <v>1</v>
      </c>
      <c r="B2" s="9" t="s">
        <v>1297</v>
      </c>
    </row>
    <row r="3" spans="1:16" s="1" customFormat="1">
      <c r="A3" s="2" t="s">
        <v>2</v>
      </c>
      <c r="B3" s="20" t="s">
        <v>1298</v>
      </c>
    </row>
    <row r="4" spans="1:16" s="1" customFormat="1">
      <c r="A4" s="2" t="s">
        <v>3</v>
      </c>
      <c r="B4" s="63" t="s">
        <v>164</v>
      </c>
    </row>
    <row r="5" spans="1:16" ht="18.75">
      <c r="A5" s="78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154</v>
      </c>
      <c r="J6" s="33" t="s">
        <v>155</v>
      </c>
      <c r="K6" s="33" t="s">
        <v>53</v>
      </c>
      <c r="L6" s="33" t="s">
        <v>69</v>
      </c>
      <c r="M6" s="33" t="s">
        <v>54</v>
      </c>
      <c r="N6" s="111" t="s">
        <v>150</v>
      </c>
      <c r="P6" s="13"/>
    </row>
    <row r="7" spans="1:16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96" t="s">
        <v>1832</v>
      </c>
      <c r="H7" s="96" t="s">
        <v>1832</v>
      </c>
      <c r="I7" s="21" t="s">
        <v>151</v>
      </c>
      <c r="J7" s="96" t="s">
        <v>1832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53">
        <v>12770.15</v>
      </c>
      <c r="J9" s="98" t="s">
        <v>1832</v>
      </c>
      <c r="K9" s="53">
        <v>2580.8408978629682</v>
      </c>
      <c r="L9" s="98" t="s">
        <v>1832</v>
      </c>
      <c r="M9" s="54">
        <v>1</v>
      </c>
      <c r="N9" s="54">
        <v>1.2500000000000001E-2</v>
      </c>
      <c r="O9" s="25"/>
    </row>
    <row r="10" spans="1:16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103" t="s">
        <v>1832</v>
      </c>
      <c r="H10" s="103" t="s">
        <v>1832</v>
      </c>
      <c r="I10" s="59">
        <v>0</v>
      </c>
      <c r="J10" s="103" t="s">
        <v>1832</v>
      </c>
      <c r="K10" s="59">
        <v>0</v>
      </c>
      <c r="L10" s="103" t="s">
        <v>1832</v>
      </c>
      <c r="M10" s="58">
        <v>0</v>
      </c>
      <c r="N10" s="58">
        <v>0</v>
      </c>
    </row>
    <row r="11" spans="1:16">
      <c r="A11" s="57" t="s">
        <v>1056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103" t="s">
        <v>1832</v>
      </c>
      <c r="H11" s="103" t="s">
        <v>1832</v>
      </c>
      <c r="I11" s="59">
        <v>0</v>
      </c>
      <c r="J11" s="103" t="s">
        <v>1832</v>
      </c>
      <c r="K11" s="59">
        <v>0</v>
      </c>
      <c r="L11" s="103" t="s">
        <v>1832</v>
      </c>
      <c r="M11" s="58">
        <v>0</v>
      </c>
      <c r="N11" s="58">
        <v>0</v>
      </c>
    </row>
    <row r="12" spans="1:16">
      <c r="A12" t="s">
        <v>175</v>
      </c>
      <c r="B12" t="s">
        <v>175</v>
      </c>
      <c r="C12" s="103" t="s">
        <v>1832</v>
      </c>
      <c r="D12" s="103" t="s">
        <v>1832</v>
      </c>
      <c r="E12" t="s">
        <v>175</v>
      </c>
      <c r="F12" t="s">
        <v>175</v>
      </c>
      <c r="G12" s="103" t="s">
        <v>1832</v>
      </c>
      <c r="H12" t="s">
        <v>175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1057</v>
      </c>
      <c r="B13" s="103" t="s">
        <v>1832</v>
      </c>
      <c r="C13" s="103" t="s">
        <v>1832</v>
      </c>
      <c r="D13" s="103" t="s">
        <v>1832</v>
      </c>
      <c r="E13" s="103" t="s">
        <v>1832</v>
      </c>
      <c r="F13" s="103" t="s">
        <v>1832</v>
      </c>
      <c r="G13" s="103" t="s">
        <v>1832</v>
      </c>
      <c r="H13" s="103" t="s">
        <v>1832</v>
      </c>
      <c r="I13" s="59">
        <v>0</v>
      </c>
      <c r="J13" s="103" t="s">
        <v>1832</v>
      </c>
      <c r="K13" s="59">
        <v>0</v>
      </c>
      <c r="L13" s="103" t="s">
        <v>1832</v>
      </c>
      <c r="M13" s="58">
        <v>0</v>
      </c>
      <c r="N13" s="58">
        <v>0</v>
      </c>
    </row>
    <row r="14" spans="1:16">
      <c r="A14" t="s">
        <v>175</v>
      </c>
      <c r="B14" t="s">
        <v>175</v>
      </c>
      <c r="C14" s="103" t="s">
        <v>1832</v>
      </c>
      <c r="D14" s="103" t="s">
        <v>1832</v>
      </c>
      <c r="E14" t="s">
        <v>175</v>
      </c>
      <c r="F14" t="s">
        <v>175</v>
      </c>
      <c r="G14" s="103" t="s">
        <v>1832</v>
      </c>
      <c r="H14" t="s">
        <v>175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3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103" t="s">
        <v>1832</v>
      </c>
      <c r="H15" s="103" t="s">
        <v>1832</v>
      </c>
      <c r="I15" s="59">
        <v>0</v>
      </c>
      <c r="J15" s="103" t="s">
        <v>1832</v>
      </c>
      <c r="K15" s="59">
        <v>0</v>
      </c>
      <c r="L15" s="103" t="s">
        <v>1832</v>
      </c>
      <c r="M15" s="58">
        <v>0</v>
      </c>
      <c r="N15" s="58">
        <v>0</v>
      </c>
    </row>
    <row r="16" spans="1:16">
      <c r="A16" t="s">
        <v>175</v>
      </c>
      <c r="B16" t="s">
        <v>175</v>
      </c>
      <c r="C16" s="103" t="s">
        <v>1832</v>
      </c>
      <c r="D16" s="103" t="s">
        <v>1832</v>
      </c>
      <c r="E16" t="s">
        <v>175</v>
      </c>
      <c r="F16" t="s">
        <v>175</v>
      </c>
      <c r="G16" s="103" t="s">
        <v>1832</v>
      </c>
      <c r="H16" t="s">
        <v>175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223</v>
      </c>
      <c r="B17" s="103" t="s">
        <v>1832</v>
      </c>
      <c r="C17" s="103" t="s">
        <v>1832</v>
      </c>
      <c r="D17" s="103" t="s">
        <v>1832</v>
      </c>
      <c r="E17" s="103" t="s">
        <v>1832</v>
      </c>
      <c r="F17" s="103" t="s">
        <v>1832</v>
      </c>
      <c r="G17" s="103" t="s">
        <v>1832</v>
      </c>
      <c r="H17" s="103" t="s">
        <v>1832</v>
      </c>
      <c r="I17" s="59">
        <v>0</v>
      </c>
      <c r="J17" s="103" t="s">
        <v>1832</v>
      </c>
      <c r="K17" s="59">
        <v>0</v>
      </c>
      <c r="L17" s="103" t="s">
        <v>1832</v>
      </c>
      <c r="M17" s="58">
        <v>0</v>
      </c>
      <c r="N17" s="58">
        <v>0</v>
      </c>
    </row>
    <row r="18" spans="1:14">
      <c r="A18" t="s">
        <v>175</v>
      </c>
      <c r="B18" t="s">
        <v>175</v>
      </c>
      <c r="C18" s="103" t="s">
        <v>1832</v>
      </c>
      <c r="D18" s="103" t="s">
        <v>1832</v>
      </c>
      <c r="E18" t="s">
        <v>175</v>
      </c>
      <c r="F18" t="s">
        <v>175</v>
      </c>
      <c r="G18" s="103" t="s">
        <v>1832</v>
      </c>
      <c r="H18" t="s">
        <v>175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181</v>
      </c>
      <c r="B19" s="103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103" t="s">
        <v>1832</v>
      </c>
      <c r="H19" s="103" t="s">
        <v>1832</v>
      </c>
      <c r="I19" s="59">
        <v>12770.15</v>
      </c>
      <c r="J19" s="103" t="s">
        <v>1832</v>
      </c>
      <c r="K19" s="59">
        <v>2580.8408978629682</v>
      </c>
      <c r="L19" s="103" t="s">
        <v>1832</v>
      </c>
      <c r="M19" s="58">
        <v>1</v>
      </c>
      <c r="N19" s="58">
        <v>1.2500000000000001E-2</v>
      </c>
    </row>
    <row r="20" spans="1:14">
      <c r="A20" s="57" t="s">
        <v>1056</v>
      </c>
      <c r="B20" s="103" t="s">
        <v>1832</v>
      </c>
      <c r="C20" s="103" t="s">
        <v>1832</v>
      </c>
      <c r="D20" s="103" t="s">
        <v>1832</v>
      </c>
      <c r="E20" s="103" t="s">
        <v>1832</v>
      </c>
      <c r="F20" s="103" t="s">
        <v>1832</v>
      </c>
      <c r="G20" s="103" t="s">
        <v>1832</v>
      </c>
      <c r="H20" s="103" t="s">
        <v>1832</v>
      </c>
      <c r="I20" s="59">
        <v>0</v>
      </c>
      <c r="J20" s="103" t="s">
        <v>1832</v>
      </c>
      <c r="K20" s="59">
        <v>0</v>
      </c>
      <c r="L20" s="103" t="s">
        <v>1832</v>
      </c>
      <c r="M20" s="58">
        <v>0</v>
      </c>
      <c r="N20" s="58">
        <v>0</v>
      </c>
    </row>
    <row r="21" spans="1:14">
      <c r="A21" t="s">
        <v>175</v>
      </c>
      <c r="B21" t="s">
        <v>175</v>
      </c>
      <c r="C21" s="103" t="s">
        <v>1832</v>
      </c>
      <c r="D21" s="103" t="s">
        <v>1832</v>
      </c>
      <c r="E21" t="s">
        <v>175</v>
      </c>
      <c r="F21" t="s">
        <v>175</v>
      </c>
      <c r="G21" s="103" t="s">
        <v>1832</v>
      </c>
      <c r="H21" t="s">
        <v>175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1057</v>
      </c>
      <c r="B22" s="103" t="s">
        <v>1832</v>
      </c>
      <c r="C22" s="103" t="s">
        <v>1832</v>
      </c>
      <c r="D22" s="103" t="s">
        <v>1832</v>
      </c>
      <c r="E22" s="103" t="s">
        <v>1832</v>
      </c>
      <c r="F22" s="103" t="s">
        <v>1832</v>
      </c>
      <c r="G22" s="103" t="s">
        <v>1832</v>
      </c>
      <c r="H22" s="103" t="s">
        <v>1832</v>
      </c>
      <c r="I22" s="59">
        <v>0</v>
      </c>
      <c r="J22" s="103" t="s">
        <v>1832</v>
      </c>
      <c r="K22" s="59">
        <v>0</v>
      </c>
      <c r="L22" s="103" t="s">
        <v>1832</v>
      </c>
      <c r="M22" s="58">
        <v>0</v>
      </c>
      <c r="N22" s="58">
        <v>0</v>
      </c>
    </row>
    <row r="23" spans="1:14">
      <c r="A23" t="s">
        <v>175</v>
      </c>
      <c r="B23" t="s">
        <v>175</v>
      </c>
      <c r="C23" s="103" t="s">
        <v>1832</v>
      </c>
      <c r="D23" s="103" t="s">
        <v>1832</v>
      </c>
      <c r="E23" t="s">
        <v>175</v>
      </c>
      <c r="F23" t="s">
        <v>175</v>
      </c>
      <c r="G23" s="103" t="s">
        <v>1832</v>
      </c>
      <c r="H23" t="s">
        <v>175</v>
      </c>
      <c r="I23" s="55">
        <v>0</v>
      </c>
      <c r="J23" s="55">
        <v>0</v>
      </c>
      <c r="K23" s="55">
        <v>0</v>
      </c>
      <c r="L23" s="56">
        <v>0</v>
      </c>
      <c r="M23" s="56">
        <v>0</v>
      </c>
      <c r="N23" s="56">
        <v>0</v>
      </c>
    </row>
    <row r="24" spans="1:14">
      <c r="A24" s="57" t="s">
        <v>88</v>
      </c>
      <c r="B24" s="103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59">
        <v>12770.15</v>
      </c>
      <c r="J24" s="103" t="s">
        <v>1832</v>
      </c>
      <c r="K24" s="59">
        <v>2580.8408978629682</v>
      </c>
      <c r="L24" s="103" t="s">
        <v>1832</v>
      </c>
      <c r="M24" s="58">
        <v>1</v>
      </c>
      <c r="N24" s="58">
        <v>1.2500000000000001E-2</v>
      </c>
    </row>
    <row r="25" spans="1:14">
      <c r="A25" t="s">
        <v>1058</v>
      </c>
      <c r="B25" t="s">
        <v>1059</v>
      </c>
      <c r="C25" t="s">
        <v>108</v>
      </c>
      <c r="D25" s="101" t="s">
        <v>1832</v>
      </c>
      <c r="E25" t="s">
        <v>941</v>
      </c>
      <c r="F25" s="72" t="s">
        <v>1830</v>
      </c>
      <c r="G25" s="101" t="s">
        <v>1832</v>
      </c>
      <c r="H25" t="s">
        <v>100</v>
      </c>
      <c r="I25" s="55">
        <v>439.77</v>
      </c>
      <c r="J25" s="55">
        <v>22796</v>
      </c>
      <c r="K25" s="55">
        <v>363.60663828840001</v>
      </c>
      <c r="L25" s="56">
        <v>0</v>
      </c>
      <c r="M25" s="56">
        <v>0.1409</v>
      </c>
      <c r="N25" s="56">
        <v>1.8E-3</v>
      </c>
    </row>
    <row r="26" spans="1:14">
      <c r="A26" t="s">
        <v>1060</v>
      </c>
      <c r="B26" t="s">
        <v>1061</v>
      </c>
      <c r="C26" t="s">
        <v>108</v>
      </c>
      <c r="D26" s="101" t="s">
        <v>1832</v>
      </c>
      <c r="E26" t="s">
        <v>941</v>
      </c>
      <c r="F26" s="72" t="s">
        <v>1830</v>
      </c>
      <c r="G26" s="101" t="s">
        <v>1832</v>
      </c>
      <c r="H26" t="s">
        <v>100</v>
      </c>
      <c r="I26" s="55">
        <v>2472.21</v>
      </c>
      <c r="J26" s="55">
        <v>4107</v>
      </c>
      <c r="K26" s="55">
        <v>368.26260186690001</v>
      </c>
      <c r="L26" s="56">
        <v>0</v>
      </c>
      <c r="M26" s="56">
        <v>0.14269999999999999</v>
      </c>
      <c r="N26" s="56">
        <v>1.8E-3</v>
      </c>
    </row>
    <row r="27" spans="1:14">
      <c r="A27" t="s">
        <v>1062</v>
      </c>
      <c r="B27" t="s">
        <v>1063</v>
      </c>
      <c r="C27" t="s">
        <v>108</v>
      </c>
      <c r="D27" s="101" t="s">
        <v>1832</v>
      </c>
      <c r="E27" t="s">
        <v>941</v>
      </c>
      <c r="F27" s="72" t="s">
        <v>1830</v>
      </c>
      <c r="G27" s="101" t="s">
        <v>1832</v>
      </c>
      <c r="H27" t="s">
        <v>100</v>
      </c>
      <c r="I27" s="55">
        <v>6503.58</v>
      </c>
      <c r="J27" s="55">
        <v>1264.03</v>
      </c>
      <c r="K27" s="55">
        <v>298.16552264779801</v>
      </c>
      <c r="L27" s="56">
        <v>0</v>
      </c>
      <c r="M27" s="56">
        <v>0.11550000000000001</v>
      </c>
      <c r="N27" s="56">
        <v>1.4E-3</v>
      </c>
    </row>
    <row r="28" spans="1:14">
      <c r="A28" t="s">
        <v>1064</v>
      </c>
      <c r="B28" t="s">
        <v>1065</v>
      </c>
      <c r="C28" t="s">
        <v>1066</v>
      </c>
      <c r="D28" s="101" t="s">
        <v>1832</v>
      </c>
      <c r="E28" t="s">
        <v>941</v>
      </c>
      <c r="F28" s="72" t="s">
        <v>1830</v>
      </c>
      <c r="G28" s="101" t="s">
        <v>1832</v>
      </c>
      <c r="H28" t="s">
        <v>100</v>
      </c>
      <c r="I28" s="55">
        <v>3354.59</v>
      </c>
      <c r="J28" s="55">
        <v>12745.9</v>
      </c>
      <c r="K28" s="55">
        <v>1550.80613505987</v>
      </c>
      <c r="L28" s="56">
        <v>0</v>
      </c>
      <c r="M28" s="56">
        <v>0.60089999999999999</v>
      </c>
      <c r="N28" s="56">
        <v>7.4999999999999997E-3</v>
      </c>
    </row>
    <row r="29" spans="1:14">
      <c r="A29" s="57" t="s">
        <v>223</v>
      </c>
      <c r="B29" s="103" t="s">
        <v>1832</v>
      </c>
      <c r="C29" s="103" t="s">
        <v>1832</v>
      </c>
      <c r="D29" s="103" t="s">
        <v>1832</v>
      </c>
      <c r="E29" s="103" t="s">
        <v>1832</v>
      </c>
      <c r="F29" s="103" t="s">
        <v>1832</v>
      </c>
      <c r="G29" s="103" t="s">
        <v>1832</v>
      </c>
      <c r="H29" s="103" t="s">
        <v>1832</v>
      </c>
      <c r="I29" s="59">
        <v>0</v>
      </c>
      <c r="J29" s="103" t="s">
        <v>1832</v>
      </c>
      <c r="K29" s="59">
        <v>0</v>
      </c>
      <c r="L29" s="103" t="s">
        <v>1832</v>
      </c>
      <c r="M29" s="58">
        <v>0</v>
      </c>
      <c r="N29" s="58">
        <v>0</v>
      </c>
    </row>
    <row r="30" spans="1:14">
      <c r="A30" t="s">
        <v>175</v>
      </c>
      <c r="B30" t="s">
        <v>175</v>
      </c>
      <c r="C30" s="103" t="s">
        <v>1832</v>
      </c>
      <c r="D30" s="103" t="s">
        <v>1832</v>
      </c>
      <c r="E30" t="s">
        <v>175</v>
      </c>
      <c r="F30" t="s">
        <v>175</v>
      </c>
      <c r="G30" s="103" t="s">
        <v>1832</v>
      </c>
      <c r="H30" t="s">
        <v>175</v>
      </c>
      <c r="I30" s="55">
        <v>0</v>
      </c>
      <c r="J30" s="55">
        <v>0</v>
      </c>
      <c r="K30" s="55">
        <v>0</v>
      </c>
      <c r="L30" s="56">
        <v>0</v>
      </c>
      <c r="M30" s="56">
        <v>0</v>
      </c>
      <c r="N30" s="56">
        <v>0</v>
      </c>
    </row>
    <row r="31" spans="1:14">
      <c r="A31" t="s">
        <v>183</v>
      </c>
      <c r="B31" s="103" t="s">
        <v>1832</v>
      </c>
      <c r="C31" s="103" t="s">
        <v>1832</v>
      </c>
      <c r="D31" s="103" t="s">
        <v>1832</v>
      </c>
      <c r="E31" s="103" t="s">
        <v>1832</v>
      </c>
      <c r="F31" s="103" t="s">
        <v>1832</v>
      </c>
      <c r="G31" s="103" t="s">
        <v>1832</v>
      </c>
      <c r="H31" s="103" t="s">
        <v>1832</v>
      </c>
      <c r="I31" s="103" t="s">
        <v>1832</v>
      </c>
      <c r="J31" s="103" t="s">
        <v>1832</v>
      </c>
      <c r="K31" s="103" t="s">
        <v>1832</v>
      </c>
      <c r="L31" s="103" t="s">
        <v>1832</v>
      </c>
      <c r="M31" s="103" t="s">
        <v>1832</v>
      </c>
      <c r="N31" s="103" t="s">
        <v>1832</v>
      </c>
    </row>
    <row r="32" spans="1:14">
      <c r="A32" t="s">
        <v>215</v>
      </c>
      <c r="B32" s="103" t="s">
        <v>1832</v>
      </c>
      <c r="C32" s="103" t="s">
        <v>1832</v>
      </c>
      <c r="D32" s="103" t="s">
        <v>1832</v>
      </c>
      <c r="E32" s="103" t="s">
        <v>1832</v>
      </c>
      <c r="F32" s="103" t="s">
        <v>1832</v>
      </c>
      <c r="G32" s="103" t="s">
        <v>1832</v>
      </c>
      <c r="H32" s="103" t="s">
        <v>1832</v>
      </c>
      <c r="I32" s="103" t="s">
        <v>1832</v>
      </c>
      <c r="J32" s="103" t="s">
        <v>1832</v>
      </c>
      <c r="K32" s="103" t="s">
        <v>1832</v>
      </c>
      <c r="L32" s="103" t="s">
        <v>1832</v>
      </c>
      <c r="M32" s="103" t="s">
        <v>1832</v>
      </c>
      <c r="N32" s="103" t="s">
        <v>1832</v>
      </c>
    </row>
    <row r="33" spans="1:14">
      <c r="A33" t="s">
        <v>216</v>
      </c>
      <c r="B33" s="103" t="s">
        <v>1832</v>
      </c>
      <c r="C33" s="103" t="s">
        <v>1832</v>
      </c>
      <c r="D33" s="103" t="s">
        <v>1832</v>
      </c>
      <c r="E33" s="103" t="s">
        <v>1832</v>
      </c>
      <c r="F33" s="103" t="s">
        <v>1832</v>
      </c>
      <c r="G33" s="103" t="s">
        <v>1832</v>
      </c>
      <c r="H33" s="103" t="s">
        <v>1832</v>
      </c>
      <c r="I33" s="103" t="s">
        <v>1832</v>
      </c>
      <c r="J33" s="103" t="s">
        <v>1832</v>
      </c>
      <c r="K33" s="103" t="s">
        <v>1832</v>
      </c>
      <c r="L33" s="103" t="s">
        <v>1832</v>
      </c>
      <c r="M33" s="103" t="s">
        <v>1832</v>
      </c>
      <c r="N33" s="103" t="s">
        <v>1832</v>
      </c>
    </row>
    <row r="34" spans="1:14">
      <c r="A34" t="s">
        <v>217</v>
      </c>
      <c r="B34" s="103" t="s">
        <v>1832</v>
      </c>
      <c r="C34" s="103" t="s">
        <v>1832</v>
      </c>
      <c r="D34" s="103" t="s">
        <v>1832</v>
      </c>
      <c r="E34" s="103" t="s">
        <v>1832</v>
      </c>
      <c r="F34" s="103" t="s">
        <v>1832</v>
      </c>
      <c r="G34" s="103" t="s">
        <v>1832</v>
      </c>
      <c r="H34" s="103" t="s">
        <v>1832</v>
      </c>
      <c r="I34" s="103" t="s">
        <v>1832</v>
      </c>
      <c r="J34" s="103" t="s">
        <v>1832</v>
      </c>
      <c r="K34" s="103" t="s">
        <v>1832</v>
      </c>
      <c r="L34" s="103" t="s">
        <v>1832</v>
      </c>
      <c r="M34" s="103" t="s">
        <v>1832</v>
      </c>
      <c r="N34" s="103" t="s">
        <v>1832</v>
      </c>
    </row>
    <row r="35" spans="1:14" hidden="1">
      <c r="B35" s="13"/>
      <c r="C35" s="13"/>
      <c r="D35" s="13"/>
    </row>
    <row r="36" spans="1:14" hidden="1">
      <c r="B36" s="13"/>
      <c r="C36" s="13"/>
      <c r="D36" s="13"/>
    </row>
    <row r="37" spans="1:14" hidden="1">
      <c r="B37" s="13"/>
      <c r="C37" s="13"/>
      <c r="D37" s="13"/>
    </row>
    <row r="38" spans="1:14" hidden="1">
      <c r="B38" s="13"/>
      <c r="C38" s="13"/>
      <c r="D38" s="13"/>
    </row>
    <row r="39" spans="1:14" hidden="1">
      <c r="B39" s="13"/>
      <c r="C39" s="13"/>
      <c r="D39" s="13"/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2" t="s">
        <v>1831</v>
      </c>
    </row>
    <row r="2" spans="1:11" s="1" customFormat="1">
      <c r="A2" s="2" t="s">
        <v>1</v>
      </c>
      <c r="B2" s="9" t="s">
        <v>1297</v>
      </c>
    </row>
    <row r="3" spans="1:11" s="1" customFormat="1">
      <c r="A3" s="2" t="s">
        <v>2</v>
      </c>
      <c r="B3" s="20" t="s">
        <v>1298</v>
      </c>
    </row>
    <row r="4" spans="1:11" s="1" customFormat="1">
      <c r="A4" s="2" t="s">
        <v>3</v>
      </c>
      <c r="B4" s="63" t="s">
        <v>164</v>
      </c>
    </row>
    <row r="5" spans="1:11" ht="18.75">
      <c r="A5" s="78" t="s">
        <v>91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154</v>
      </c>
      <c r="G6" s="33" t="s">
        <v>155</v>
      </c>
      <c r="H6" s="33" t="s">
        <v>53</v>
      </c>
      <c r="I6" s="33" t="s">
        <v>69</v>
      </c>
      <c r="J6" s="33" t="s">
        <v>54</v>
      </c>
      <c r="K6" s="33" t="s">
        <v>150</v>
      </c>
    </row>
    <row r="7" spans="1:11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16" t="s">
        <v>151</v>
      </c>
      <c r="G7" s="96" t="s">
        <v>1832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98" t="s">
        <v>1832</v>
      </c>
      <c r="C9" s="98" t="s">
        <v>1832</v>
      </c>
      <c r="D9" s="98" t="s">
        <v>1832</v>
      </c>
      <c r="E9" s="98" t="s">
        <v>1832</v>
      </c>
      <c r="F9" s="53">
        <v>34677.35</v>
      </c>
      <c r="G9" s="98" t="s">
        <v>1832</v>
      </c>
      <c r="H9" s="53">
        <v>7.1446223036949998</v>
      </c>
      <c r="I9" s="112" t="s">
        <v>1832</v>
      </c>
      <c r="J9" s="54">
        <v>1</v>
      </c>
      <c r="K9" s="54">
        <v>0</v>
      </c>
    </row>
    <row r="10" spans="1:11">
      <c r="A10" s="57" t="s">
        <v>169</v>
      </c>
      <c r="B10" s="102" t="s">
        <v>1832</v>
      </c>
      <c r="C10" s="103" t="s">
        <v>1832</v>
      </c>
      <c r="D10" s="103" t="s">
        <v>1832</v>
      </c>
      <c r="E10" s="103" t="s">
        <v>1832</v>
      </c>
      <c r="F10" s="59">
        <v>33537.839999999997</v>
      </c>
      <c r="G10" s="103" t="s">
        <v>1832</v>
      </c>
      <c r="H10" s="59">
        <v>6.9843441400000001</v>
      </c>
      <c r="I10" s="103" t="s">
        <v>1832</v>
      </c>
      <c r="J10" s="58">
        <v>0.97760000000000002</v>
      </c>
      <c r="K10" s="58">
        <v>0</v>
      </c>
    </row>
    <row r="11" spans="1:11">
      <c r="A11" s="57" t="s">
        <v>1067</v>
      </c>
      <c r="B11" s="102" t="s">
        <v>1832</v>
      </c>
      <c r="C11" s="103" t="s">
        <v>1832</v>
      </c>
      <c r="D11" s="103" t="s">
        <v>1832</v>
      </c>
      <c r="E11" s="103" t="s">
        <v>1832</v>
      </c>
      <c r="F11" s="59">
        <v>33537.839999999997</v>
      </c>
      <c r="G11" s="103" t="s">
        <v>1832</v>
      </c>
      <c r="H11" s="59">
        <v>6.9843441400000001</v>
      </c>
      <c r="I11" s="103" t="s">
        <v>1832</v>
      </c>
      <c r="J11" s="58">
        <v>0.97760000000000002</v>
      </c>
      <c r="K11" s="58">
        <v>0</v>
      </c>
    </row>
    <row r="12" spans="1:11">
      <c r="A12" t="s">
        <v>1068</v>
      </c>
      <c r="B12" t="s">
        <v>1069</v>
      </c>
      <c r="C12" t="s">
        <v>96</v>
      </c>
      <c r="D12" t="s">
        <v>314</v>
      </c>
      <c r="E12" t="s">
        <v>98</v>
      </c>
      <c r="F12" s="55">
        <v>22236.799999999999</v>
      </c>
      <c r="G12" s="55">
        <v>17.3</v>
      </c>
      <c r="H12" s="55">
        <v>3.8469663999999999</v>
      </c>
      <c r="I12" s="56">
        <v>0</v>
      </c>
      <c r="J12" s="56">
        <v>0.53839999999999999</v>
      </c>
      <c r="K12" s="56">
        <v>0</v>
      </c>
    </row>
    <row r="13" spans="1:11">
      <c r="A13" t="s">
        <v>1070</v>
      </c>
      <c r="B13" t="s">
        <v>1071</v>
      </c>
      <c r="C13" t="s">
        <v>96</v>
      </c>
      <c r="D13" t="s">
        <v>314</v>
      </c>
      <c r="E13" t="s">
        <v>98</v>
      </c>
      <c r="F13" s="55">
        <v>4323.12</v>
      </c>
      <c r="G13" s="55">
        <v>33.799999999999997</v>
      </c>
      <c r="H13" s="55">
        <v>1.4612145599999999</v>
      </c>
      <c r="I13" s="56">
        <v>0</v>
      </c>
      <c r="J13" s="56">
        <v>0.20449999999999999</v>
      </c>
      <c r="K13" s="56">
        <v>0</v>
      </c>
    </row>
    <row r="14" spans="1:11">
      <c r="A14" t="s">
        <v>1072</v>
      </c>
      <c r="B14" t="s">
        <v>1073</v>
      </c>
      <c r="C14" t="s">
        <v>96</v>
      </c>
      <c r="D14" t="s">
        <v>694</v>
      </c>
      <c r="E14" t="s">
        <v>98</v>
      </c>
      <c r="F14" s="55">
        <v>1006.5</v>
      </c>
      <c r="G14" s="55">
        <v>90</v>
      </c>
      <c r="H14" s="55">
        <v>0.90585000000000004</v>
      </c>
      <c r="I14" s="56">
        <v>2.9999999999999997E-4</v>
      </c>
      <c r="J14" s="56">
        <v>0.1268</v>
      </c>
      <c r="K14" s="56">
        <v>0</v>
      </c>
    </row>
    <row r="15" spans="1:11">
      <c r="A15" t="s">
        <v>1074</v>
      </c>
      <c r="B15" t="s">
        <v>1075</v>
      </c>
      <c r="C15" t="s">
        <v>96</v>
      </c>
      <c r="D15" t="s">
        <v>112</v>
      </c>
      <c r="E15" t="s">
        <v>98</v>
      </c>
      <c r="F15" s="55">
        <v>5971.42</v>
      </c>
      <c r="G15" s="55">
        <v>12.9</v>
      </c>
      <c r="H15" s="55">
        <v>0.77031318000000004</v>
      </c>
      <c r="I15" s="56">
        <v>4.0000000000000002E-4</v>
      </c>
      <c r="J15" s="56">
        <v>0.10780000000000001</v>
      </c>
      <c r="K15" s="56">
        <v>0</v>
      </c>
    </row>
    <row r="16" spans="1:11">
      <c r="A16" s="57" t="s">
        <v>181</v>
      </c>
      <c r="B16" s="102" t="s">
        <v>1832</v>
      </c>
      <c r="C16" s="103" t="s">
        <v>1832</v>
      </c>
      <c r="D16" s="103" t="s">
        <v>1832</v>
      </c>
      <c r="E16" s="103" t="s">
        <v>1832</v>
      </c>
      <c r="F16" s="59">
        <v>1139.51</v>
      </c>
      <c r="G16" s="103" t="s">
        <v>1832</v>
      </c>
      <c r="H16" s="59">
        <v>0.160278163695</v>
      </c>
      <c r="I16" s="103" t="s">
        <v>1832</v>
      </c>
      <c r="J16" s="58">
        <v>2.24E-2</v>
      </c>
      <c r="K16" s="58">
        <v>0</v>
      </c>
    </row>
    <row r="17" spans="1:11">
      <c r="A17" s="57" t="s">
        <v>1076</v>
      </c>
      <c r="B17" s="102" t="s">
        <v>1832</v>
      </c>
      <c r="C17" s="103" t="s">
        <v>1832</v>
      </c>
      <c r="D17" s="103" t="s">
        <v>1832</v>
      </c>
      <c r="E17" s="103" t="s">
        <v>1832</v>
      </c>
      <c r="F17" s="59">
        <v>1139.51</v>
      </c>
      <c r="G17" s="103" t="s">
        <v>1832</v>
      </c>
      <c r="H17" s="59">
        <v>0.160278163695</v>
      </c>
      <c r="I17" s="103" t="s">
        <v>1832</v>
      </c>
      <c r="J17" s="58">
        <v>2.24E-2</v>
      </c>
      <c r="K17" s="58">
        <v>0</v>
      </c>
    </row>
    <row r="18" spans="1:11">
      <c r="A18" t="s">
        <v>1077</v>
      </c>
      <c r="B18" t="s">
        <v>1078</v>
      </c>
      <c r="C18" t="s">
        <v>767</v>
      </c>
      <c r="D18" t="s">
        <v>780</v>
      </c>
      <c r="E18" t="s">
        <v>100</v>
      </c>
      <c r="F18" s="55">
        <v>901.35</v>
      </c>
      <c r="G18" s="55">
        <v>4.1100000000000003</v>
      </c>
      <c r="H18" s="55">
        <v>0.134363974095</v>
      </c>
      <c r="I18" s="56">
        <v>0</v>
      </c>
      <c r="J18" s="56">
        <v>1.8800000000000001E-2</v>
      </c>
      <c r="K18" s="56">
        <v>0</v>
      </c>
    </row>
    <row r="19" spans="1:11">
      <c r="A19" t="s">
        <v>1079</v>
      </c>
      <c r="B19" t="s">
        <v>1080</v>
      </c>
      <c r="C19" t="s">
        <v>761</v>
      </c>
      <c r="D19" t="s">
        <v>878</v>
      </c>
      <c r="E19" t="s">
        <v>100</v>
      </c>
      <c r="F19" s="55">
        <v>238.16</v>
      </c>
      <c r="G19" s="55">
        <v>3</v>
      </c>
      <c r="H19" s="55">
        <v>2.5914189599999998E-2</v>
      </c>
      <c r="I19" s="56">
        <v>0</v>
      </c>
      <c r="J19" s="56">
        <v>3.5999999999999999E-3</v>
      </c>
      <c r="K19" s="56">
        <v>0</v>
      </c>
    </row>
    <row r="20" spans="1:11">
      <c r="A20" t="s">
        <v>183</v>
      </c>
      <c r="B20" s="102" t="s">
        <v>1832</v>
      </c>
      <c r="C20" s="103" t="s">
        <v>1832</v>
      </c>
      <c r="D20" s="103" t="s">
        <v>1832</v>
      </c>
      <c r="E20" s="103" t="s">
        <v>1832</v>
      </c>
      <c r="F20" s="103" t="s">
        <v>1832</v>
      </c>
      <c r="G20" s="103" t="s">
        <v>1832</v>
      </c>
      <c r="H20" s="103" t="s">
        <v>1832</v>
      </c>
      <c r="I20" s="103" t="s">
        <v>1832</v>
      </c>
      <c r="J20" s="103" t="s">
        <v>1832</v>
      </c>
      <c r="K20" s="103" t="s">
        <v>1832</v>
      </c>
    </row>
    <row r="21" spans="1:11">
      <c r="A21" t="s">
        <v>215</v>
      </c>
      <c r="B21" s="102" t="s">
        <v>1832</v>
      </c>
      <c r="C21" s="103" t="s">
        <v>1832</v>
      </c>
      <c r="D21" s="103" t="s">
        <v>1832</v>
      </c>
      <c r="E21" s="103" t="s">
        <v>1832</v>
      </c>
      <c r="F21" s="103" t="s">
        <v>1832</v>
      </c>
      <c r="G21" s="103" t="s">
        <v>1832</v>
      </c>
      <c r="H21" s="103" t="s">
        <v>1832</v>
      </c>
      <c r="I21" s="103" t="s">
        <v>1832</v>
      </c>
      <c r="J21" s="103" t="s">
        <v>1832</v>
      </c>
      <c r="K21" s="103" t="s">
        <v>1832</v>
      </c>
    </row>
    <row r="22" spans="1:11">
      <c r="A22" t="s">
        <v>216</v>
      </c>
      <c r="B22" s="102" t="s">
        <v>1832</v>
      </c>
      <c r="C22" s="103" t="s">
        <v>1832</v>
      </c>
      <c r="D22" s="103" t="s">
        <v>1832</v>
      </c>
      <c r="E22" s="103" t="s">
        <v>1832</v>
      </c>
      <c r="F22" s="103" t="s">
        <v>1832</v>
      </c>
      <c r="G22" s="103" t="s">
        <v>1832</v>
      </c>
      <c r="H22" s="103" t="s">
        <v>1832</v>
      </c>
      <c r="I22" s="103" t="s">
        <v>1832</v>
      </c>
      <c r="J22" s="103" t="s">
        <v>1832</v>
      </c>
      <c r="K22" s="103" t="s">
        <v>1832</v>
      </c>
    </row>
    <row r="23" spans="1:11">
      <c r="A23" t="s">
        <v>217</v>
      </c>
      <c r="B23" s="102" t="s">
        <v>1832</v>
      </c>
      <c r="C23" s="103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103" t="s">
        <v>1832</v>
      </c>
      <c r="I23" s="103" t="s">
        <v>1832</v>
      </c>
      <c r="J23" s="103" t="s">
        <v>1832</v>
      </c>
      <c r="K23" s="103" t="s">
        <v>1832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2" t="s">
        <v>1831</v>
      </c>
    </row>
    <row r="2" spans="1:12" s="1" customFormat="1">
      <c r="A2" s="2" t="s">
        <v>1</v>
      </c>
      <c r="B2" s="9" t="s">
        <v>1297</v>
      </c>
    </row>
    <row r="3" spans="1:12" s="1" customFormat="1">
      <c r="A3" s="2" t="s">
        <v>2</v>
      </c>
      <c r="B3" s="20" t="s">
        <v>1298</v>
      </c>
    </row>
    <row r="4" spans="1:12" s="1" customFormat="1">
      <c r="A4" s="2" t="s">
        <v>3</v>
      </c>
      <c r="B4" s="63" t="s">
        <v>164</v>
      </c>
    </row>
    <row r="5" spans="1:12" ht="18.75">
      <c r="A5" s="78" t="s">
        <v>94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154</v>
      </c>
      <c r="G6" s="33" t="s">
        <v>155</v>
      </c>
      <c r="H6" s="33" t="s">
        <v>53</v>
      </c>
      <c r="I6" s="33" t="s">
        <v>69</v>
      </c>
      <c r="J6" s="33" t="s">
        <v>54</v>
      </c>
      <c r="K6" s="34" t="s">
        <v>150</v>
      </c>
      <c r="L6" s="13"/>
    </row>
    <row r="7" spans="1:12" s="15" customFormat="1">
      <c r="A7" s="95" t="s">
        <v>1832</v>
      </c>
      <c r="B7" s="113" t="s">
        <v>1832</v>
      </c>
      <c r="C7" s="113" t="s">
        <v>1832</v>
      </c>
      <c r="D7" s="113" t="s">
        <v>1832</v>
      </c>
      <c r="E7" s="113" t="s">
        <v>1832</v>
      </c>
      <c r="F7" s="16" t="s">
        <v>151</v>
      </c>
      <c r="G7" s="96" t="s">
        <v>1832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98" t="s">
        <v>1832</v>
      </c>
      <c r="C9" s="98" t="s">
        <v>1832</v>
      </c>
      <c r="D9" s="98" t="s">
        <v>1832</v>
      </c>
      <c r="E9" s="98" t="s">
        <v>1832</v>
      </c>
      <c r="F9" s="53">
        <v>185.82</v>
      </c>
      <c r="G9" s="98" t="s">
        <v>1832</v>
      </c>
      <c r="H9" s="53">
        <v>192.00122160000001</v>
      </c>
      <c r="I9" s="112" t="s">
        <v>1832</v>
      </c>
      <c r="J9" s="54">
        <v>1</v>
      </c>
      <c r="K9" s="54">
        <v>8.9999999999999998E-4</v>
      </c>
    </row>
    <row r="10" spans="1:12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59">
        <v>0</v>
      </c>
      <c r="G10" s="103" t="s">
        <v>1832</v>
      </c>
      <c r="H10" s="59">
        <v>89.571839999999995</v>
      </c>
      <c r="I10" s="103" t="s">
        <v>1832</v>
      </c>
      <c r="J10" s="58">
        <v>0.46650000000000003</v>
      </c>
      <c r="K10" s="58">
        <v>4.0000000000000002E-4</v>
      </c>
    </row>
    <row r="11" spans="1:12">
      <c r="A11" s="57" t="s">
        <v>1081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59">
        <v>0</v>
      </c>
      <c r="G11" s="103" t="s">
        <v>1832</v>
      </c>
      <c r="H11" s="59">
        <v>89.571839999999995</v>
      </c>
      <c r="I11" s="103" t="s">
        <v>1832</v>
      </c>
      <c r="J11" s="58">
        <v>0.46650000000000003</v>
      </c>
      <c r="K11" s="58">
        <v>4.0000000000000002E-4</v>
      </c>
    </row>
    <row r="12" spans="1:12">
      <c r="A12" t="s">
        <v>1082</v>
      </c>
      <c r="B12" t="s">
        <v>1083</v>
      </c>
      <c r="C12" t="s">
        <v>96</v>
      </c>
      <c r="D12" t="s">
        <v>1084</v>
      </c>
      <c r="E12" t="s">
        <v>98</v>
      </c>
      <c r="F12" s="55">
        <v>3.27</v>
      </c>
      <c r="G12" s="55">
        <v>2988900</v>
      </c>
      <c r="H12" s="55">
        <v>97.737030000000004</v>
      </c>
      <c r="I12" s="56">
        <v>0</v>
      </c>
      <c r="J12" s="56">
        <v>0.50900000000000001</v>
      </c>
      <c r="K12" s="56">
        <v>5.0000000000000001E-4</v>
      </c>
    </row>
    <row r="13" spans="1:12">
      <c r="A13" t="s">
        <v>1085</v>
      </c>
      <c r="B13" t="s">
        <v>1086</v>
      </c>
      <c r="C13" t="s">
        <v>96</v>
      </c>
      <c r="D13" t="s">
        <v>1084</v>
      </c>
      <c r="E13" t="s">
        <v>98</v>
      </c>
      <c r="F13" s="55">
        <v>-3.27</v>
      </c>
      <c r="G13" s="55">
        <v>249700</v>
      </c>
      <c r="H13" s="55">
        <v>-8.1651900000000008</v>
      </c>
      <c r="I13" s="56">
        <v>0</v>
      </c>
      <c r="J13" s="56">
        <v>-4.2500000000000003E-2</v>
      </c>
      <c r="K13" s="56">
        <v>0</v>
      </c>
    </row>
    <row r="14" spans="1:12">
      <c r="A14" s="57" t="s">
        <v>1087</v>
      </c>
      <c r="B14" s="103" t="s">
        <v>1832</v>
      </c>
      <c r="C14" s="103" t="s">
        <v>1832</v>
      </c>
      <c r="D14" s="103" t="s">
        <v>1832</v>
      </c>
      <c r="E14" s="103" t="s">
        <v>1832</v>
      </c>
      <c r="F14" s="59">
        <v>0</v>
      </c>
      <c r="G14" s="103" t="s">
        <v>1832</v>
      </c>
      <c r="H14" s="59">
        <v>0</v>
      </c>
      <c r="I14" s="103" t="s">
        <v>1832</v>
      </c>
      <c r="J14" s="58">
        <v>0</v>
      </c>
      <c r="K14" s="58">
        <v>0</v>
      </c>
    </row>
    <row r="15" spans="1:12">
      <c r="A15" t="s">
        <v>175</v>
      </c>
      <c r="B15" t="s">
        <v>175</v>
      </c>
      <c r="C15" s="103" t="s">
        <v>1832</v>
      </c>
      <c r="D15" t="s">
        <v>175</v>
      </c>
      <c r="E15" t="s">
        <v>175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1088</v>
      </c>
      <c r="B16" s="103" t="s">
        <v>1832</v>
      </c>
      <c r="C16" s="103" t="s">
        <v>1832</v>
      </c>
      <c r="D16" s="103" t="s">
        <v>1832</v>
      </c>
      <c r="E16" s="103" t="s">
        <v>1832</v>
      </c>
      <c r="F16" s="59">
        <v>0</v>
      </c>
      <c r="G16" s="103" t="s">
        <v>1832</v>
      </c>
      <c r="H16" s="59">
        <v>0</v>
      </c>
      <c r="I16" s="103" t="s">
        <v>1832</v>
      </c>
      <c r="J16" s="58">
        <v>0</v>
      </c>
      <c r="K16" s="58">
        <v>0</v>
      </c>
    </row>
    <row r="17" spans="1:11">
      <c r="A17" t="s">
        <v>175</v>
      </c>
      <c r="B17" t="s">
        <v>175</v>
      </c>
      <c r="C17" s="103" t="s">
        <v>1832</v>
      </c>
      <c r="D17" t="s">
        <v>175</v>
      </c>
      <c r="E17" t="s">
        <v>175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223</v>
      </c>
      <c r="B18" s="103" t="s">
        <v>1832</v>
      </c>
      <c r="C18" s="103" t="s">
        <v>1832</v>
      </c>
      <c r="D18" s="103" t="s">
        <v>1832</v>
      </c>
      <c r="E18" s="103" t="s">
        <v>1832</v>
      </c>
      <c r="F18" s="59">
        <v>0</v>
      </c>
      <c r="G18" s="103" t="s">
        <v>1832</v>
      </c>
      <c r="H18" s="59">
        <v>0</v>
      </c>
      <c r="I18" s="103" t="s">
        <v>1832</v>
      </c>
      <c r="J18" s="58">
        <v>0</v>
      </c>
      <c r="K18" s="58">
        <v>0</v>
      </c>
    </row>
    <row r="19" spans="1:11">
      <c r="A19" t="s">
        <v>175</v>
      </c>
      <c r="B19" t="s">
        <v>175</v>
      </c>
      <c r="C19" s="103" t="s">
        <v>1832</v>
      </c>
      <c r="D19" t="s">
        <v>175</v>
      </c>
      <c r="E19" t="s">
        <v>175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181</v>
      </c>
      <c r="B20" s="103" t="s">
        <v>1832</v>
      </c>
      <c r="C20" s="103" t="s">
        <v>1832</v>
      </c>
      <c r="D20" s="103" t="s">
        <v>1832</v>
      </c>
      <c r="E20" s="103" t="s">
        <v>1832</v>
      </c>
      <c r="F20" s="59">
        <v>185.82</v>
      </c>
      <c r="G20" s="103" t="s">
        <v>1832</v>
      </c>
      <c r="H20" s="59">
        <v>102.4293816</v>
      </c>
      <c r="I20" s="103" t="s">
        <v>1832</v>
      </c>
      <c r="J20" s="58">
        <v>0.53349999999999997</v>
      </c>
      <c r="K20" s="58">
        <v>5.0000000000000001E-4</v>
      </c>
    </row>
    <row r="21" spans="1:11">
      <c r="A21" s="57" t="s">
        <v>1081</v>
      </c>
      <c r="B21" s="103" t="s">
        <v>1832</v>
      </c>
      <c r="C21" s="103" t="s">
        <v>1832</v>
      </c>
      <c r="D21" s="103" t="s">
        <v>1832</v>
      </c>
      <c r="E21" s="103" t="s">
        <v>1832</v>
      </c>
      <c r="F21" s="59">
        <v>185.82</v>
      </c>
      <c r="G21" s="103" t="s">
        <v>1832</v>
      </c>
      <c r="H21" s="59">
        <v>102.4293816</v>
      </c>
      <c r="I21" s="103" t="s">
        <v>1832</v>
      </c>
      <c r="J21" s="58">
        <v>0.53349999999999997</v>
      </c>
      <c r="K21" s="58">
        <v>5.0000000000000001E-4</v>
      </c>
    </row>
    <row r="22" spans="1:11">
      <c r="A22" t="s">
        <v>1089</v>
      </c>
      <c r="B22" t="s">
        <v>1090</v>
      </c>
      <c r="C22" t="s">
        <v>767</v>
      </c>
      <c r="D22" t="s">
        <v>1084</v>
      </c>
      <c r="E22" t="s">
        <v>100</v>
      </c>
      <c r="F22" s="55">
        <v>74.52</v>
      </c>
      <c r="G22" s="55">
        <v>14000</v>
      </c>
      <c r="H22" s="55">
        <v>37.8397656</v>
      </c>
      <c r="I22" s="56">
        <v>0</v>
      </c>
      <c r="J22" s="56">
        <v>0.1971</v>
      </c>
      <c r="K22" s="56">
        <v>2.0000000000000001E-4</v>
      </c>
    </row>
    <row r="23" spans="1:11">
      <c r="A23" t="s">
        <v>1091</v>
      </c>
      <c r="B23" t="s">
        <v>1092</v>
      </c>
      <c r="C23" t="s">
        <v>767</v>
      </c>
      <c r="D23" t="s">
        <v>1084</v>
      </c>
      <c r="E23" t="s">
        <v>100</v>
      </c>
      <c r="F23" s="55">
        <v>111.3</v>
      </c>
      <c r="G23" s="55">
        <v>16000</v>
      </c>
      <c r="H23" s="55">
        <v>64.589616000000007</v>
      </c>
      <c r="I23" s="56">
        <v>0</v>
      </c>
      <c r="J23" s="56">
        <v>0.33639999999999998</v>
      </c>
      <c r="K23" s="56">
        <v>2.9999999999999997E-4</v>
      </c>
    </row>
    <row r="24" spans="1:11">
      <c r="A24" s="57" t="s">
        <v>1093</v>
      </c>
      <c r="B24" s="103" t="s">
        <v>1832</v>
      </c>
      <c r="C24" s="103" t="s">
        <v>1832</v>
      </c>
      <c r="D24" s="103" t="s">
        <v>1832</v>
      </c>
      <c r="E24" s="103" t="s">
        <v>1832</v>
      </c>
      <c r="F24" s="59">
        <v>0</v>
      </c>
      <c r="G24" s="103" t="s">
        <v>1832</v>
      </c>
      <c r="H24" s="59">
        <v>0</v>
      </c>
      <c r="I24" s="103" t="s">
        <v>1832</v>
      </c>
      <c r="J24" s="58">
        <v>0</v>
      </c>
      <c r="K24" s="58">
        <v>0</v>
      </c>
    </row>
    <row r="25" spans="1:11">
      <c r="A25" t="s">
        <v>175</v>
      </c>
      <c r="B25" t="s">
        <v>175</v>
      </c>
      <c r="C25" s="103" t="s">
        <v>1832</v>
      </c>
      <c r="D25" t="s">
        <v>175</v>
      </c>
      <c r="E25" t="s">
        <v>175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1088</v>
      </c>
      <c r="B26" s="103" t="s">
        <v>1832</v>
      </c>
      <c r="C26" s="103" t="s">
        <v>1832</v>
      </c>
      <c r="D26" s="103" t="s">
        <v>1832</v>
      </c>
      <c r="E26" s="103" t="s">
        <v>1832</v>
      </c>
      <c r="F26" s="59">
        <v>0</v>
      </c>
      <c r="G26" s="103" t="s">
        <v>1832</v>
      </c>
      <c r="H26" s="59">
        <v>0</v>
      </c>
      <c r="I26" s="103" t="s">
        <v>1832</v>
      </c>
      <c r="J26" s="58">
        <v>0</v>
      </c>
      <c r="K26" s="58">
        <v>0</v>
      </c>
    </row>
    <row r="27" spans="1:11">
      <c r="A27" t="s">
        <v>175</v>
      </c>
      <c r="B27" t="s">
        <v>175</v>
      </c>
      <c r="C27" s="103" t="s">
        <v>1832</v>
      </c>
      <c r="D27" t="s">
        <v>175</v>
      </c>
      <c r="E27" t="s">
        <v>175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1094</v>
      </c>
      <c r="B28" s="103" t="s">
        <v>1832</v>
      </c>
      <c r="C28" s="103" t="s">
        <v>1832</v>
      </c>
      <c r="D28" s="103" t="s">
        <v>1832</v>
      </c>
      <c r="E28" s="103" t="s">
        <v>1832</v>
      </c>
      <c r="F28" s="59">
        <v>0</v>
      </c>
      <c r="G28" s="103" t="s">
        <v>1832</v>
      </c>
      <c r="H28" s="59">
        <v>0</v>
      </c>
      <c r="I28" s="103" t="s">
        <v>1832</v>
      </c>
      <c r="J28" s="58">
        <v>0</v>
      </c>
      <c r="K28" s="58">
        <v>0</v>
      </c>
    </row>
    <row r="29" spans="1:11">
      <c r="A29" t="s">
        <v>175</v>
      </c>
      <c r="B29" t="s">
        <v>175</v>
      </c>
      <c r="C29" s="103" t="s">
        <v>1832</v>
      </c>
      <c r="D29" t="s">
        <v>175</v>
      </c>
      <c r="E29" t="s">
        <v>175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223</v>
      </c>
      <c r="B30" s="103" t="s">
        <v>1832</v>
      </c>
      <c r="C30" s="103" t="s">
        <v>1832</v>
      </c>
      <c r="D30" s="103" t="s">
        <v>1832</v>
      </c>
      <c r="E30" s="103" t="s">
        <v>1832</v>
      </c>
      <c r="F30" s="59">
        <v>0</v>
      </c>
      <c r="G30" s="103" t="s">
        <v>1832</v>
      </c>
      <c r="H30" s="59">
        <v>0</v>
      </c>
      <c r="I30" s="103" t="s">
        <v>1832</v>
      </c>
      <c r="J30" s="58">
        <v>0</v>
      </c>
      <c r="K30" s="58">
        <v>0</v>
      </c>
    </row>
    <row r="31" spans="1:11">
      <c r="A31" t="s">
        <v>175</v>
      </c>
      <c r="B31" t="s">
        <v>175</v>
      </c>
      <c r="C31" s="103" t="s">
        <v>1832</v>
      </c>
      <c r="D31" t="s">
        <v>175</v>
      </c>
      <c r="E31" t="s">
        <v>175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183</v>
      </c>
      <c r="B32" s="103" t="s">
        <v>1832</v>
      </c>
      <c r="C32" s="103" t="s">
        <v>1832</v>
      </c>
      <c r="D32" s="103" t="s">
        <v>1832</v>
      </c>
      <c r="E32" s="103" t="s">
        <v>1832</v>
      </c>
      <c r="F32" s="103" t="s">
        <v>1832</v>
      </c>
      <c r="G32" s="103" t="s">
        <v>1832</v>
      </c>
      <c r="H32" s="103" t="s">
        <v>1832</v>
      </c>
      <c r="I32" s="103" t="s">
        <v>1832</v>
      </c>
      <c r="J32" s="103" t="s">
        <v>1832</v>
      </c>
      <c r="K32" s="103" t="s">
        <v>1832</v>
      </c>
    </row>
    <row r="33" spans="1:11">
      <c r="A33" t="s">
        <v>215</v>
      </c>
      <c r="B33" s="103" t="s">
        <v>1832</v>
      </c>
      <c r="C33" s="103" t="s">
        <v>1832</v>
      </c>
      <c r="D33" s="103" t="s">
        <v>1832</v>
      </c>
      <c r="E33" s="103" t="s">
        <v>1832</v>
      </c>
      <c r="F33" s="103" t="s">
        <v>1832</v>
      </c>
      <c r="G33" s="103" t="s">
        <v>1832</v>
      </c>
      <c r="H33" s="103" t="s">
        <v>1832</v>
      </c>
      <c r="I33" s="103" t="s">
        <v>1832</v>
      </c>
      <c r="J33" s="103" t="s">
        <v>1832</v>
      </c>
      <c r="K33" s="103" t="s">
        <v>1832</v>
      </c>
    </row>
    <row r="34" spans="1:11">
      <c r="A34" t="s">
        <v>216</v>
      </c>
      <c r="B34" s="103" t="s">
        <v>1832</v>
      </c>
      <c r="C34" s="103" t="s">
        <v>1832</v>
      </c>
      <c r="D34" s="103" t="s">
        <v>1832</v>
      </c>
      <c r="E34" s="103" t="s">
        <v>1832</v>
      </c>
      <c r="F34" s="103" t="s">
        <v>1832</v>
      </c>
      <c r="G34" s="103" t="s">
        <v>1832</v>
      </c>
      <c r="H34" s="103" t="s">
        <v>1832</v>
      </c>
      <c r="I34" s="103" t="s">
        <v>1832</v>
      </c>
      <c r="J34" s="103" t="s">
        <v>1832</v>
      </c>
      <c r="K34" s="103" t="s">
        <v>1832</v>
      </c>
    </row>
    <row r="35" spans="1:11">
      <c r="A35" t="s">
        <v>217</v>
      </c>
      <c r="B35" s="103" t="s">
        <v>1832</v>
      </c>
      <c r="C35" s="103" t="s">
        <v>1832</v>
      </c>
      <c r="D35" s="103" t="s">
        <v>1832</v>
      </c>
      <c r="E35" s="103" t="s">
        <v>1832</v>
      </c>
      <c r="F35" s="103" t="s">
        <v>1832</v>
      </c>
      <c r="G35" s="103" t="s">
        <v>1832</v>
      </c>
      <c r="H35" s="103" t="s">
        <v>1832</v>
      </c>
      <c r="I35" s="103" t="s">
        <v>1832</v>
      </c>
      <c r="J35" s="103" t="s">
        <v>1832</v>
      </c>
      <c r="K35" s="103" t="s">
        <v>1832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2" t="s">
        <v>1831</v>
      </c>
    </row>
    <row r="2" spans="1:14" s="1" customFormat="1">
      <c r="A2" s="2" t="s">
        <v>1</v>
      </c>
      <c r="B2" s="9" t="s">
        <v>1297</v>
      </c>
    </row>
    <row r="3" spans="1:14" s="1" customFormat="1">
      <c r="A3" s="2" t="s">
        <v>2</v>
      </c>
      <c r="B3" s="20" t="s">
        <v>1298</v>
      </c>
    </row>
    <row r="4" spans="1:14" s="1" customFormat="1">
      <c r="A4" s="2" t="s">
        <v>3</v>
      </c>
      <c r="B4" s="63" t="s">
        <v>164</v>
      </c>
    </row>
    <row r="5" spans="1:14" ht="18.75">
      <c r="A5" s="78" t="s">
        <v>99</v>
      </c>
      <c r="B5" s="79"/>
      <c r="C5" s="79"/>
      <c r="D5" s="79"/>
      <c r="E5" s="79"/>
      <c r="F5" s="79"/>
      <c r="G5" s="79"/>
      <c r="H5" s="79"/>
      <c r="I5" s="79"/>
      <c r="J5" s="80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154</v>
      </c>
      <c r="G6" s="33" t="s">
        <v>155</v>
      </c>
      <c r="H6" s="33" t="s">
        <v>53</v>
      </c>
      <c r="I6" s="33" t="s">
        <v>54</v>
      </c>
      <c r="J6" s="33" t="s">
        <v>150</v>
      </c>
    </row>
    <row r="7" spans="1:14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16" t="s">
        <v>151</v>
      </c>
      <c r="G7" s="96" t="s">
        <v>1832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98" t="s">
        <v>1832</v>
      </c>
      <c r="C9" s="98" t="s">
        <v>1832</v>
      </c>
      <c r="D9" s="98" t="s">
        <v>1832</v>
      </c>
      <c r="E9" s="98" t="s">
        <v>1832</v>
      </c>
      <c r="F9" s="53">
        <v>71.83</v>
      </c>
      <c r="G9" s="112" t="s">
        <v>1832</v>
      </c>
      <c r="H9" s="53">
        <v>1335.2639580827506</v>
      </c>
      <c r="I9" s="54">
        <v>1</v>
      </c>
      <c r="J9" s="54">
        <v>6.4999999999999997E-3</v>
      </c>
      <c r="K9" s="15"/>
      <c r="L9" s="15"/>
      <c r="M9" s="15"/>
      <c r="N9" s="15"/>
    </row>
    <row r="10" spans="1:14">
      <c r="A10" s="57" t="s">
        <v>169</v>
      </c>
      <c r="B10" s="114" t="s">
        <v>1832</v>
      </c>
      <c r="C10" s="114" t="s">
        <v>1832</v>
      </c>
      <c r="D10" s="114" t="s">
        <v>1832</v>
      </c>
      <c r="E10" s="114" t="s">
        <v>1832</v>
      </c>
      <c r="F10" s="59">
        <v>0</v>
      </c>
      <c r="G10" s="114" t="s">
        <v>1832</v>
      </c>
      <c r="H10" s="59">
        <v>0</v>
      </c>
      <c r="I10" s="58">
        <v>0</v>
      </c>
      <c r="J10" s="58">
        <v>0</v>
      </c>
    </row>
    <row r="11" spans="1:14">
      <c r="A11" t="s">
        <v>175</v>
      </c>
      <c r="B11" t="s">
        <v>175</v>
      </c>
      <c r="C11" s="114" t="s">
        <v>1832</v>
      </c>
      <c r="D11" t="s">
        <v>175</v>
      </c>
      <c r="E11" t="s">
        <v>175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181</v>
      </c>
      <c r="B12" s="114" t="s">
        <v>1832</v>
      </c>
      <c r="C12" s="114" t="s">
        <v>1832</v>
      </c>
      <c r="D12" s="114" t="s">
        <v>1832</v>
      </c>
      <c r="E12" s="114" t="s">
        <v>1832</v>
      </c>
      <c r="F12" s="59">
        <v>71.83</v>
      </c>
      <c r="G12" s="114" t="s">
        <v>1832</v>
      </c>
      <c r="H12" s="59">
        <v>1335.2639580827506</v>
      </c>
      <c r="I12" s="58">
        <v>1</v>
      </c>
      <c r="J12" s="58">
        <v>6.4999999999999997E-3</v>
      </c>
    </row>
    <row r="13" spans="1:14">
      <c r="A13" t="s">
        <v>1095</v>
      </c>
      <c r="B13" t="s">
        <v>1096</v>
      </c>
      <c r="C13" t="s">
        <v>108</v>
      </c>
      <c r="D13" t="s">
        <v>1097</v>
      </c>
      <c r="E13" t="s">
        <v>102</v>
      </c>
      <c r="F13" s="55">
        <v>14.43</v>
      </c>
      <c r="G13" s="55">
        <v>69486.414999999994</v>
      </c>
      <c r="H13" s="55">
        <v>40.223870658340203</v>
      </c>
      <c r="I13" s="56">
        <v>3.0099999999999998E-2</v>
      </c>
      <c r="J13" s="56">
        <v>2.0000000000000001E-4</v>
      </c>
    </row>
    <row r="14" spans="1:14">
      <c r="A14" t="s">
        <v>1098</v>
      </c>
      <c r="B14" t="s">
        <v>1099</v>
      </c>
      <c r="C14" t="s">
        <v>108</v>
      </c>
      <c r="D14" t="s">
        <v>1097</v>
      </c>
      <c r="E14" t="s">
        <v>100</v>
      </c>
      <c r="F14" s="55">
        <v>8.8000000000000007</v>
      </c>
      <c r="G14" s="55">
        <v>230750.75</v>
      </c>
      <c r="H14" s="55">
        <v>73.650101382000003</v>
      </c>
      <c r="I14" s="56">
        <v>5.5199999999999999E-2</v>
      </c>
      <c r="J14" s="56">
        <v>4.0000000000000002E-4</v>
      </c>
    </row>
    <row r="15" spans="1:14">
      <c r="A15" t="s">
        <v>1100</v>
      </c>
      <c r="B15" t="s">
        <v>1101</v>
      </c>
      <c r="C15" t="s">
        <v>108</v>
      </c>
      <c r="D15" t="s">
        <v>1097</v>
      </c>
      <c r="E15" t="s">
        <v>100</v>
      </c>
      <c r="F15" s="55">
        <v>4.32</v>
      </c>
      <c r="G15" s="55">
        <v>1176916.32</v>
      </c>
      <c r="H15" s="55">
        <v>184.406781282048</v>
      </c>
      <c r="I15" s="56">
        <v>0.1381</v>
      </c>
      <c r="J15" s="56">
        <v>8.9999999999999998E-4</v>
      </c>
    </row>
    <row r="16" spans="1:14">
      <c r="A16" t="s">
        <v>1102</v>
      </c>
      <c r="B16" t="s">
        <v>1103</v>
      </c>
      <c r="C16" t="s">
        <v>108</v>
      </c>
      <c r="D16" t="s">
        <v>1097</v>
      </c>
      <c r="E16" t="s">
        <v>167</v>
      </c>
      <c r="F16" s="55">
        <v>1.29</v>
      </c>
      <c r="G16" s="55">
        <v>64120122.630000003</v>
      </c>
      <c r="H16" s="55">
        <v>21.2056338318625</v>
      </c>
      <c r="I16" s="56">
        <v>1.5900000000000001E-2</v>
      </c>
      <c r="J16" s="56">
        <v>1E-4</v>
      </c>
    </row>
    <row r="17" spans="1:10">
      <c r="A17" t="s">
        <v>1104</v>
      </c>
      <c r="B17" t="s">
        <v>1105</v>
      </c>
      <c r="C17" t="s">
        <v>108</v>
      </c>
      <c r="D17" t="s">
        <v>1097</v>
      </c>
      <c r="E17" t="s">
        <v>100</v>
      </c>
      <c r="F17" s="55">
        <v>42.99</v>
      </c>
      <c r="G17" s="55">
        <v>651453.79499999771</v>
      </c>
      <c r="H17" s="55">
        <v>1015.7775709285</v>
      </c>
      <c r="I17" s="56">
        <v>0.76070000000000004</v>
      </c>
      <c r="J17" s="56">
        <v>4.8999999999999998E-3</v>
      </c>
    </row>
    <row r="18" spans="1:10">
      <c r="A18" t="s">
        <v>183</v>
      </c>
      <c r="B18" s="114" t="s">
        <v>1832</v>
      </c>
      <c r="C18" s="114" t="s">
        <v>1832</v>
      </c>
      <c r="D18" s="114" t="s">
        <v>1832</v>
      </c>
      <c r="E18" s="114" t="s">
        <v>1832</v>
      </c>
      <c r="F18" s="114" t="s">
        <v>1832</v>
      </c>
      <c r="G18" s="114" t="s">
        <v>1832</v>
      </c>
      <c r="H18" s="103" t="s">
        <v>1832</v>
      </c>
      <c r="I18" s="103" t="s">
        <v>1832</v>
      </c>
      <c r="J18" s="114" t="s">
        <v>1832</v>
      </c>
    </row>
    <row r="19" spans="1:10">
      <c r="A19" t="s">
        <v>215</v>
      </c>
      <c r="B19" s="114" t="s">
        <v>1832</v>
      </c>
      <c r="C19" s="114" t="s">
        <v>1832</v>
      </c>
      <c r="D19" s="114" t="s">
        <v>1832</v>
      </c>
      <c r="E19" s="114" t="s">
        <v>1832</v>
      </c>
      <c r="F19" s="114" t="s">
        <v>1832</v>
      </c>
      <c r="G19" s="114" t="s">
        <v>1832</v>
      </c>
      <c r="H19" s="103" t="s">
        <v>1832</v>
      </c>
      <c r="I19" s="103" t="s">
        <v>1832</v>
      </c>
      <c r="J19" s="114" t="s">
        <v>1832</v>
      </c>
    </row>
    <row r="20" spans="1:10">
      <c r="A20" t="s">
        <v>216</v>
      </c>
      <c r="B20" s="114" t="s">
        <v>1832</v>
      </c>
      <c r="C20" s="114" t="s">
        <v>1832</v>
      </c>
      <c r="D20" s="114" t="s">
        <v>1832</v>
      </c>
      <c r="E20" s="114" t="s">
        <v>1832</v>
      </c>
      <c r="F20" s="114" t="s">
        <v>1832</v>
      </c>
      <c r="G20" s="114" t="s">
        <v>1832</v>
      </c>
      <c r="H20" s="103" t="s">
        <v>1832</v>
      </c>
      <c r="I20" s="103" t="s">
        <v>1832</v>
      </c>
      <c r="J20" s="114" t="s">
        <v>1832</v>
      </c>
    </row>
    <row r="21" spans="1:10">
      <c r="A21" t="s">
        <v>217</v>
      </c>
      <c r="B21" s="114" t="s">
        <v>1832</v>
      </c>
      <c r="C21" s="114" t="s">
        <v>1832</v>
      </c>
      <c r="D21" s="114" t="s">
        <v>1832</v>
      </c>
      <c r="E21" s="114" t="s">
        <v>1832</v>
      </c>
      <c r="F21" s="114" t="s">
        <v>1832</v>
      </c>
      <c r="G21" s="114" t="s">
        <v>1832</v>
      </c>
      <c r="H21" s="103" t="s">
        <v>1832</v>
      </c>
      <c r="I21" s="103" t="s">
        <v>1832</v>
      </c>
      <c r="J21" s="114" t="s">
        <v>1832</v>
      </c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2" t="s">
        <v>1831</v>
      </c>
    </row>
    <row r="2" spans="1:23" s="1" customFormat="1">
      <c r="A2" s="2" t="s">
        <v>1</v>
      </c>
      <c r="B2" s="9" t="s">
        <v>1297</v>
      </c>
    </row>
    <row r="3" spans="1:23" s="1" customFormat="1">
      <c r="A3" s="2" t="s">
        <v>2</v>
      </c>
      <c r="B3" s="20" t="s">
        <v>1298</v>
      </c>
    </row>
    <row r="4" spans="1:23" s="1" customFormat="1">
      <c r="A4" s="2" t="s">
        <v>3</v>
      </c>
      <c r="B4" s="63" t="s">
        <v>164</v>
      </c>
    </row>
    <row r="5" spans="1:23" ht="18.75">
      <c r="A5" s="78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154</v>
      </c>
      <c r="L6" s="33" t="s">
        <v>155</v>
      </c>
      <c r="M6" s="33" t="s">
        <v>53</v>
      </c>
      <c r="N6" s="33" t="s">
        <v>69</v>
      </c>
      <c r="O6" s="33" t="s">
        <v>54</v>
      </c>
      <c r="P6" s="34" t="s">
        <v>150</v>
      </c>
      <c r="Q6" s="13"/>
      <c r="R6" s="13"/>
      <c r="S6" s="13"/>
      <c r="T6" s="13"/>
      <c r="U6" s="13"/>
      <c r="V6" s="13"/>
      <c r="W6" s="13"/>
    </row>
    <row r="7" spans="1:23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21" t="s">
        <v>70</v>
      </c>
      <c r="G7" s="21" t="s">
        <v>71</v>
      </c>
      <c r="H7" s="96" t="s">
        <v>1832</v>
      </c>
      <c r="I7" s="21" t="s">
        <v>7</v>
      </c>
      <c r="J7" s="21" t="s">
        <v>7</v>
      </c>
      <c r="K7" s="21" t="s">
        <v>151</v>
      </c>
      <c r="L7" s="96" t="s">
        <v>1832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98" t="s">
        <v>1832</v>
      </c>
      <c r="J9" s="98" t="s">
        <v>1832</v>
      </c>
      <c r="K9" s="53">
        <v>0</v>
      </c>
      <c r="L9" s="98" t="s">
        <v>1832</v>
      </c>
      <c r="M9" s="53">
        <v>0</v>
      </c>
      <c r="N9" s="98" t="s">
        <v>1832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169</v>
      </c>
      <c r="B10" s="102" t="s">
        <v>1832</v>
      </c>
      <c r="C10" s="102" t="s">
        <v>1832</v>
      </c>
      <c r="D10" s="103" t="s">
        <v>1832</v>
      </c>
      <c r="E10" s="103" t="s">
        <v>1832</v>
      </c>
      <c r="F10" s="103" t="s">
        <v>1832</v>
      </c>
      <c r="G10" s="59">
        <v>0</v>
      </c>
      <c r="H10" s="103" t="s">
        <v>1832</v>
      </c>
      <c r="I10" s="103" t="s">
        <v>1832</v>
      </c>
      <c r="J10" s="58">
        <v>0</v>
      </c>
      <c r="K10" s="59">
        <v>0</v>
      </c>
      <c r="L10" s="103" t="s">
        <v>1832</v>
      </c>
      <c r="M10" s="59">
        <v>0</v>
      </c>
      <c r="N10" s="103" t="s">
        <v>1832</v>
      </c>
      <c r="O10" s="58">
        <v>0</v>
      </c>
      <c r="P10" s="58">
        <v>0</v>
      </c>
    </row>
    <row r="11" spans="1:23">
      <c r="A11" s="57" t="s">
        <v>1106</v>
      </c>
      <c r="B11" s="102" t="s">
        <v>1832</v>
      </c>
      <c r="C11" s="102" t="s">
        <v>1832</v>
      </c>
      <c r="D11" s="103" t="s">
        <v>1832</v>
      </c>
      <c r="E11" s="103" t="s">
        <v>1832</v>
      </c>
      <c r="F11" s="103" t="s">
        <v>1832</v>
      </c>
      <c r="G11" s="59">
        <v>0</v>
      </c>
      <c r="H11" s="103" t="s">
        <v>1832</v>
      </c>
      <c r="I11" s="103" t="s">
        <v>1832</v>
      </c>
      <c r="J11" s="58">
        <v>0</v>
      </c>
      <c r="K11" s="59">
        <v>0</v>
      </c>
      <c r="L11" s="103" t="s">
        <v>1832</v>
      </c>
      <c r="M11" s="59">
        <v>0</v>
      </c>
      <c r="N11" s="103" t="s">
        <v>1832</v>
      </c>
      <c r="O11" s="58">
        <v>0</v>
      </c>
      <c r="P11" s="58">
        <v>0</v>
      </c>
    </row>
    <row r="12" spans="1:23">
      <c r="A12" t="s">
        <v>175</v>
      </c>
      <c r="B12" t="s">
        <v>175</v>
      </c>
      <c r="C12" s="102" t="s">
        <v>1832</v>
      </c>
      <c r="D12" t="s">
        <v>175</v>
      </c>
      <c r="E12" s="103" t="s">
        <v>1832</v>
      </c>
      <c r="F12" s="103" t="s">
        <v>1832</v>
      </c>
      <c r="G12" s="55">
        <v>0</v>
      </c>
      <c r="H12" t="s">
        <v>175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1107</v>
      </c>
      <c r="B13" s="102" t="s">
        <v>1832</v>
      </c>
      <c r="C13" s="102" t="s">
        <v>1832</v>
      </c>
      <c r="D13" s="103" t="s">
        <v>1832</v>
      </c>
      <c r="E13" s="103" t="s">
        <v>1832</v>
      </c>
      <c r="F13" s="103" t="s">
        <v>1832</v>
      </c>
      <c r="G13" s="59">
        <v>0</v>
      </c>
      <c r="H13" s="103" t="s">
        <v>1832</v>
      </c>
      <c r="I13" s="103" t="s">
        <v>1832</v>
      </c>
      <c r="J13" s="58">
        <v>0</v>
      </c>
      <c r="K13" s="59">
        <v>0</v>
      </c>
      <c r="L13" s="103" t="s">
        <v>1832</v>
      </c>
      <c r="M13" s="59">
        <v>0</v>
      </c>
      <c r="N13" s="103" t="s">
        <v>1832</v>
      </c>
      <c r="O13" s="58">
        <v>0</v>
      </c>
      <c r="P13" s="58">
        <v>0</v>
      </c>
    </row>
    <row r="14" spans="1:23">
      <c r="A14" t="s">
        <v>175</v>
      </c>
      <c r="B14" t="s">
        <v>175</v>
      </c>
      <c r="C14" s="102" t="s">
        <v>1832</v>
      </c>
      <c r="D14" t="s">
        <v>175</v>
      </c>
      <c r="E14" s="103" t="s">
        <v>1832</v>
      </c>
      <c r="F14" s="103" t="s">
        <v>1832</v>
      </c>
      <c r="G14" s="55">
        <v>0</v>
      </c>
      <c r="H14" t="s">
        <v>175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1108</v>
      </c>
      <c r="B15" s="102" t="s">
        <v>1832</v>
      </c>
      <c r="C15" s="102" t="s">
        <v>1832</v>
      </c>
      <c r="D15" s="103" t="s">
        <v>1832</v>
      </c>
      <c r="E15" s="103" t="s">
        <v>1832</v>
      </c>
      <c r="F15" s="103" t="s">
        <v>1832</v>
      </c>
      <c r="G15" s="59">
        <v>0</v>
      </c>
      <c r="H15" s="103" t="s">
        <v>1832</v>
      </c>
      <c r="I15" s="103" t="s">
        <v>1832</v>
      </c>
      <c r="J15" s="58">
        <v>0</v>
      </c>
      <c r="K15" s="59">
        <v>0</v>
      </c>
      <c r="L15" s="103" t="s">
        <v>1832</v>
      </c>
      <c r="M15" s="59">
        <v>0</v>
      </c>
      <c r="N15" s="103" t="s">
        <v>1832</v>
      </c>
      <c r="O15" s="58">
        <v>0</v>
      </c>
      <c r="P15" s="58">
        <v>0</v>
      </c>
    </row>
    <row r="16" spans="1:23">
      <c r="A16" s="57" t="s">
        <v>1109</v>
      </c>
      <c r="B16" s="102" t="s">
        <v>1832</v>
      </c>
      <c r="C16" s="102" t="s">
        <v>1832</v>
      </c>
      <c r="D16" s="103" t="s">
        <v>1832</v>
      </c>
      <c r="E16" s="103" t="s">
        <v>1832</v>
      </c>
      <c r="F16" s="103" t="s">
        <v>1832</v>
      </c>
      <c r="G16" s="59">
        <v>0</v>
      </c>
      <c r="H16" s="103" t="s">
        <v>1832</v>
      </c>
      <c r="I16" s="103" t="s">
        <v>1832</v>
      </c>
      <c r="J16" s="58">
        <v>0</v>
      </c>
      <c r="K16" s="59">
        <v>0</v>
      </c>
      <c r="L16" s="103" t="s">
        <v>1832</v>
      </c>
      <c r="M16" s="59">
        <v>0</v>
      </c>
      <c r="N16" s="103" t="s">
        <v>1832</v>
      </c>
      <c r="O16" s="58">
        <v>0</v>
      </c>
      <c r="P16" s="58">
        <v>0</v>
      </c>
    </row>
    <row r="17" spans="1:16">
      <c r="A17" t="s">
        <v>175</v>
      </c>
      <c r="B17" t="s">
        <v>175</v>
      </c>
      <c r="C17" s="102" t="s">
        <v>1832</v>
      </c>
      <c r="D17" t="s">
        <v>175</v>
      </c>
      <c r="E17" s="103" t="s">
        <v>1832</v>
      </c>
      <c r="F17" s="103" t="s">
        <v>1832</v>
      </c>
      <c r="G17" s="55">
        <v>0</v>
      </c>
      <c r="H17" t="s">
        <v>175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1110</v>
      </c>
      <c r="B18" s="102" t="s">
        <v>1832</v>
      </c>
      <c r="C18" s="102" t="s">
        <v>1832</v>
      </c>
      <c r="D18" s="103" t="s">
        <v>1832</v>
      </c>
      <c r="E18" s="103" t="s">
        <v>1832</v>
      </c>
      <c r="F18" s="103" t="s">
        <v>1832</v>
      </c>
      <c r="G18" s="59">
        <v>0</v>
      </c>
      <c r="H18" s="103" t="s">
        <v>1832</v>
      </c>
      <c r="I18" s="103" t="s">
        <v>1832</v>
      </c>
      <c r="J18" s="58">
        <v>0</v>
      </c>
      <c r="K18" s="59">
        <v>0</v>
      </c>
      <c r="L18" s="103" t="s">
        <v>1832</v>
      </c>
      <c r="M18" s="59">
        <v>0</v>
      </c>
      <c r="N18" s="103" t="s">
        <v>1832</v>
      </c>
      <c r="O18" s="58">
        <v>0</v>
      </c>
      <c r="P18" s="58">
        <v>0</v>
      </c>
    </row>
    <row r="19" spans="1:16">
      <c r="A19" t="s">
        <v>175</v>
      </c>
      <c r="B19" t="s">
        <v>175</v>
      </c>
      <c r="C19" s="102" t="s">
        <v>1832</v>
      </c>
      <c r="D19" t="s">
        <v>175</v>
      </c>
      <c r="E19" s="103" t="s">
        <v>1832</v>
      </c>
      <c r="F19" s="103" t="s">
        <v>1832</v>
      </c>
      <c r="G19" s="55">
        <v>0</v>
      </c>
      <c r="H19" t="s">
        <v>175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1111</v>
      </c>
      <c r="B20" s="102" t="s">
        <v>1832</v>
      </c>
      <c r="C20" s="102" t="s">
        <v>1832</v>
      </c>
      <c r="D20" s="103" t="s">
        <v>1832</v>
      </c>
      <c r="E20" s="103" t="s">
        <v>1832</v>
      </c>
      <c r="F20" s="103" t="s">
        <v>1832</v>
      </c>
      <c r="G20" s="59">
        <v>0</v>
      </c>
      <c r="H20" s="103" t="s">
        <v>1832</v>
      </c>
      <c r="I20" s="103" t="s">
        <v>1832</v>
      </c>
      <c r="J20" s="58">
        <v>0</v>
      </c>
      <c r="K20" s="59">
        <v>0</v>
      </c>
      <c r="L20" s="103" t="s">
        <v>1832</v>
      </c>
      <c r="M20" s="59">
        <v>0</v>
      </c>
      <c r="N20" s="103" t="s">
        <v>1832</v>
      </c>
      <c r="O20" s="58">
        <v>0</v>
      </c>
      <c r="P20" s="58">
        <v>0</v>
      </c>
    </row>
    <row r="21" spans="1:16">
      <c r="A21" t="s">
        <v>175</v>
      </c>
      <c r="B21" t="s">
        <v>175</v>
      </c>
      <c r="C21" s="102" t="s">
        <v>1832</v>
      </c>
      <c r="D21" t="s">
        <v>175</v>
      </c>
      <c r="E21" s="103" t="s">
        <v>1832</v>
      </c>
      <c r="F21" s="103" t="s">
        <v>1832</v>
      </c>
      <c r="G21" s="55">
        <v>0</v>
      </c>
      <c r="H21" t="s">
        <v>175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1112</v>
      </c>
      <c r="B22" s="102" t="s">
        <v>1832</v>
      </c>
      <c r="C22" s="102" t="s">
        <v>1832</v>
      </c>
      <c r="D22" s="103" t="s">
        <v>1832</v>
      </c>
      <c r="E22" s="103" t="s">
        <v>1832</v>
      </c>
      <c r="F22" s="103" t="s">
        <v>1832</v>
      </c>
      <c r="G22" s="59">
        <v>0</v>
      </c>
      <c r="H22" s="103" t="s">
        <v>1832</v>
      </c>
      <c r="I22" s="103" t="s">
        <v>1832</v>
      </c>
      <c r="J22" s="58">
        <v>0</v>
      </c>
      <c r="K22" s="59">
        <v>0</v>
      </c>
      <c r="L22" s="103" t="s">
        <v>1832</v>
      </c>
      <c r="M22" s="59">
        <v>0</v>
      </c>
      <c r="N22" s="103" t="s">
        <v>1832</v>
      </c>
      <c r="O22" s="58">
        <v>0</v>
      </c>
      <c r="P22" s="58">
        <v>0</v>
      </c>
    </row>
    <row r="23" spans="1:16">
      <c r="A23" t="s">
        <v>175</v>
      </c>
      <c r="B23" t="s">
        <v>175</v>
      </c>
      <c r="C23" s="102" t="s">
        <v>1832</v>
      </c>
      <c r="D23" t="s">
        <v>175</v>
      </c>
      <c r="E23" s="103" t="s">
        <v>1832</v>
      </c>
      <c r="F23" s="103" t="s">
        <v>1832</v>
      </c>
      <c r="G23" s="55">
        <v>0</v>
      </c>
      <c r="H23" t="s">
        <v>175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181</v>
      </c>
      <c r="B24" s="102" t="s">
        <v>1832</v>
      </c>
      <c r="C24" s="102" t="s">
        <v>1832</v>
      </c>
      <c r="D24" s="103" t="s">
        <v>1832</v>
      </c>
      <c r="E24" s="103" t="s">
        <v>1832</v>
      </c>
      <c r="F24" s="103" t="s">
        <v>1832</v>
      </c>
      <c r="G24" s="59">
        <v>0</v>
      </c>
      <c r="H24" s="103" t="s">
        <v>1832</v>
      </c>
      <c r="I24" s="103" t="s">
        <v>1832</v>
      </c>
      <c r="J24" s="58">
        <v>0</v>
      </c>
      <c r="K24" s="59">
        <v>0</v>
      </c>
      <c r="L24" s="103" t="s">
        <v>1832</v>
      </c>
      <c r="M24" s="59">
        <v>0</v>
      </c>
      <c r="N24" s="103" t="s">
        <v>1832</v>
      </c>
      <c r="O24" s="58">
        <v>0</v>
      </c>
      <c r="P24" s="58">
        <v>0</v>
      </c>
    </row>
    <row r="25" spans="1:16">
      <c r="A25" s="57" t="s">
        <v>1106</v>
      </c>
      <c r="B25" s="102" t="s">
        <v>1832</v>
      </c>
      <c r="C25" s="102" t="s">
        <v>1832</v>
      </c>
      <c r="D25" s="103" t="s">
        <v>1832</v>
      </c>
      <c r="E25" s="103" t="s">
        <v>1832</v>
      </c>
      <c r="F25" s="103" t="s">
        <v>1832</v>
      </c>
      <c r="G25" s="59">
        <v>0</v>
      </c>
      <c r="H25" s="103" t="s">
        <v>1832</v>
      </c>
      <c r="I25" s="103" t="s">
        <v>1832</v>
      </c>
      <c r="J25" s="58">
        <v>0</v>
      </c>
      <c r="K25" s="59">
        <v>0</v>
      </c>
      <c r="L25" s="103" t="s">
        <v>1832</v>
      </c>
      <c r="M25" s="59">
        <v>0</v>
      </c>
      <c r="N25" s="103" t="s">
        <v>1832</v>
      </c>
      <c r="O25" s="58">
        <v>0</v>
      </c>
      <c r="P25" s="58">
        <v>0</v>
      </c>
    </row>
    <row r="26" spans="1:16">
      <c r="A26" t="s">
        <v>175</v>
      </c>
      <c r="B26" t="s">
        <v>175</v>
      </c>
      <c r="C26" s="102" t="s">
        <v>1832</v>
      </c>
      <c r="D26" t="s">
        <v>175</v>
      </c>
      <c r="E26" s="103" t="s">
        <v>1832</v>
      </c>
      <c r="F26" s="103" t="s">
        <v>1832</v>
      </c>
      <c r="G26" s="55">
        <v>0</v>
      </c>
      <c r="H26" t="s">
        <v>175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1107</v>
      </c>
      <c r="B27" s="102" t="s">
        <v>1832</v>
      </c>
      <c r="C27" s="102" t="s">
        <v>1832</v>
      </c>
      <c r="D27" s="103" t="s">
        <v>1832</v>
      </c>
      <c r="E27" s="103" t="s">
        <v>1832</v>
      </c>
      <c r="F27" s="103" t="s">
        <v>1832</v>
      </c>
      <c r="G27" s="59">
        <v>0</v>
      </c>
      <c r="H27" s="103" t="s">
        <v>1832</v>
      </c>
      <c r="I27" s="103" t="s">
        <v>1832</v>
      </c>
      <c r="J27" s="58">
        <v>0</v>
      </c>
      <c r="K27" s="59">
        <v>0</v>
      </c>
      <c r="L27" s="103" t="s">
        <v>1832</v>
      </c>
      <c r="M27" s="59">
        <v>0</v>
      </c>
      <c r="N27" s="103" t="s">
        <v>1832</v>
      </c>
      <c r="O27" s="58">
        <v>0</v>
      </c>
      <c r="P27" s="58">
        <v>0</v>
      </c>
    </row>
    <row r="28" spans="1:16">
      <c r="A28" t="s">
        <v>175</v>
      </c>
      <c r="B28" t="s">
        <v>175</v>
      </c>
      <c r="C28" s="102" t="s">
        <v>1832</v>
      </c>
      <c r="D28" t="s">
        <v>175</v>
      </c>
      <c r="E28" s="103" t="s">
        <v>1832</v>
      </c>
      <c r="F28" s="103" t="s">
        <v>1832</v>
      </c>
      <c r="G28" s="55">
        <v>0</v>
      </c>
      <c r="H28" t="s">
        <v>175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1108</v>
      </c>
      <c r="B29" s="102" t="s">
        <v>1832</v>
      </c>
      <c r="C29" s="102" t="s">
        <v>1832</v>
      </c>
      <c r="D29" s="103" t="s">
        <v>1832</v>
      </c>
      <c r="E29" s="103" t="s">
        <v>1832</v>
      </c>
      <c r="F29" s="103" t="s">
        <v>1832</v>
      </c>
      <c r="G29" s="59">
        <v>0</v>
      </c>
      <c r="H29" s="103" t="s">
        <v>1832</v>
      </c>
      <c r="I29" s="103" t="s">
        <v>1832</v>
      </c>
      <c r="J29" s="58">
        <v>0</v>
      </c>
      <c r="K29" s="59">
        <v>0</v>
      </c>
      <c r="L29" s="103" t="s">
        <v>1832</v>
      </c>
      <c r="M29" s="59">
        <v>0</v>
      </c>
      <c r="N29" s="103" t="s">
        <v>1832</v>
      </c>
      <c r="O29" s="58">
        <v>0</v>
      </c>
      <c r="P29" s="58">
        <v>0</v>
      </c>
    </row>
    <row r="30" spans="1:16">
      <c r="A30" s="57" t="s">
        <v>1109</v>
      </c>
      <c r="B30" s="102" t="s">
        <v>1832</v>
      </c>
      <c r="C30" s="102" t="s">
        <v>1832</v>
      </c>
      <c r="D30" s="103" t="s">
        <v>1832</v>
      </c>
      <c r="E30" s="103" t="s">
        <v>1832</v>
      </c>
      <c r="F30" s="103" t="s">
        <v>1832</v>
      </c>
      <c r="G30" s="59">
        <v>0</v>
      </c>
      <c r="H30" s="103" t="s">
        <v>1832</v>
      </c>
      <c r="I30" s="103" t="s">
        <v>1832</v>
      </c>
      <c r="J30" s="58">
        <v>0</v>
      </c>
      <c r="K30" s="59">
        <v>0</v>
      </c>
      <c r="L30" s="103" t="s">
        <v>1832</v>
      </c>
      <c r="M30" s="59">
        <v>0</v>
      </c>
      <c r="N30" s="103" t="s">
        <v>1832</v>
      </c>
      <c r="O30" s="58">
        <v>0</v>
      </c>
      <c r="P30" s="58">
        <v>0</v>
      </c>
    </row>
    <row r="31" spans="1:16">
      <c r="A31" t="s">
        <v>175</v>
      </c>
      <c r="B31" t="s">
        <v>175</v>
      </c>
      <c r="C31" s="102" t="s">
        <v>1832</v>
      </c>
      <c r="D31" t="s">
        <v>175</v>
      </c>
      <c r="E31" s="103" t="s">
        <v>1832</v>
      </c>
      <c r="F31" s="103" t="s">
        <v>1832</v>
      </c>
      <c r="G31" s="55">
        <v>0</v>
      </c>
      <c r="H31" t="s">
        <v>175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1110</v>
      </c>
      <c r="B32" s="102" t="s">
        <v>1832</v>
      </c>
      <c r="C32" s="102" t="s">
        <v>1832</v>
      </c>
      <c r="D32" s="103" t="s">
        <v>1832</v>
      </c>
      <c r="E32" s="103" t="s">
        <v>1832</v>
      </c>
      <c r="F32" s="103" t="s">
        <v>1832</v>
      </c>
      <c r="G32" s="59">
        <v>0</v>
      </c>
      <c r="H32" s="103" t="s">
        <v>1832</v>
      </c>
      <c r="I32" s="103" t="s">
        <v>1832</v>
      </c>
      <c r="J32" s="58">
        <v>0</v>
      </c>
      <c r="K32" s="59">
        <v>0</v>
      </c>
      <c r="L32" s="103" t="s">
        <v>1832</v>
      </c>
      <c r="M32" s="59">
        <v>0</v>
      </c>
      <c r="N32" s="103" t="s">
        <v>1832</v>
      </c>
      <c r="O32" s="58">
        <v>0</v>
      </c>
      <c r="P32" s="58">
        <v>0</v>
      </c>
    </row>
    <row r="33" spans="1:16">
      <c r="A33" t="s">
        <v>175</v>
      </c>
      <c r="B33" t="s">
        <v>175</v>
      </c>
      <c r="C33" s="102" t="s">
        <v>1832</v>
      </c>
      <c r="D33" t="s">
        <v>175</v>
      </c>
      <c r="E33" s="103" t="s">
        <v>1832</v>
      </c>
      <c r="F33" s="103" t="s">
        <v>1832</v>
      </c>
      <c r="G33" s="55">
        <v>0</v>
      </c>
      <c r="H33" t="s">
        <v>175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1111</v>
      </c>
      <c r="B34" s="102" t="s">
        <v>1832</v>
      </c>
      <c r="C34" s="102" t="s">
        <v>1832</v>
      </c>
      <c r="D34" s="103" t="s">
        <v>1832</v>
      </c>
      <c r="E34" s="103" t="s">
        <v>1832</v>
      </c>
      <c r="F34" s="103" t="s">
        <v>1832</v>
      </c>
      <c r="G34" s="59">
        <v>0</v>
      </c>
      <c r="H34" s="103" t="s">
        <v>1832</v>
      </c>
      <c r="I34" s="103" t="s">
        <v>1832</v>
      </c>
      <c r="J34" s="58">
        <v>0</v>
      </c>
      <c r="K34" s="59">
        <v>0</v>
      </c>
      <c r="L34" s="103" t="s">
        <v>1832</v>
      </c>
      <c r="M34" s="59">
        <v>0</v>
      </c>
      <c r="N34" s="103" t="s">
        <v>1832</v>
      </c>
      <c r="O34" s="58">
        <v>0</v>
      </c>
      <c r="P34" s="58">
        <v>0</v>
      </c>
    </row>
    <row r="35" spans="1:16">
      <c r="A35" t="s">
        <v>175</v>
      </c>
      <c r="B35" t="s">
        <v>175</v>
      </c>
      <c r="C35" s="102" t="s">
        <v>1832</v>
      </c>
      <c r="D35" t="s">
        <v>175</v>
      </c>
      <c r="E35" s="103" t="s">
        <v>1832</v>
      </c>
      <c r="F35" s="103" t="s">
        <v>1832</v>
      </c>
      <c r="G35" s="55">
        <v>0</v>
      </c>
      <c r="H35" t="s">
        <v>175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1112</v>
      </c>
      <c r="B36" s="102" t="s">
        <v>1832</v>
      </c>
      <c r="C36" s="102" t="s">
        <v>1832</v>
      </c>
      <c r="D36" s="103" t="s">
        <v>1832</v>
      </c>
      <c r="E36" s="103" t="s">
        <v>1832</v>
      </c>
      <c r="F36" s="103" t="s">
        <v>1832</v>
      </c>
      <c r="G36" s="59">
        <v>0</v>
      </c>
      <c r="H36" s="103" t="s">
        <v>1832</v>
      </c>
      <c r="I36" s="103" t="s">
        <v>1832</v>
      </c>
      <c r="J36" s="58">
        <v>0</v>
      </c>
      <c r="K36" s="59">
        <v>0</v>
      </c>
      <c r="L36" s="103" t="s">
        <v>1832</v>
      </c>
      <c r="M36" s="59">
        <v>0</v>
      </c>
      <c r="N36" s="103" t="s">
        <v>1832</v>
      </c>
      <c r="O36" s="58">
        <v>0</v>
      </c>
      <c r="P36" s="58">
        <v>0</v>
      </c>
    </row>
    <row r="37" spans="1:16">
      <c r="A37" t="s">
        <v>175</v>
      </c>
      <c r="B37" t="s">
        <v>175</v>
      </c>
      <c r="C37" s="102" t="s">
        <v>1832</v>
      </c>
      <c r="D37" t="s">
        <v>175</v>
      </c>
      <c r="E37" s="103" t="s">
        <v>1832</v>
      </c>
      <c r="F37" s="103" t="s">
        <v>1832</v>
      </c>
      <c r="G37" s="55">
        <v>0</v>
      </c>
      <c r="H37" t="s">
        <v>175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183</v>
      </c>
      <c r="B38" s="102" t="s">
        <v>1832</v>
      </c>
      <c r="C38" s="102" t="s">
        <v>1832</v>
      </c>
      <c r="D38" s="103" t="s">
        <v>1832</v>
      </c>
      <c r="E38" s="103" t="s">
        <v>1832</v>
      </c>
      <c r="F38" s="103" t="s">
        <v>1832</v>
      </c>
      <c r="G38" s="103" t="s">
        <v>1832</v>
      </c>
      <c r="H38" s="103" t="s">
        <v>1832</v>
      </c>
      <c r="I38" s="103" t="s">
        <v>1832</v>
      </c>
      <c r="J38" s="103" t="s">
        <v>1832</v>
      </c>
      <c r="K38" s="103" t="s">
        <v>1832</v>
      </c>
      <c r="L38" s="103" t="s">
        <v>1832</v>
      </c>
      <c r="M38" s="103" t="s">
        <v>1832</v>
      </c>
      <c r="N38" s="103" t="s">
        <v>1832</v>
      </c>
      <c r="O38" s="103" t="s">
        <v>1832</v>
      </c>
      <c r="P38" s="103" t="s">
        <v>1832</v>
      </c>
    </row>
    <row r="39" spans="1:16">
      <c r="A39" t="s">
        <v>215</v>
      </c>
      <c r="B39" s="102" t="s">
        <v>1832</v>
      </c>
      <c r="C39" s="102" t="s">
        <v>1832</v>
      </c>
      <c r="D39" s="103" t="s">
        <v>1832</v>
      </c>
      <c r="E39" s="103" t="s">
        <v>1832</v>
      </c>
      <c r="F39" s="103" t="s">
        <v>1832</v>
      </c>
      <c r="G39" s="103" t="s">
        <v>1832</v>
      </c>
      <c r="H39" s="103" t="s">
        <v>1832</v>
      </c>
      <c r="I39" s="103" t="s">
        <v>1832</v>
      </c>
      <c r="J39" s="103" t="s">
        <v>1832</v>
      </c>
      <c r="K39" s="103" t="s">
        <v>1832</v>
      </c>
      <c r="L39" s="103" t="s">
        <v>1832</v>
      </c>
      <c r="M39" s="103" t="s">
        <v>1832</v>
      </c>
      <c r="N39" s="103" t="s">
        <v>1832</v>
      </c>
      <c r="O39" s="103" t="s">
        <v>1832</v>
      </c>
      <c r="P39" s="103" t="s">
        <v>1832</v>
      </c>
    </row>
    <row r="40" spans="1:16">
      <c r="A40" t="s">
        <v>216</v>
      </c>
      <c r="B40" s="102" t="s">
        <v>1832</v>
      </c>
      <c r="C40" s="102" t="s">
        <v>1832</v>
      </c>
      <c r="D40" s="103" t="s">
        <v>1832</v>
      </c>
      <c r="E40" s="103" t="s">
        <v>1832</v>
      </c>
      <c r="F40" s="103" t="s">
        <v>1832</v>
      </c>
      <c r="G40" s="103" t="s">
        <v>1832</v>
      </c>
      <c r="H40" s="103" t="s">
        <v>1832</v>
      </c>
      <c r="I40" s="103" t="s">
        <v>1832</v>
      </c>
      <c r="J40" s="103" t="s">
        <v>1832</v>
      </c>
      <c r="K40" s="103" t="s">
        <v>1832</v>
      </c>
      <c r="L40" s="103" t="s">
        <v>1832</v>
      </c>
      <c r="M40" s="103" t="s">
        <v>1832</v>
      </c>
      <c r="N40" s="103" t="s">
        <v>1832</v>
      </c>
      <c r="O40" s="103" t="s">
        <v>1832</v>
      </c>
      <c r="P40" s="103" t="s">
        <v>1832</v>
      </c>
    </row>
    <row r="41" spans="1:16">
      <c r="A41" t="s">
        <v>217</v>
      </c>
      <c r="B41" s="102" t="s">
        <v>1832</v>
      </c>
      <c r="C41" s="102" t="s">
        <v>1832</v>
      </c>
      <c r="D41" s="103" t="s">
        <v>1832</v>
      </c>
      <c r="E41" s="103" t="s">
        <v>1832</v>
      </c>
      <c r="F41" s="103" t="s">
        <v>1832</v>
      </c>
      <c r="G41" s="103" t="s">
        <v>1832</v>
      </c>
      <c r="H41" s="103" t="s">
        <v>1832</v>
      </c>
      <c r="I41" s="103" t="s">
        <v>1832</v>
      </c>
      <c r="J41" s="103" t="s">
        <v>1832</v>
      </c>
      <c r="K41" s="103" t="s">
        <v>1832</v>
      </c>
      <c r="L41" s="103" t="s">
        <v>1832</v>
      </c>
      <c r="M41" s="103" t="s">
        <v>1832</v>
      </c>
      <c r="N41" s="103" t="s">
        <v>1832</v>
      </c>
      <c r="O41" s="103" t="s">
        <v>1832</v>
      </c>
      <c r="P41" s="103" t="s">
        <v>1832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2" t="s">
        <v>1831</v>
      </c>
    </row>
    <row r="2" spans="1:34" s="1" customFormat="1">
      <c r="A2" s="2" t="s">
        <v>1</v>
      </c>
      <c r="B2" s="9" t="s">
        <v>1297</v>
      </c>
    </row>
    <row r="3" spans="1:34" s="1" customFormat="1">
      <c r="A3" s="2" t="s">
        <v>2</v>
      </c>
      <c r="B3" s="20" t="s">
        <v>1298</v>
      </c>
    </row>
    <row r="4" spans="1:34" s="1" customFormat="1">
      <c r="A4" s="2" t="s">
        <v>3</v>
      </c>
      <c r="B4" s="63" t="s">
        <v>164</v>
      </c>
    </row>
    <row r="5" spans="1:34" ht="18.75">
      <c r="A5" s="78" t="s">
        <v>65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154</v>
      </c>
      <c r="K6" s="33" t="s">
        <v>155</v>
      </c>
      <c r="L6" s="33" t="s">
        <v>5</v>
      </c>
      <c r="M6" s="33" t="s">
        <v>69</v>
      </c>
      <c r="N6" s="33" t="s">
        <v>54</v>
      </c>
      <c r="O6" s="34" t="s">
        <v>150</v>
      </c>
    </row>
    <row r="7" spans="1:34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21" t="s">
        <v>70</v>
      </c>
      <c r="F7" s="21" t="s">
        <v>71</v>
      </c>
      <c r="G7" s="96" t="s">
        <v>1832</v>
      </c>
      <c r="H7" s="21" t="s">
        <v>7</v>
      </c>
      <c r="I7" s="21" t="s">
        <v>7</v>
      </c>
      <c r="J7" s="21" t="s">
        <v>151</v>
      </c>
      <c r="K7" s="96" t="s">
        <v>1832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98" t="s">
        <v>1832</v>
      </c>
      <c r="J9" s="53">
        <v>0</v>
      </c>
      <c r="K9" s="98" t="s">
        <v>1832</v>
      </c>
      <c r="L9" s="53">
        <v>0</v>
      </c>
      <c r="M9" s="98" t="s">
        <v>1832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169</v>
      </c>
      <c r="B10" s="102" t="s">
        <v>1832</v>
      </c>
      <c r="C10" s="103" t="s">
        <v>1832</v>
      </c>
      <c r="D10" s="103" t="s">
        <v>1832</v>
      </c>
      <c r="E10" s="103" t="s">
        <v>1832</v>
      </c>
      <c r="F10" s="59">
        <v>0</v>
      </c>
      <c r="G10" s="103" t="s">
        <v>1832</v>
      </c>
      <c r="H10" s="103" t="s">
        <v>1832</v>
      </c>
      <c r="I10" s="58">
        <v>0</v>
      </c>
      <c r="J10" s="59">
        <v>0</v>
      </c>
      <c r="K10" s="103" t="s">
        <v>1832</v>
      </c>
      <c r="L10" s="59">
        <v>0</v>
      </c>
      <c r="M10" s="103" t="s">
        <v>1832</v>
      </c>
      <c r="N10" s="58">
        <v>0</v>
      </c>
      <c r="O10" s="58">
        <v>0</v>
      </c>
    </row>
    <row r="11" spans="1:34">
      <c r="A11" s="57" t="s">
        <v>1113</v>
      </c>
      <c r="B11" s="102" t="s">
        <v>1832</v>
      </c>
      <c r="C11" s="103" t="s">
        <v>1832</v>
      </c>
      <c r="D11" s="103" t="s">
        <v>1832</v>
      </c>
      <c r="E11" s="103" t="s">
        <v>1832</v>
      </c>
      <c r="F11" s="59">
        <v>0</v>
      </c>
      <c r="G11" s="103" t="s">
        <v>1832</v>
      </c>
      <c r="H11" s="103" t="s">
        <v>1832</v>
      </c>
      <c r="I11" s="58">
        <v>0</v>
      </c>
      <c r="J11" s="59">
        <v>0</v>
      </c>
      <c r="K11" s="103" t="s">
        <v>1832</v>
      </c>
      <c r="L11" s="59">
        <v>0</v>
      </c>
      <c r="M11" s="103" t="s">
        <v>1832</v>
      </c>
      <c r="N11" s="58">
        <v>0</v>
      </c>
      <c r="O11" s="58">
        <v>0</v>
      </c>
    </row>
    <row r="12" spans="1:34">
      <c r="A12" t="s">
        <v>175</v>
      </c>
      <c r="B12" t="s">
        <v>175</v>
      </c>
      <c r="C12" t="s">
        <v>175</v>
      </c>
      <c r="D12" s="103" t="s">
        <v>1832</v>
      </c>
      <c r="E12" s="103" t="s">
        <v>1832</v>
      </c>
      <c r="F12" s="55">
        <v>0</v>
      </c>
      <c r="G12" t="s">
        <v>175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1114</v>
      </c>
      <c r="B13" s="102" t="s">
        <v>1832</v>
      </c>
      <c r="C13" s="103" t="s">
        <v>1832</v>
      </c>
      <c r="D13" s="103" t="s">
        <v>1832</v>
      </c>
      <c r="E13" s="103" t="s">
        <v>1832</v>
      </c>
      <c r="F13" s="59">
        <v>0</v>
      </c>
      <c r="G13" s="103" t="s">
        <v>1832</v>
      </c>
      <c r="H13" s="103" t="s">
        <v>1832</v>
      </c>
      <c r="I13" s="58">
        <v>0</v>
      </c>
      <c r="J13" s="59">
        <v>0</v>
      </c>
      <c r="K13" s="103" t="s">
        <v>1832</v>
      </c>
      <c r="L13" s="59">
        <v>0</v>
      </c>
      <c r="M13" s="103" t="s">
        <v>1832</v>
      </c>
      <c r="N13" s="58">
        <v>0</v>
      </c>
      <c r="O13" s="58">
        <v>0</v>
      </c>
    </row>
    <row r="14" spans="1:34">
      <c r="A14" t="s">
        <v>175</v>
      </c>
      <c r="B14" t="s">
        <v>175</v>
      </c>
      <c r="C14" t="s">
        <v>175</v>
      </c>
      <c r="D14" s="103" t="s">
        <v>1832</v>
      </c>
      <c r="E14" s="103" t="s">
        <v>1832</v>
      </c>
      <c r="F14" s="55">
        <v>0</v>
      </c>
      <c r="G14" t="s">
        <v>175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1115</v>
      </c>
      <c r="B15" s="102" t="s">
        <v>1832</v>
      </c>
      <c r="C15" s="103" t="s">
        <v>1832</v>
      </c>
      <c r="D15" s="103" t="s">
        <v>1832</v>
      </c>
      <c r="E15" s="103" t="s">
        <v>1832</v>
      </c>
      <c r="F15" s="59">
        <v>0</v>
      </c>
      <c r="G15" s="103" t="s">
        <v>1832</v>
      </c>
      <c r="H15" s="103" t="s">
        <v>1832</v>
      </c>
      <c r="I15" s="58">
        <v>0</v>
      </c>
      <c r="J15" s="59">
        <v>0</v>
      </c>
      <c r="K15" s="103" t="s">
        <v>1832</v>
      </c>
      <c r="L15" s="59">
        <v>0</v>
      </c>
      <c r="M15" s="103" t="s">
        <v>1832</v>
      </c>
      <c r="N15" s="58">
        <v>0</v>
      </c>
      <c r="O15" s="58">
        <v>0</v>
      </c>
    </row>
    <row r="16" spans="1:34">
      <c r="A16" t="s">
        <v>175</v>
      </c>
      <c r="B16" t="s">
        <v>175</v>
      </c>
      <c r="C16" t="s">
        <v>175</v>
      </c>
      <c r="D16" s="103" t="s">
        <v>1832</v>
      </c>
      <c r="E16" s="103" t="s">
        <v>1832</v>
      </c>
      <c r="F16" s="55">
        <v>0</v>
      </c>
      <c r="G16" t="s">
        <v>175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1116</v>
      </c>
      <c r="B17" s="102" t="s">
        <v>1832</v>
      </c>
      <c r="C17" s="103" t="s">
        <v>1832</v>
      </c>
      <c r="D17" s="103" t="s">
        <v>1832</v>
      </c>
      <c r="E17" s="103" t="s">
        <v>1832</v>
      </c>
      <c r="F17" s="59">
        <v>0</v>
      </c>
      <c r="G17" s="103" t="s">
        <v>1832</v>
      </c>
      <c r="H17" s="103" t="s">
        <v>1832</v>
      </c>
      <c r="I17" s="58">
        <v>0</v>
      </c>
      <c r="J17" s="59">
        <v>0</v>
      </c>
      <c r="K17" s="103" t="s">
        <v>1832</v>
      </c>
      <c r="L17" s="59">
        <v>0</v>
      </c>
      <c r="M17" s="103" t="s">
        <v>1832</v>
      </c>
      <c r="N17" s="58">
        <v>0</v>
      </c>
      <c r="O17" s="58">
        <v>0</v>
      </c>
    </row>
    <row r="18" spans="1:15">
      <c r="A18" t="s">
        <v>175</v>
      </c>
      <c r="B18" t="s">
        <v>175</v>
      </c>
      <c r="C18" t="s">
        <v>175</v>
      </c>
      <c r="D18" s="103" t="s">
        <v>1832</v>
      </c>
      <c r="E18" s="103" t="s">
        <v>1832</v>
      </c>
      <c r="F18" s="55">
        <v>0</v>
      </c>
      <c r="G18" t="s">
        <v>175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1117</v>
      </c>
      <c r="B19" s="102" t="s">
        <v>1832</v>
      </c>
      <c r="C19" s="103" t="s">
        <v>1832</v>
      </c>
      <c r="D19" s="103" t="s">
        <v>1832</v>
      </c>
      <c r="E19" s="103" t="s">
        <v>1832</v>
      </c>
      <c r="F19" s="59">
        <v>0</v>
      </c>
      <c r="G19" s="103" t="s">
        <v>1832</v>
      </c>
      <c r="H19" s="103" t="s">
        <v>1832</v>
      </c>
      <c r="I19" s="58">
        <v>0</v>
      </c>
      <c r="J19" s="59">
        <v>0</v>
      </c>
      <c r="K19" s="103" t="s">
        <v>1832</v>
      </c>
      <c r="L19" s="59">
        <v>0</v>
      </c>
      <c r="M19" s="103" t="s">
        <v>1832</v>
      </c>
      <c r="N19" s="58">
        <v>0</v>
      </c>
      <c r="O19" s="58">
        <v>0</v>
      </c>
    </row>
    <row r="20" spans="1:15">
      <c r="A20" s="57" t="s">
        <v>1118</v>
      </c>
      <c r="B20" s="102" t="s">
        <v>1832</v>
      </c>
      <c r="C20" s="103" t="s">
        <v>1832</v>
      </c>
      <c r="D20" s="103" t="s">
        <v>1832</v>
      </c>
      <c r="E20" s="103" t="s">
        <v>1832</v>
      </c>
      <c r="F20" s="59">
        <v>0</v>
      </c>
      <c r="G20" s="103" t="s">
        <v>1832</v>
      </c>
      <c r="H20" s="103" t="s">
        <v>1832</v>
      </c>
      <c r="I20" s="58">
        <v>0</v>
      </c>
      <c r="J20" s="59">
        <v>0</v>
      </c>
      <c r="K20" s="103" t="s">
        <v>1832</v>
      </c>
      <c r="L20" s="59">
        <v>0</v>
      </c>
      <c r="M20" s="103" t="s">
        <v>1832</v>
      </c>
      <c r="N20" s="58">
        <v>0</v>
      </c>
      <c r="O20" s="58">
        <v>0</v>
      </c>
    </row>
    <row r="21" spans="1:15">
      <c r="A21" t="s">
        <v>175</v>
      </c>
      <c r="B21" t="s">
        <v>175</v>
      </c>
      <c r="C21" t="s">
        <v>175</v>
      </c>
      <c r="D21" s="103" t="s">
        <v>1832</v>
      </c>
      <c r="E21" s="103" t="s">
        <v>1832</v>
      </c>
      <c r="F21" s="55">
        <v>0</v>
      </c>
      <c r="G21" t="s">
        <v>175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1119</v>
      </c>
      <c r="B22" s="102" t="s">
        <v>1832</v>
      </c>
      <c r="C22" s="103" t="s">
        <v>1832</v>
      </c>
      <c r="D22" s="103" t="s">
        <v>1832</v>
      </c>
      <c r="E22" s="103" t="s">
        <v>1832</v>
      </c>
      <c r="F22" s="59">
        <v>0</v>
      </c>
      <c r="G22" s="103" t="s">
        <v>1832</v>
      </c>
      <c r="H22" s="103" t="s">
        <v>1832</v>
      </c>
      <c r="I22" s="58">
        <v>0</v>
      </c>
      <c r="J22" s="59">
        <v>0</v>
      </c>
      <c r="K22" s="103" t="s">
        <v>1832</v>
      </c>
      <c r="L22" s="59">
        <v>0</v>
      </c>
      <c r="M22" s="103" t="s">
        <v>1832</v>
      </c>
      <c r="N22" s="58">
        <v>0</v>
      </c>
      <c r="O22" s="58">
        <v>0</v>
      </c>
    </row>
    <row r="23" spans="1:15">
      <c r="A23" t="s">
        <v>175</v>
      </c>
      <c r="B23" t="s">
        <v>175</v>
      </c>
      <c r="C23" t="s">
        <v>175</v>
      </c>
      <c r="D23" s="103" t="s">
        <v>1832</v>
      </c>
      <c r="E23" s="103" t="s">
        <v>1832</v>
      </c>
      <c r="F23" s="55">
        <v>0</v>
      </c>
      <c r="G23" t="s">
        <v>175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1120</v>
      </c>
      <c r="B24" s="102" t="s">
        <v>1832</v>
      </c>
      <c r="C24" s="103" t="s">
        <v>1832</v>
      </c>
      <c r="D24" s="103" t="s">
        <v>1832</v>
      </c>
      <c r="E24" s="103" t="s">
        <v>1832</v>
      </c>
      <c r="F24" s="59">
        <v>0</v>
      </c>
      <c r="G24" s="103" t="s">
        <v>1832</v>
      </c>
      <c r="H24" s="103" t="s">
        <v>1832</v>
      </c>
      <c r="I24" s="58">
        <v>0</v>
      </c>
      <c r="J24" s="59">
        <v>0</v>
      </c>
      <c r="K24" s="103" t="s">
        <v>1832</v>
      </c>
      <c r="L24" s="59">
        <v>0</v>
      </c>
      <c r="M24" s="103" t="s">
        <v>1832</v>
      </c>
      <c r="N24" s="58">
        <v>0</v>
      </c>
      <c r="O24" s="58">
        <v>0</v>
      </c>
    </row>
    <row r="25" spans="1:15">
      <c r="A25" t="s">
        <v>175</v>
      </c>
      <c r="B25" t="s">
        <v>175</v>
      </c>
      <c r="C25" t="s">
        <v>175</v>
      </c>
      <c r="D25" s="103" t="s">
        <v>1832</v>
      </c>
      <c r="E25" s="103" t="s">
        <v>1832</v>
      </c>
      <c r="F25" s="55">
        <v>0</v>
      </c>
      <c r="G25" t="s">
        <v>175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223</v>
      </c>
      <c r="B26" s="102" t="s">
        <v>1832</v>
      </c>
      <c r="C26" s="103" t="s">
        <v>1832</v>
      </c>
      <c r="D26" s="103" t="s">
        <v>1832</v>
      </c>
      <c r="E26" s="103" t="s">
        <v>1832</v>
      </c>
      <c r="F26" s="59">
        <v>0</v>
      </c>
      <c r="G26" s="103" t="s">
        <v>1832</v>
      </c>
      <c r="H26" s="103" t="s">
        <v>1832</v>
      </c>
      <c r="I26" s="58">
        <v>0</v>
      </c>
      <c r="J26" s="59">
        <v>0</v>
      </c>
      <c r="K26" s="103" t="s">
        <v>1832</v>
      </c>
      <c r="L26" s="59">
        <v>0</v>
      </c>
      <c r="M26" s="103" t="s">
        <v>1832</v>
      </c>
      <c r="N26" s="58">
        <v>0</v>
      </c>
      <c r="O26" s="58">
        <v>0</v>
      </c>
    </row>
    <row r="27" spans="1:15">
      <c r="A27" t="s">
        <v>175</v>
      </c>
      <c r="B27" t="s">
        <v>175</v>
      </c>
      <c r="C27" t="s">
        <v>175</v>
      </c>
      <c r="D27" s="103" t="s">
        <v>1832</v>
      </c>
      <c r="E27" s="103" t="s">
        <v>1832</v>
      </c>
      <c r="F27" s="55">
        <v>0</v>
      </c>
      <c r="G27" t="s">
        <v>175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181</v>
      </c>
      <c r="B28" s="102" t="s">
        <v>1832</v>
      </c>
      <c r="C28" s="103" t="s">
        <v>1832</v>
      </c>
      <c r="D28" s="103" t="s">
        <v>1832</v>
      </c>
      <c r="E28" s="103" t="s">
        <v>1832</v>
      </c>
      <c r="F28" s="59">
        <v>0</v>
      </c>
      <c r="G28" s="103" t="s">
        <v>1832</v>
      </c>
      <c r="H28" s="103" t="s">
        <v>1832</v>
      </c>
      <c r="I28" s="58">
        <v>0</v>
      </c>
      <c r="J28" s="59">
        <v>0</v>
      </c>
      <c r="K28" s="103" t="s">
        <v>1832</v>
      </c>
      <c r="L28" s="59">
        <v>0</v>
      </c>
      <c r="M28" s="103" t="s">
        <v>1832</v>
      </c>
      <c r="N28" s="58">
        <v>0</v>
      </c>
      <c r="O28" s="58">
        <v>0</v>
      </c>
    </row>
    <row r="29" spans="1:15">
      <c r="A29" s="57" t="s">
        <v>213</v>
      </c>
      <c r="B29" s="102" t="s">
        <v>1832</v>
      </c>
      <c r="C29" s="103" t="s">
        <v>1832</v>
      </c>
      <c r="D29" s="103" t="s">
        <v>1832</v>
      </c>
      <c r="E29" s="103" t="s">
        <v>1832</v>
      </c>
      <c r="F29" s="59">
        <v>0</v>
      </c>
      <c r="G29" s="103" t="s">
        <v>1832</v>
      </c>
      <c r="H29" s="103" t="s">
        <v>1832</v>
      </c>
      <c r="I29" s="58">
        <v>0</v>
      </c>
      <c r="J29" s="59">
        <v>0</v>
      </c>
      <c r="K29" s="103" t="s">
        <v>1832</v>
      </c>
      <c r="L29" s="59">
        <v>0</v>
      </c>
      <c r="M29" s="103" t="s">
        <v>1832</v>
      </c>
      <c r="N29" s="58">
        <v>0</v>
      </c>
      <c r="O29" s="58">
        <v>0</v>
      </c>
    </row>
    <row r="30" spans="1:15">
      <c r="A30" t="s">
        <v>175</v>
      </c>
      <c r="B30" t="s">
        <v>175</v>
      </c>
      <c r="C30" t="s">
        <v>175</v>
      </c>
      <c r="D30" s="103" t="s">
        <v>1832</v>
      </c>
      <c r="E30" s="103" t="s">
        <v>1832</v>
      </c>
      <c r="F30" s="55">
        <v>0</v>
      </c>
      <c r="G30" t="s">
        <v>175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1121</v>
      </c>
      <c r="B31" s="102" t="s">
        <v>1832</v>
      </c>
      <c r="C31" s="103" t="s">
        <v>1832</v>
      </c>
      <c r="D31" s="103" t="s">
        <v>1832</v>
      </c>
      <c r="E31" s="103" t="s">
        <v>1832</v>
      </c>
      <c r="F31" s="59">
        <v>0</v>
      </c>
      <c r="G31" s="103" t="s">
        <v>1832</v>
      </c>
      <c r="H31" s="103" t="s">
        <v>1832</v>
      </c>
      <c r="I31" s="58">
        <v>0</v>
      </c>
      <c r="J31" s="59">
        <v>0</v>
      </c>
      <c r="K31" s="103" t="s">
        <v>1832</v>
      </c>
      <c r="L31" s="59">
        <v>0</v>
      </c>
      <c r="M31" s="103" t="s">
        <v>1832</v>
      </c>
      <c r="N31" s="58">
        <v>0</v>
      </c>
      <c r="O31" s="58">
        <v>0</v>
      </c>
    </row>
    <row r="32" spans="1:15">
      <c r="A32" t="s">
        <v>175</v>
      </c>
      <c r="B32" t="s">
        <v>175</v>
      </c>
      <c r="C32" t="s">
        <v>175</v>
      </c>
      <c r="D32" s="103" t="s">
        <v>1832</v>
      </c>
      <c r="E32" s="103" t="s">
        <v>1832</v>
      </c>
      <c r="F32" s="55">
        <v>0</v>
      </c>
      <c r="G32" t="s">
        <v>175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215</v>
      </c>
      <c r="B33" s="102" t="s">
        <v>1832</v>
      </c>
      <c r="C33" s="103" t="s">
        <v>1832</v>
      </c>
      <c r="D33" s="103" t="s">
        <v>1832</v>
      </c>
      <c r="E33" s="103" t="s">
        <v>1832</v>
      </c>
      <c r="F33" s="103" t="s">
        <v>1832</v>
      </c>
      <c r="G33" s="103" t="s">
        <v>1832</v>
      </c>
      <c r="H33" s="103" t="s">
        <v>1832</v>
      </c>
      <c r="I33" s="103" t="s">
        <v>1832</v>
      </c>
      <c r="J33" s="103" t="s">
        <v>1832</v>
      </c>
      <c r="K33" s="103" t="s">
        <v>1832</v>
      </c>
      <c r="L33" s="103" t="s">
        <v>1832</v>
      </c>
      <c r="M33" s="103" t="s">
        <v>1832</v>
      </c>
      <c r="N33" s="103" t="s">
        <v>1832</v>
      </c>
      <c r="O33" s="103" t="s">
        <v>1832</v>
      </c>
    </row>
    <row r="34" spans="1:15">
      <c r="A34" t="s">
        <v>216</v>
      </c>
      <c r="B34" s="102" t="s">
        <v>1832</v>
      </c>
      <c r="C34" s="103" t="s">
        <v>1832</v>
      </c>
      <c r="D34" s="103" t="s">
        <v>1832</v>
      </c>
      <c r="E34" s="103" t="s">
        <v>1832</v>
      </c>
      <c r="F34" s="103" t="s">
        <v>1832</v>
      </c>
      <c r="G34" s="103" t="s">
        <v>1832</v>
      </c>
      <c r="H34" s="103" t="s">
        <v>1832</v>
      </c>
      <c r="I34" s="103" t="s">
        <v>1832</v>
      </c>
      <c r="J34" s="103" t="s">
        <v>1832</v>
      </c>
      <c r="K34" s="103" t="s">
        <v>1832</v>
      </c>
      <c r="L34" s="103" t="s">
        <v>1832</v>
      </c>
      <c r="M34" s="103" t="s">
        <v>1832</v>
      </c>
      <c r="N34" s="103" t="s">
        <v>1832</v>
      </c>
      <c r="O34" s="103" t="s">
        <v>1832</v>
      </c>
    </row>
    <row r="35" spans="1:15">
      <c r="A35" t="s">
        <v>217</v>
      </c>
      <c r="B35" s="102" t="s">
        <v>1832</v>
      </c>
      <c r="C35" s="103" t="s">
        <v>1832</v>
      </c>
      <c r="D35" s="103" t="s">
        <v>1832</v>
      </c>
      <c r="E35" s="103" t="s">
        <v>1832</v>
      </c>
      <c r="F35" s="103" t="s">
        <v>1832</v>
      </c>
      <c r="G35" s="103" t="s">
        <v>1832</v>
      </c>
      <c r="H35" s="103" t="s">
        <v>1832</v>
      </c>
      <c r="I35" s="103" t="s">
        <v>1832</v>
      </c>
      <c r="J35" s="103" t="s">
        <v>1832</v>
      </c>
      <c r="K35" s="103" t="s">
        <v>1832</v>
      </c>
      <c r="L35" s="103" t="s">
        <v>1832</v>
      </c>
      <c r="M35" s="103" t="s">
        <v>1832</v>
      </c>
      <c r="N35" s="103" t="s">
        <v>1832</v>
      </c>
      <c r="O35" s="103" t="s">
        <v>1832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1831</v>
      </c>
    </row>
    <row r="2" spans="1:20" s="1" customFormat="1">
      <c r="A2" s="2" t="s">
        <v>1</v>
      </c>
      <c r="B2" s="9" t="s">
        <v>1297</v>
      </c>
    </row>
    <row r="3" spans="1:20" s="1" customFormat="1">
      <c r="A3" s="2" t="s">
        <v>2</v>
      </c>
      <c r="B3" s="20" t="s">
        <v>1298</v>
      </c>
    </row>
    <row r="4" spans="1:20" s="1" customFormat="1">
      <c r="A4" s="2" t="s">
        <v>3</v>
      </c>
      <c r="B4" s="63" t="s">
        <v>164</v>
      </c>
    </row>
    <row r="5" spans="1:20" ht="18.75">
      <c r="A5" s="78" t="s">
        <v>78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0" t="s">
        <v>52</v>
      </c>
      <c r="M6" s="33" t="s">
        <v>154</v>
      </c>
      <c r="N6" s="33" t="s">
        <v>155</v>
      </c>
      <c r="O6" s="33" t="s">
        <v>5</v>
      </c>
      <c r="P6" s="33" t="s">
        <v>69</v>
      </c>
      <c r="Q6" s="33" t="s">
        <v>54</v>
      </c>
      <c r="R6" s="34" t="s">
        <v>150</v>
      </c>
      <c r="T6" s="13"/>
    </row>
    <row r="7" spans="1:20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96" t="s">
        <v>1832</v>
      </c>
      <c r="H7" s="21" t="s">
        <v>70</v>
      </c>
      <c r="I7" s="21" t="s">
        <v>71</v>
      </c>
      <c r="J7" s="96" t="s">
        <v>1832</v>
      </c>
      <c r="K7" s="21" t="s">
        <v>7</v>
      </c>
      <c r="L7" s="21" t="s">
        <v>7</v>
      </c>
      <c r="M7" s="21" t="s">
        <v>151</v>
      </c>
      <c r="N7" s="96" t="s">
        <v>1832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98" t="s">
        <v>1832</v>
      </c>
      <c r="J9" s="98" t="s">
        <v>1832</v>
      </c>
      <c r="K9" s="98" t="s">
        <v>1832</v>
      </c>
      <c r="L9" s="98" t="s">
        <v>1832</v>
      </c>
      <c r="M9" s="53">
        <v>0</v>
      </c>
      <c r="N9" s="98" t="s">
        <v>1832</v>
      </c>
      <c r="O9" s="53">
        <v>0</v>
      </c>
      <c r="P9" s="98" t="s">
        <v>1832</v>
      </c>
      <c r="Q9" s="54">
        <v>0</v>
      </c>
      <c r="R9" s="54">
        <v>0</v>
      </c>
      <c r="S9" s="25"/>
    </row>
    <row r="10" spans="1:20">
      <c r="A10" s="57" t="s">
        <v>169</v>
      </c>
      <c r="B10" s="102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103" t="s">
        <v>1832</v>
      </c>
      <c r="H10" s="103" t="s">
        <v>1832</v>
      </c>
      <c r="I10" s="59">
        <v>0</v>
      </c>
      <c r="J10" s="103" t="s">
        <v>1832</v>
      </c>
      <c r="K10" s="103" t="s">
        <v>1832</v>
      </c>
      <c r="L10" s="58">
        <v>0</v>
      </c>
      <c r="M10" s="59">
        <v>0</v>
      </c>
      <c r="N10" s="103" t="s">
        <v>1832</v>
      </c>
      <c r="O10" s="59">
        <v>0</v>
      </c>
      <c r="P10" s="103" t="s">
        <v>1832</v>
      </c>
      <c r="Q10" s="58">
        <v>0</v>
      </c>
      <c r="R10" s="58">
        <v>0</v>
      </c>
    </row>
    <row r="11" spans="1:20">
      <c r="A11" s="57" t="s">
        <v>1122</v>
      </c>
      <c r="B11" s="102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103" t="s">
        <v>1832</v>
      </c>
      <c r="H11" s="103" t="s">
        <v>1832</v>
      </c>
      <c r="I11" s="59">
        <v>0</v>
      </c>
      <c r="J11" s="103" t="s">
        <v>1832</v>
      </c>
      <c r="K11" s="103" t="s">
        <v>1832</v>
      </c>
      <c r="L11" s="58">
        <v>0</v>
      </c>
      <c r="M11" s="59">
        <v>0</v>
      </c>
      <c r="N11" s="103" t="s">
        <v>1832</v>
      </c>
      <c r="O11" s="59">
        <v>0</v>
      </c>
      <c r="P11" s="103" t="s">
        <v>1832</v>
      </c>
      <c r="Q11" s="58">
        <v>0</v>
      </c>
      <c r="R11" s="58">
        <v>0</v>
      </c>
    </row>
    <row r="12" spans="1:20">
      <c r="A12" t="s">
        <v>175</v>
      </c>
      <c r="B12" t="s">
        <v>175</v>
      </c>
      <c r="C12" s="103" t="s">
        <v>1832</v>
      </c>
      <c r="D12" s="103" t="s">
        <v>1832</v>
      </c>
      <c r="E12" t="s">
        <v>175</v>
      </c>
      <c r="F12" t="s">
        <v>175</v>
      </c>
      <c r="G12" s="103" t="s">
        <v>1832</v>
      </c>
      <c r="H12" s="103" t="s">
        <v>1832</v>
      </c>
      <c r="I12" s="55">
        <v>0</v>
      </c>
      <c r="J12" t="s">
        <v>175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1123</v>
      </c>
      <c r="B13" s="102" t="s">
        <v>1832</v>
      </c>
      <c r="C13" s="103" t="s">
        <v>1832</v>
      </c>
      <c r="D13" s="103" t="s">
        <v>1832</v>
      </c>
      <c r="E13" s="103" t="s">
        <v>1832</v>
      </c>
      <c r="F13" s="103" t="s">
        <v>1832</v>
      </c>
      <c r="G13" s="103" t="s">
        <v>1832</v>
      </c>
      <c r="H13" s="103" t="s">
        <v>1832</v>
      </c>
      <c r="I13" s="59">
        <v>0</v>
      </c>
      <c r="J13" s="103" t="s">
        <v>1832</v>
      </c>
      <c r="K13" s="103" t="s">
        <v>1832</v>
      </c>
      <c r="L13" s="58">
        <v>0</v>
      </c>
      <c r="M13" s="59">
        <v>0</v>
      </c>
      <c r="N13" s="103" t="s">
        <v>1832</v>
      </c>
      <c r="O13" s="59">
        <v>0</v>
      </c>
      <c r="P13" s="103" t="s">
        <v>1832</v>
      </c>
      <c r="Q13" s="58">
        <v>0</v>
      </c>
      <c r="R13" s="58">
        <v>0</v>
      </c>
    </row>
    <row r="14" spans="1:20">
      <c r="A14" t="s">
        <v>175</v>
      </c>
      <c r="B14" t="s">
        <v>175</v>
      </c>
      <c r="C14" s="103" t="s">
        <v>1832</v>
      </c>
      <c r="D14" s="103" t="s">
        <v>1832</v>
      </c>
      <c r="E14" t="s">
        <v>175</v>
      </c>
      <c r="F14" t="s">
        <v>175</v>
      </c>
      <c r="G14" s="103" t="s">
        <v>1832</v>
      </c>
      <c r="H14" s="103" t="s">
        <v>1832</v>
      </c>
      <c r="I14" s="55">
        <v>0</v>
      </c>
      <c r="J14" t="s">
        <v>175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220</v>
      </c>
      <c r="B15" s="102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103" t="s">
        <v>1832</v>
      </c>
      <c r="H15" s="103" t="s">
        <v>1832</v>
      </c>
      <c r="I15" s="59">
        <v>0</v>
      </c>
      <c r="J15" s="103" t="s">
        <v>1832</v>
      </c>
      <c r="K15" s="103" t="s">
        <v>1832</v>
      </c>
      <c r="L15" s="58">
        <v>0</v>
      </c>
      <c r="M15" s="59">
        <v>0</v>
      </c>
      <c r="N15" s="103" t="s">
        <v>1832</v>
      </c>
      <c r="O15" s="59">
        <v>0</v>
      </c>
      <c r="P15" s="103" t="s">
        <v>1832</v>
      </c>
      <c r="Q15" s="58">
        <v>0</v>
      </c>
      <c r="R15" s="58">
        <v>0</v>
      </c>
    </row>
    <row r="16" spans="1:20">
      <c r="A16" t="s">
        <v>175</v>
      </c>
      <c r="B16" t="s">
        <v>175</v>
      </c>
      <c r="C16" s="103" t="s">
        <v>1832</v>
      </c>
      <c r="D16" s="103" t="s">
        <v>1832</v>
      </c>
      <c r="E16" t="s">
        <v>175</v>
      </c>
      <c r="F16" t="s">
        <v>175</v>
      </c>
      <c r="G16" s="103" t="s">
        <v>1832</v>
      </c>
      <c r="H16" s="103" t="s">
        <v>1832</v>
      </c>
      <c r="I16" s="55">
        <v>0</v>
      </c>
      <c r="J16" t="s">
        <v>175</v>
      </c>
      <c r="K16" s="56">
        <v>0</v>
      </c>
      <c r="L16" s="56">
        <v>0</v>
      </c>
      <c r="M16" s="55">
        <v>0</v>
      </c>
      <c r="N16" s="55">
        <v>0</v>
      </c>
      <c r="O16" s="55">
        <v>0</v>
      </c>
      <c r="P16" s="56">
        <v>0</v>
      </c>
      <c r="Q16" s="56">
        <v>0</v>
      </c>
      <c r="R16" s="56">
        <v>0</v>
      </c>
    </row>
    <row r="17" spans="1:18">
      <c r="A17" s="57" t="s">
        <v>223</v>
      </c>
      <c r="B17" s="102" t="s">
        <v>1832</v>
      </c>
      <c r="C17" s="103" t="s">
        <v>1832</v>
      </c>
      <c r="D17" s="103" t="s">
        <v>1832</v>
      </c>
      <c r="E17" s="103" t="s">
        <v>1832</v>
      </c>
      <c r="F17" s="103" t="s">
        <v>1832</v>
      </c>
      <c r="G17" s="103" t="s">
        <v>1832</v>
      </c>
      <c r="H17" s="103" t="s">
        <v>1832</v>
      </c>
      <c r="I17" s="59">
        <v>0</v>
      </c>
      <c r="J17" s="103" t="s">
        <v>1832</v>
      </c>
      <c r="K17" s="103" t="s">
        <v>1832</v>
      </c>
      <c r="L17" s="58">
        <v>0</v>
      </c>
      <c r="M17" s="59">
        <v>0</v>
      </c>
      <c r="N17" s="103" t="s">
        <v>1832</v>
      </c>
      <c r="O17" s="59">
        <v>0</v>
      </c>
      <c r="P17" s="103" t="s">
        <v>1832</v>
      </c>
      <c r="Q17" s="58">
        <v>0</v>
      </c>
      <c r="R17" s="58">
        <v>0</v>
      </c>
    </row>
    <row r="18" spans="1:18">
      <c r="A18" t="s">
        <v>175</v>
      </c>
      <c r="B18" t="s">
        <v>175</v>
      </c>
      <c r="C18" s="103" t="s">
        <v>1832</v>
      </c>
      <c r="D18" s="103" t="s">
        <v>1832</v>
      </c>
      <c r="E18" t="s">
        <v>175</v>
      </c>
      <c r="F18" t="s">
        <v>175</v>
      </c>
      <c r="G18" s="103" t="s">
        <v>1832</v>
      </c>
      <c r="H18" s="103" t="s">
        <v>1832</v>
      </c>
      <c r="I18" s="55">
        <v>0</v>
      </c>
      <c r="J18" t="s">
        <v>175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181</v>
      </c>
      <c r="B19" s="102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103" t="s">
        <v>1832</v>
      </c>
      <c r="H19" s="103" t="s">
        <v>1832</v>
      </c>
      <c r="I19" s="59">
        <v>0</v>
      </c>
      <c r="J19" s="103" t="s">
        <v>1832</v>
      </c>
      <c r="K19" s="103" t="s">
        <v>1832</v>
      </c>
      <c r="L19" s="58">
        <v>0</v>
      </c>
      <c r="M19" s="59">
        <v>0</v>
      </c>
      <c r="N19" s="103" t="s">
        <v>1832</v>
      </c>
      <c r="O19" s="59">
        <v>0</v>
      </c>
      <c r="P19" s="103" t="s">
        <v>1832</v>
      </c>
      <c r="Q19" s="58">
        <v>0</v>
      </c>
      <c r="R19" s="58">
        <v>0</v>
      </c>
    </row>
    <row r="20" spans="1:18">
      <c r="A20" s="57" t="s">
        <v>1124</v>
      </c>
      <c r="B20" s="102" t="s">
        <v>1832</v>
      </c>
      <c r="C20" s="103" t="s">
        <v>1832</v>
      </c>
      <c r="D20" s="103" t="s">
        <v>1832</v>
      </c>
      <c r="E20" s="103" t="s">
        <v>1832</v>
      </c>
      <c r="F20" s="103" t="s">
        <v>1832</v>
      </c>
      <c r="G20" s="103" t="s">
        <v>1832</v>
      </c>
      <c r="H20" s="103" t="s">
        <v>1832</v>
      </c>
      <c r="I20" s="59">
        <v>0</v>
      </c>
      <c r="J20" s="103" t="s">
        <v>1832</v>
      </c>
      <c r="K20" s="103" t="s">
        <v>1832</v>
      </c>
      <c r="L20" s="58">
        <v>0</v>
      </c>
      <c r="M20" s="59">
        <v>0</v>
      </c>
      <c r="N20" s="103" t="s">
        <v>1832</v>
      </c>
      <c r="O20" s="59">
        <v>0</v>
      </c>
      <c r="P20" s="103" t="s">
        <v>1832</v>
      </c>
      <c r="Q20" s="58">
        <v>0</v>
      </c>
      <c r="R20" s="58">
        <v>0</v>
      </c>
    </row>
    <row r="21" spans="1:18">
      <c r="A21" t="s">
        <v>175</v>
      </c>
      <c r="B21" t="s">
        <v>175</v>
      </c>
      <c r="C21" s="103" t="s">
        <v>1832</v>
      </c>
      <c r="D21" s="103" t="s">
        <v>1832</v>
      </c>
      <c r="E21" t="s">
        <v>175</v>
      </c>
      <c r="F21" t="s">
        <v>175</v>
      </c>
      <c r="G21" s="103" t="s">
        <v>1832</v>
      </c>
      <c r="H21" s="103" t="s">
        <v>1832</v>
      </c>
      <c r="I21" s="55">
        <v>0</v>
      </c>
      <c r="J21" t="s">
        <v>175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1125</v>
      </c>
      <c r="B22" s="102" t="s">
        <v>1832</v>
      </c>
      <c r="C22" s="103" t="s">
        <v>1832</v>
      </c>
      <c r="D22" s="103" t="s">
        <v>1832</v>
      </c>
      <c r="E22" s="103" t="s">
        <v>1832</v>
      </c>
      <c r="F22" s="103" t="s">
        <v>1832</v>
      </c>
      <c r="G22" s="103" t="s">
        <v>1832</v>
      </c>
      <c r="H22" s="103" t="s">
        <v>1832</v>
      </c>
      <c r="I22" s="59">
        <v>0</v>
      </c>
      <c r="J22" s="103" t="s">
        <v>1832</v>
      </c>
      <c r="K22" s="103" t="s">
        <v>1832</v>
      </c>
      <c r="L22" s="58">
        <v>0</v>
      </c>
      <c r="M22" s="59">
        <v>0</v>
      </c>
      <c r="N22" s="103" t="s">
        <v>1832</v>
      </c>
      <c r="O22" s="59">
        <v>0</v>
      </c>
      <c r="P22" s="103" t="s">
        <v>1832</v>
      </c>
      <c r="Q22" s="58">
        <v>0</v>
      </c>
      <c r="R22" s="58">
        <v>0</v>
      </c>
    </row>
    <row r="23" spans="1:18">
      <c r="A23" t="s">
        <v>175</v>
      </c>
      <c r="B23" t="s">
        <v>175</v>
      </c>
      <c r="C23" s="103" t="s">
        <v>1832</v>
      </c>
      <c r="D23" s="103" t="s">
        <v>1832</v>
      </c>
      <c r="E23" t="s">
        <v>175</v>
      </c>
      <c r="F23" t="s">
        <v>175</v>
      </c>
      <c r="G23" s="103" t="s">
        <v>1832</v>
      </c>
      <c r="H23" s="103" t="s">
        <v>1832</v>
      </c>
      <c r="I23" s="55">
        <v>0</v>
      </c>
      <c r="J23" t="s">
        <v>175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183</v>
      </c>
      <c r="B24" s="102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  <c r="O24" s="103" t="s">
        <v>1832</v>
      </c>
      <c r="P24" s="103" t="s">
        <v>1832</v>
      </c>
      <c r="Q24" s="103" t="s">
        <v>1832</v>
      </c>
      <c r="R24" s="103" t="s">
        <v>1832</v>
      </c>
    </row>
    <row r="25" spans="1:18">
      <c r="A25" t="s">
        <v>215</v>
      </c>
      <c r="B25" s="102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  <c r="O25" s="103" t="s">
        <v>1832</v>
      </c>
      <c r="P25" s="103" t="s">
        <v>1832</v>
      </c>
      <c r="Q25" s="103" t="s">
        <v>1832</v>
      </c>
      <c r="R25" s="103" t="s">
        <v>1832</v>
      </c>
    </row>
    <row r="26" spans="1:18">
      <c r="A26" t="s">
        <v>216</v>
      </c>
      <c r="B26" s="102" t="s">
        <v>1832</v>
      </c>
      <c r="C26" s="103" t="s">
        <v>1832</v>
      </c>
      <c r="D26" s="103" t="s">
        <v>1832</v>
      </c>
      <c r="E26" s="103" t="s">
        <v>1832</v>
      </c>
      <c r="F26" s="103" t="s">
        <v>1832</v>
      </c>
      <c r="G26" s="103" t="s">
        <v>1832</v>
      </c>
      <c r="H26" s="103" t="s">
        <v>1832</v>
      </c>
      <c r="I26" s="103" t="s">
        <v>1832</v>
      </c>
      <c r="J26" s="103" t="s">
        <v>1832</v>
      </c>
      <c r="K26" s="103" t="s">
        <v>1832</v>
      </c>
      <c r="L26" s="103" t="s">
        <v>1832</v>
      </c>
      <c r="M26" s="103" t="s">
        <v>1832</v>
      </c>
      <c r="N26" s="103" t="s">
        <v>1832</v>
      </c>
      <c r="O26" s="103" t="s">
        <v>1832</v>
      </c>
      <c r="P26" s="103" t="s">
        <v>1832</v>
      </c>
      <c r="Q26" s="103" t="s">
        <v>1832</v>
      </c>
      <c r="R26" s="103" t="s">
        <v>1832</v>
      </c>
    </row>
    <row r="27" spans="1:18">
      <c r="A27" t="s">
        <v>217</v>
      </c>
      <c r="B27" s="102" t="s">
        <v>1832</v>
      </c>
      <c r="C27" s="103" t="s">
        <v>1832</v>
      </c>
      <c r="D27" s="103" t="s">
        <v>1832</v>
      </c>
      <c r="E27" s="103" t="s">
        <v>1832</v>
      </c>
      <c r="F27" s="103" t="s">
        <v>1832</v>
      </c>
      <c r="G27" s="103" t="s">
        <v>1832</v>
      </c>
      <c r="H27" s="103" t="s">
        <v>1832</v>
      </c>
      <c r="I27" s="103" t="s">
        <v>1832</v>
      </c>
      <c r="J27" s="103" t="s">
        <v>1832</v>
      </c>
      <c r="K27" s="103" t="s">
        <v>1832</v>
      </c>
      <c r="L27" s="103" t="s">
        <v>1832</v>
      </c>
      <c r="M27" s="103" t="s">
        <v>1832</v>
      </c>
      <c r="N27" s="103" t="s">
        <v>1832</v>
      </c>
      <c r="O27" s="103" t="s">
        <v>1832</v>
      </c>
      <c r="P27" s="103" t="s">
        <v>1832</v>
      </c>
      <c r="Q27" s="103" t="s">
        <v>1832</v>
      </c>
      <c r="R27" s="103" t="s">
        <v>1832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1831</v>
      </c>
    </row>
    <row r="2" spans="1:20" s="1" customFormat="1">
      <c r="A2" s="2" t="s">
        <v>1</v>
      </c>
      <c r="B2" s="9" t="s">
        <v>1297</v>
      </c>
    </row>
    <row r="3" spans="1:20" s="1" customFormat="1">
      <c r="A3" s="2" t="s">
        <v>2</v>
      </c>
      <c r="B3" s="20" t="s">
        <v>1298</v>
      </c>
    </row>
    <row r="4" spans="1:20" s="1" customFormat="1">
      <c r="A4" s="2" t="s">
        <v>3</v>
      </c>
      <c r="B4" s="63" t="s">
        <v>164</v>
      </c>
    </row>
    <row r="5" spans="1:20" ht="18.75">
      <c r="A5" s="78" t="s">
        <v>85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0" t="s">
        <v>52</v>
      </c>
      <c r="M6" s="110" t="s">
        <v>154</v>
      </c>
      <c r="N6" s="33" t="s">
        <v>155</v>
      </c>
      <c r="O6" s="33" t="s">
        <v>5</v>
      </c>
      <c r="P6" s="33" t="s">
        <v>69</v>
      </c>
      <c r="Q6" s="33" t="s">
        <v>54</v>
      </c>
      <c r="R6" s="34" t="s">
        <v>150</v>
      </c>
      <c r="T6" s="13"/>
    </row>
    <row r="7" spans="1:20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96" t="s">
        <v>1832</v>
      </c>
      <c r="H7" s="21" t="s">
        <v>70</v>
      </c>
      <c r="I7" s="21" t="s">
        <v>71</v>
      </c>
      <c r="J7" s="96" t="s">
        <v>1832</v>
      </c>
      <c r="K7" s="21" t="s">
        <v>7</v>
      </c>
      <c r="L7" s="21" t="s">
        <v>7</v>
      </c>
      <c r="M7" s="21" t="s">
        <v>151</v>
      </c>
      <c r="N7" s="96" t="s">
        <v>1832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98" t="s">
        <v>1832</v>
      </c>
      <c r="J9" s="98" t="s">
        <v>1832</v>
      </c>
      <c r="K9" s="98" t="s">
        <v>1832</v>
      </c>
      <c r="L9" s="98" t="s">
        <v>1832</v>
      </c>
      <c r="M9" s="53">
        <v>0</v>
      </c>
      <c r="N9" s="98" t="s">
        <v>1832</v>
      </c>
      <c r="O9" s="53">
        <v>0</v>
      </c>
      <c r="P9" s="98" t="s">
        <v>1832</v>
      </c>
      <c r="Q9" s="54">
        <v>0</v>
      </c>
      <c r="R9" s="54">
        <v>0</v>
      </c>
      <c r="S9" s="25"/>
    </row>
    <row r="10" spans="1:20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103" t="s">
        <v>1832</v>
      </c>
      <c r="H10" s="103" t="s">
        <v>1832</v>
      </c>
      <c r="I10" s="59">
        <v>0</v>
      </c>
      <c r="J10" s="103" t="s">
        <v>1832</v>
      </c>
      <c r="K10" s="103" t="s">
        <v>1832</v>
      </c>
      <c r="L10" s="58">
        <v>0</v>
      </c>
      <c r="M10" s="59">
        <v>0</v>
      </c>
      <c r="N10" s="103" t="s">
        <v>1832</v>
      </c>
      <c r="O10" s="59">
        <v>0</v>
      </c>
      <c r="P10" s="103" t="s">
        <v>1832</v>
      </c>
      <c r="Q10" s="58">
        <v>0</v>
      </c>
      <c r="R10" s="58">
        <v>0</v>
      </c>
    </row>
    <row r="11" spans="1:20">
      <c r="A11" s="57" t="s">
        <v>1122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103" t="s">
        <v>1832</v>
      </c>
      <c r="H11" s="103" t="s">
        <v>1832</v>
      </c>
      <c r="I11" s="59">
        <v>0</v>
      </c>
      <c r="J11" s="103" t="s">
        <v>1832</v>
      </c>
      <c r="K11" s="103" t="s">
        <v>1832</v>
      </c>
      <c r="L11" s="58">
        <v>0</v>
      </c>
      <c r="M11" s="59">
        <v>0</v>
      </c>
      <c r="N11" s="103" t="s">
        <v>1832</v>
      </c>
      <c r="O11" s="59">
        <v>0</v>
      </c>
      <c r="P11" s="103" t="s">
        <v>1832</v>
      </c>
      <c r="Q11" s="58">
        <v>0</v>
      </c>
      <c r="R11" s="58">
        <v>0</v>
      </c>
    </row>
    <row r="12" spans="1:20">
      <c r="A12" t="s">
        <v>175</v>
      </c>
      <c r="B12" t="s">
        <v>175</v>
      </c>
      <c r="C12" s="103" t="s">
        <v>1832</v>
      </c>
      <c r="D12" s="103" t="s">
        <v>1832</v>
      </c>
      <c r="E12" t="s">
        <v>175</v>
      </c>
      <c r="F12" t="s">
        <v>175</v>
      </c>
      <c r="G12" s="103" t="s">
        <v>1832</v>
      </c>
      <c r="H12" s="103" t="s">
        <v>1832</v>
      </c>
      <c r="I12" s="55">
        <v>0</v>
      </c>
      <c r="J12" t="s">
        <v>175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1123</v>
      </c>
      <c r="B13" s="103" t="s">
        <v>1832</v>
      </c>
      <c r="C13" s="103" t="s">
        <v>1832</v>
      </c>
      <c r="D13" s="103" t="s">
        <v>1832</v>
      </c>
      <c r="E13" s="103" t="s">
        <v>1832</v>
      </c>
      <c r="F13" s="103" t="s">
        <v>1832</v>
      </c>
      <c r="G13" s="103" t="s">
        <v>1832</v>
      </c>
      <c r="H13" s="103" t="s">
        <v>1832</v>
      </c>
      <c r="I13" s="59">
        <v>0</v>
      </c>
      <c r="J13" s="103" t="s">
        <v>1832</v>
      </c>
      <c r="K13" s="103" t="s">
        <v>1832</v>
      </c>
      <c r="L13" s="58">
        <v>0</v>
      </c>
      <c r="M13" s="59">
        <v>0</v>
      </c>
      <c r="N13" s="103" t="s">
        <v>1832</v>
      </c>
      <c r="O13" s="59">
        <v>0</v>
      </c>
      <c r="P13" s="103" t="s">
        <v>1832</v>
      </c>
      <c r="Q13" s="58">
        <v>0</v>
      </c>
      <c r="R13" s="58">
        <v>0</v>
      </c>
    </row>
    <row r="14" spans="1:20">
      <c r="A14" t="s">
        <v>175</v>
      </c>
      <c r="B14" t="s">
        <v>175</v>
      </c>
      <c r="C14" s="103" t="s">
        <v>1832</v>
      </c>
      <c r="D14" s="103" t="s">
        <v>1832</v>
      </c>
      <c r="E14" t="s">
        <v>175</v>
      </c>
      <c r="F14" t="s">
        <v>175</v>
      </c>
      <c r="G14" s="103" t="s">
        <v>1832</v>
      </c>
      <c r="H14" s="103" t="s">
        <v>1832</v>
      </c>
      <c r="I14" s="55">
        <v>0</v>
      </c>
      <c r="J14" t="s">
        <v>175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220</v>
      </c>
      <c r="B15" s="103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103" t="s">
        <v>1832</v>
      </c>
      <c r="H15" s="103" t="s">
        <v>1832</v>
      </c>
      <c r="I15" s="59">
        <v>0</v>
      </c>
      <c r="J15" s="103" t="s">
        <v>1832</v>
      </c>
      <c r="K15" s="103" t="s">
        <v>1832</v>
      </c>
      <c r="L15" s="58">
        <v>0</v>
      </c>
      <c r="M15" s="59">
        <v>0</v>
      </c>
      <c r="N15" s="103" t="s">
        <v>1832</v>
      </c>
      <c r="O15" s="59">
        <v>0</v>
      </c>
      <c r="P15" s="103" t="s">
        <v>1832</v>
      </c>
      <c r="Q15" s="58">
        <v>0</v>
      </c>
      <c r="R15" s="58">
        <v>0</v>
      </c>
    </row>
    <row r="16" spans="1:20">
      <c r="A16" t="s">
        <v>175</v>
      </c>
      <c r="B16" t="s">
        <v>175</v>
      </c>
      <c r="C16" s="103" t="s">
        <v>1832</v>
      </c>
      <c r="D16" s="103" t="s">
        <v>1832</v>
      </c>
      <c r="E16" t="s">
        <v>175</v>
      </c>
      <c r="F16" t="s">
        <v>175</v>
      </c>
      <c r="G16" s="103" t="s">
        <v>1832</v>
      </c>
      <c r="H16" s="103" t="s">
        <v>1832</v>
      </c>
      <c r="I16" s="55">
        <v>0</v>
      </c>
      <c r="J16" t="s">
        <v>175</v>
      </c>
      <c r="K16" s="56">
        <v>0</v>
      </c>
      <c r="L16" s="56">
        <v>0</v>
      </c>
      <c r="M16" s="55">
        <v>0</v>
      </c>
      <c r="N16" s="55">
        <v>0</v>
      </c>
      <c r="O16" s="55">
        <v>0</v>
      </c>
      <c r="P16" s="56">
        <v>0</v>
      </c>
      <c r="Q16" s="56">
        <v>0</v>
      </c>
      <c r="R16" s="56">
        <v>0</v>
      </c>
    </row>
    <row r="17" spans="1:18">
      <c r="A17" s="57" t="s">
        <v>223</v>
      </c>
      <c r="B17" s="103" t="s">
        <v>1832</v>
      </c>
      <c r="C17" s="103" t="s">
        <v>1832</v>
      </c>
      <c r="D17" s="103" t="s">
        <v>1832</v>
      </c>
      <c r="E17" s="103" t="s">
        <v>1832</v>
      </c>
      <c r="F17" s="103" t="s">
        <v>1832</v>
      </c>
      <c r="G17" s="103" t="s">
        <v>1832</v>
      </c>
      <c r="H17" s="103" t="s">
        <v>1832</v>
      </c>
      <c r="I17" s="59">
        <v>0</v>
      </c>
      <c r="J17" s="103" t="s">
        <v>1832</v>
      </c>
      <c r="K17" s="103" t="s">
        <v>1832</v>
      </c>
      <c r="L17" s="58">
        <v>0</v>
      </c>
      <c r="M17" s="59">
        <v>0</v>
      </c>
      <c r="N17" s="103" t="s">
        <v>1832</v>
      </c>
      <c r="O17" s="59">
        <v>0</v>
      </c>
      <c r="P17" s="103" t="s">
        <v>1832</v>
      </c>
      <c r="Q17" s="58">
        <v>0</v>
      </c>
      <c r="R17" s="58">
        <v>0</v>
      </c>
    </row>
    <row r="18" spans="1:18">
      <c r="A18" t="s">
        <v>175</v>
      </c>
      <c r="B18" t="s">
        <v>175</v>
      </c>
      <c r="C18" s="103" t="s">
        <v>1832</v>
      </c>
      <c r="D18" s="103" t="s">
        <v>1832</v>
      </c>
      <c r="E18" t="s">
        <v>175</v>
      </c>
      <c r="F18" t="s">
        <v>175</v>
      </c>
      <c r="G18" s="103" t="s">
        <v>1832</v>
      </c>
      <c r="H18" s="103" t="s">
        <v>1832</v>
      </c>
      <c r="I18" s="55">
        <v>0</v>
      </c>
      <c r="J18" t="s">
        <v>175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181</v>
      </c>
      <c r="B19" s="103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103" t="s">
        <v>1832</v>
      </c>
      <c r="H19" s="103" t="s">
        <v>1832</v>
      </c>
      <c r="I19" s="59">
        <v>0</v>
      </c>
      <c r="J19" s="103" t="s">
        <v>1832</v>
      </c>
      <c r="K19" s="103" t="s">
        <v>1832</v>
      </c>
      <c r="L19" s="58">
        <v>0</v>
      </c>
      <c r="M19" s="59">
        <v>0</v>
      </c>
      <c r="N19" s="103" t="s">
        <v>1832</v>
      </c>
      <c r="O19" s="59">
        <v>0</v>
      </c>
      <c r="P19" s="103" t="s">
        <v>1832</v>
      </c>
      <c r="Q19" s="58">
        <v>0</v>
      </c>
      <c r="R19" s="58">
        <v>0</v>
      </c>
    </row>
    <row r="20" spans="1:18">
      <c r="A20" s="57" t="s">
        <v>221</v>
      </c>
      <c r="B20" s="103" t="s">
        <v>1832</v>
      </c>
      <c r="C20" s="103" t="s">
        <v>1832</v>
      </c>
      <c r="D20" s="103" t="s">
        <v>1832</v>
      </c>
      <c r="E20" s="103" t="s">
        <v>1832</v>
      </c>
      <c r="F20" s="103" t="s">
        <v>1832</v>
      </c>
      <c r="G20" s="103" t="s">
        <v>1832</v>
      </c>
      <c r="H20" s="103" t="s">
        <v>1832</v>
      </c>
      <c r="I20" s="59">
        <v>0</v>
      </c>
      <c r="J20" s="103" t="s">
        <v>1832</v>
      </c>
      <c r="K20" s="103" t="s">
        <v>1832</v>
      </c>
      <c r="L20" s="58">
        <v>0</v>
      </c>
      <c r="M20" s="59">
        <v>0</v>
      </c>
      <c r="N20" s="103" t="s">
        <v>1832</v>
      </c>
      <c r="O20" s="59">
        <v>0</v>
      </c>
      <c r="P20" s="103" t="s">
        <v>1832</v>
      </c>
      <c r="Q20" s="58">
        <v>0</v>
      </c>
      <c r="R20" s="58">
        <v>0</v>
      </c>
    </row>
    <row r="21" spans="1:18">
      <c r="A21" t="s">
        <v>175</v>
      </c>
      <c r="B21" t="s">
        <v>175</v>
      </c>
      <c r="C21" s="103" t="s">
        <v>1832</v>
      </c>
      <c r="D21" s="103" t="s">
        <v>1832</v>
      </c>
      <c r="E21" t="s">
        <v>175</v>
      </c>
      <c r="F21" t="s">
        <v>175</v>
      </c>
      <c r="G21" s="103" t="s">
        <v>1832</v>
      </c>
      <c r="H21" s="103" t="s">
        <v>1832</v>
      </c>
      <c r="I21" s="55">
        <v>0</v>
      </c>
      <c r="J21" t="s">
        <v>175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222</v>
      </c>
      <c r="B22" s="103" t="s">
        <v>1832</v>
      </c>
      <c r="C22" s="103" t="s">
        <v>1832</v>
      </c>
      <c r="D22" s="103" t="s">
        <v>1832</v>
      </c>
      <c r="E22" s="103" t="s">
        <v>1832</v>
      </c>
      <c r="F22" s="103" t="s">
        <v>1832</v>
      </c>
      <c r="G22" s="103" t="s">
        <v>1832</v>
      </c>
      <c r="H22" s="103" t="s">
        <v>1832</v>
      </c>
      <c r="I22" s="59">
        <v>0</v>
      </c>
      <c r="J22" s="103" t="s">
        <v>1832</v>
      </c>
      <c r="K22" s="103" t="s">
        <v>1832</v>
      </c>
      <c r="L22" s="58">
        <v>0</v>
      </c>
      <c r="M22" s="59">
        <v>0</v>
      </c>
      <c r="N22" s="103" t="s">
        <v>1832</v>
      </c>
      <c r="O22" s="59">
        <v>0</v>
      </c>
      <c r="P22" s="103" t="s">
        <v>1832</v>
      </c>
      <c r="Q22" s="58">
        <v>0</v>
      </c>
      <c r="R22" s="58">
        <v>0</v>
      </c>
    </row>
    <row r="23" spans="1:18">
      <c r="A23" t="s">
        <v>175</v>
      </c>
      <c r="B23" t="s">
        <v>175</v>
      </c>
      <c r="C23" s="103" t="s">
        <v>1832</v>
      </c>
      <c r="D23" s="103" t="s">
        <v>1832</v>
      </c>
      <c r="E23" t="s">
        <v>175</v>
      </c>
      <c r="F23" t="s">
        <v>175</v>
      </c>
      <c r="G23" s="103" t="s">
        <v>1832</v>
      </c>
      <c r="H23" s="103" t="s">
        <v>1832</v>
      </c>
      <c r="I23" s="55">
        <v>0</v>
      </c>
      <c r="J23" t="s">
        <v>175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183</v>
      </c>
      <c r="B24" s="103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  <c r="O24" s="103" t="s">
        <v>1832</v>
      </c>
      <c r="P24" s="103" t="s">
        <v>1832</v>
      </c>
      <c r="Q24" s="103" t="s">
        <v>1832</v>
      </c>
      <c r="R24" s="103" t="s">
        <v>1832</v>
      </c>
    </row>
    <row r="25" spans="1:18">
      <c r="A25" t="s">
        <v>215</v>
      </c>
      <c r="B25" s="103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  <c r="O25" s="103" t="s">
        <v>1832</v>
      </c>
      <c r="P25" s="103" t="s">
        <v>1832</v>
      </c>
      <c r="Q25" s="103" t="s">
        <v>1832</v>
      </c>
      <c r="R25" s="103" t="s">
        <v>1832</v>
      </c>
    </row>
    <row r="26" spans="1:18">
      <c r="A26" t="s">
        <v>216</v>
      </c>
      <c r="B26" s="103" t="s">
        <v>1832</v>
      </c>
      <c r="C26" s="103" t="s">
        <v>1832</v>
      </c>
      <c r="D26" s="103" t="s">
        <v>1832</v>
      </c>
      <c r="E26" s="103" t="s">
        <v>1832</v>
      </c>
      <c r="F26" s="103" t="s">
        <v>1832</v>
      </c>
      <c r="G26" s="103" t="s">
        <v>1832</v>
      </c>
      <c r="H26" s="103" t="s">
        <v>1832</v>
      </c>
      <c r="I26" s="103" t="s">
        <v>1832</v>
      </c>
      <c r="J26" s="103" t="s">
        <v>1832</v>
      </c>
      <c r="K26" s="103" t="s">
        <v>1832</v>
      </c>
      <c r="L26" s="103" t="s">
        <v>1832</v>
      </c>
      <c r="M26" s="103" t="s">
        <v>1832</v>
      </c>
      <c r="N26" s="103" t="s">
        <v>1832</v>
      </c>
      <c r="O26" s="103" t="s">
        <v>1832</v>
      </c>
      <c r="P26" s="103" t="s">
        <v>1832</v>
      </c>
      <c r="Q26" s="103" t="s">
        <v>1832</v>
      </c>
      <c r="R26" s="103" t="s">
        <v>1832</v>
      </c>
    </row>
    <row r="27" spans="1:18">
      <c r="A27" t="s">
        <v>217</v>
      </c>
      <c r="B27" s="103" t="s">
        <v>1832</v>
      </c>
      <c r="C27" s="103" t="s">
        <v>1832</v>
      </c>
      <c r="D27" s="103" t="s">
        <v>1832</v>
      </c>
      <c r="E27" s="103" t="s">
        <v>1832</v>
      </c>
      <c r="F27" s="103" t="s">
        <v>1832</v>
      </c>
      <c r="G27" s="103" t="s">
        <v>1832</v>
      </c>
      <c r="H27" s="103" t="s">
        <v>1832</v>
      </c>
      <c r="I27" s="103" t="s">
        <v>1832</v>
      </c>
      <c r="J27" s="103" t="s">
        <v>1832</v>
      </c>
      <c r="K27" s="103" t="s">
        <v>1832</v>
      </c>
      <c r="L27" s="103" t="s">
        <v>1832</v>
      </c>
      <c r="M27" s="103" t="s">
        <v>1832</v>
      </c>
      <c r="N27" s="103" t="s">
        <v>1832</v>
      </c>
      <c r="O27" s="103" t="s">
        <v>1832</v>
      </c>
      <c r="P27" s="103" t="s">
        <v>1832</v>
      </c>
      <c r="Q27" s="103" t="s">
        <v>1832</v>
      </c>
      <c r="R27" s="103" t="s">
        <v>1832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2" t="s">
        <v>1831</v>
      </c>
    </row>
    <row r="2" spans="1:34" s="1" customFormat="1">
      <c r="A2" s="2" t="s">
        <v>1</v>
      </c>
      <c r="B2" s="9" t="s">
        <v>1297</v>
      </c>
    </row>
    <row r="3" spans="1:34" s="1" customFormat="1">
      <c r="A3" s="2" t="s">
        <v>2</v>
      </c>
      <c r="B3" s="20" t="s">
        <v>1298</v>
      </c>
    </row>
    <row r="4" spans="1:34" s="1" customFormat="1">
      <c r="A4" s="2" t="s">
        <v>3</v>
      </c>
      <c r="B4" s="63" t="s">
        <v>164</v>
      </c>
    </row>
    <row r="5" spans="1:34" ht="18.75">
      <c r="A5" s="78" t="s">
        <v>87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154</v>
      </c>
      <c r="H6" s="33" t="s">
        <v>155</v>
      </c>
      <c r="I6" s="33" t="s">
        <v>5</v>
      </c>
      <c r="J6" s="33" t="s">
        <v>69</v>
      </c>
      <c r="K6" s="33" t="s">
        <v>54</v>
      </c>
      <c r="L6" s="34" t="s">
        <v>150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96" t="s">
        <v>1832</v>
      </c>
      <c r="G7" s="21" t="s">
        <v>151</v>
      </c>
      <c r="H7" s="96" t="s">
        <v>1832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53">
        <v>1044.53</v>
      </c>
      <c r="H9" s="98" t="s">
        <v>1832</v>
      </c>
      <c r="I9" s="53">
        <v>9.9190321789002507</v>
      </c>
      <c r="J9" s="98" t="s">
        <v>1832</v>
      </c>
      <c r="K9" s="54">
        <v>1</v>
      </c>
      <c r="L9" s="54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59">
        <v>1044.53</v>
      </c>
      <c r="H10" s="103" t="s">
        <v>1832</v>
      </c>
      <c r="I10" s="59">
        <v>9.9190321789002507</v>
      </c>
      <c r="J10" s="103" t="s">
        <v>1832</v>
      </c>
      <c r="K10" s="58">
        <v>1</v>
      </c>
      <c r="L10" s="58">
        <v>0</v>
      </c>
    </row>
    <row r="11" spans="1:34">
      <c r="A11" t="s">
        <v>1126</v>
      </c>
      <c r="B11" t="s">
        <v>1127</v>
      </c>
      <c r="C11" t="s">
        <v>108</v>
      </c>
      <c r="D11" t="s">
        <v>1128</v>
      </c>
      <c r="E11" t="s">
        <v>780</v>
      </c>
      <c r="F11" t="s">
        <v>100</v>
      </c>
      <c r="G11" s="55">
        <v>151.38999999999999</v>
      </c>
      <c r="H11" s="55">
        <v>100</v>
      </c>
      <c r="I11" s="55">
        <v>0.54909152999999999</v>
      </c>
      <c r="J11" s="56">
        <v>0</v>
      </c>
      <c r="K11" s="56">
        <v>5.5399999999999998E-2</v>
      </c>
      <c r="L11" s="56">
        <v>0</v>
      </c>
    </row>
    <row r="12" spans="1:34">
      <c r="A12" t="s">
        <v>1129</v>
      </c>
      <c r="B12" t="s">
        <v>1130</v>
      </c>
      <c r="C12" t="s">
        <v>108</v>
      </c>
      <c r="D12" t="s">
        <v>1131</v>
      </c>
      <c r="E12" t="s">
        <v>572</v>
      </c>
      <c r="F12" t="s">
        <v>100</v>
      </c>
      <c r="G12" s="55">
        <v>184.23</v>
      </c>
      <c r="H12" s="55">
        <v>100</v>
      </c>
      <c r="I12" s="55">
        <v>0.66820221000000002</v>
      </c>
      <c r="J12" s="56">
        <v>0</v>
      </c>
      <c r="K12" s="56">
        <v>6.7400000000000002E-2</v>
      </c>
      <c r="L12" s="56">
        <v>0</v>
      </c>
    </row>
    <row r="13" spans="1:34">
      <c r="A13" t="s">
        <v>1132</v>
      </c>
      <c r="B13" t="s">
        <v>1133</v>
      </c>
      <c r="C13" t="s">
        <v>108</v>
      </c>
      <c r="D13" t="s">
        <v>1134</v>
      </c>
      <c r="E13" t="s">
        <v>572</v>
      </c>
      <c r="F13" t="s">
        <v>100</v>
      </c>
      <c r="G13" s="55">
        <v>184.23</v>
      </c>
      <c r="H13" s="55">
        <v>100</v>
      </c>
      <c r="I13" s="55">
        <v>0.66820221000000002</v>
      </c>
      <c r="J13" s="56">
        <v>0</v>
      </c>
      <c r="K13" s="56">
        <v>6.7400000000000002E-2</v>
      </c>
      <c r="L13" s="56">
        <v>0</v>
      </c>
    </row>
    <row r="14" spans="1:34">
      <c r="A14" t="s">
        <v>1135</v>
      </c>
      <c r="B14" t="s">
        <v>1136</v>
      </c>
      <c r="C14" t="s">
        <v>108</v>
      </c>
      <c r="D14" t="s">
        <v>1137</v>
      </c>
      <c r="E14" t="s">
        <v>572</v>
      </c>
      <c r="F14" t="s">
        <v>100</v>
      </c>
      <c r="G14" s="55">
        <v>184.23</v>
      </c>
      <c r="H14" s="55">
        <v>100</v>
      </c>
      <c r="I14" s="55">
        <v>0.66820221000000002</v>
      </c>
      <c r="J14" s="56">
        <v>0</v>
      </c>
      <c r="K14" s="56">
        <v>6.7400000000000002E-2</v>
      </c>
      <c r="L14" s="56">
        <v>0</v>
      </c>
    </row>
    <row r="15" spans="1:34">
      <c r="A15" t="s">
        <v>1138</v>
      </c>
      <c r="B15" t="s">
        <v>1139</v>
      </c>
      <c r="C15" t="s">
        <v>108</v>
      </c>
      <c r="D15" t="s">
        <v>1140</v>
      </c>
      <c r="E15" t="s">
        <v>572</v>
      </c>
      <c r="F15" t="s">
        <v>98</v>
      </c>
      <c r="G15" s="55">
        <v>18.41</v>
      </c>
      <c r="H15" s="55">
        <v>3904.375</v>
      </c>
      <c r="I15" s="55">
        <v>0.71879543749999997</v>
      </c>
      <c r="J15" s="56">
        <v>0</v>
      </c>
      <c r="K15" s="56">
        <v>7.2499999999999995E-2</v>
      </c>
      <c r="L15" s="56">
        <v>0</v>
      </c>
    </row>
    <row r="16" spans="1:34">
      <c r="A16" t="s">
        <v>1141</v>
      </c>
      <c r="B16" t="s">
        <v>1142</v>
      </c>
      <c r="C16" t="s">
        <v>108</v>
      </c>
      <c r="D16" t="s">
        <v>1143</v>
      </c>
      <c r="E16" t="s">
        <v>572</v>
      </c>
      <c r="F16" t="s">
        <v>100</v>
      </c>
      <c r="G16" s="55">
        <v>184.23</v>
      </c>
      <c r="H16" s="55">
        <v>100</v>
      </c>
      <c r="I16" s="55">
        <v>0.66820221000000002</v>
      </c>
      <c r="J16" s="56">
        <v>0</v>
      </c>
      <c r="K16" s="56">
        <v>6.7400000000000002E-2</v>
      </c>
      <c r="L16" s="56">
        <v>0</v>
      </c>
    </row>
    <row r="17" spans="1:12">
      <c r="A17" t="s">
        <v>1144</v>
      </c>
      <c r="B17" t="s">
        <v>1145</v>
      </c>
      <c r="C17" t="s">
        <v>108</v>
      </c>
      <c r="D17" t="s">
        <v>1146</v>
      </c>
      <c r="E17" t="s">
        <v>292</v>
      </c>
      <c r="F17" t="s">
        <v>100</v>
      </c>
      <c r="G17" s="55">
        <v>137.81</v>
      </c>
      <c r="H17" s="55">
        <v>1196.0574999999999</v>
      </c>
      <c r="I17" s="55">
        <v>5.9783363714002498</v>
      </c>
      <c r="J17" s="56">
        <v>0</v>
      </c>
      <c r="K17" s="56">
        <v>0.60270000000000001</v>
      </c>
      <c r="L17" s="56">
        <v>0</v>
      </c>
    </row>
    <row r="18" spans="1:12">
      <c r="A18" s="57" t="s">
        <v>181</v>
      </c>
      <c r="B18" s="103" t="s">
        <v>1832</v>
      </c>
      <c r="C18" s="103" t="s">
        <v>1832</v>
      </c>
      <c r="D18" s="103" t="s">
        <v>1832</v>
      </c>
      <c r="E18" s="103" t="s">
        <v>1832</v>
      </c>
      <c r="F18" s="103" t="s">
        <v>1832</v>
      </c>
      <c r="G18" s="59">
        <v>0</v>
      </c>
      <c r="H18" s="103" t="s">
        <v>1832</v>
      </c>
      <c r="I18" s="59">
        <v>0</v>
      </c>
      <c r="J18" s="103" t="s">
        <v>1832</v>
      </c>
      <c r="K18" s="58">
        <v>0</v>
      </c>
      <c r="L18" s="58">
        <v>0</v>
      </c>
    </row>
    <row r="19" spans="1:12">
      <c r="A19" s="57" t="s">
        <v>221</v>
      </c>
      <c r="B19" s="103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59">
        <v>0</v>
      </c>
      <c r="H19" s="103" t="s">
        <v>1832</v>
      </c>
      <c r="I19" s="59">
        <v>0</v>
      </c>
      <c r="J19" s="103" t="s">
        <v>1832</v>
      </c>
      <c r="K19" s="58">
        <v>0</v>
      </c>
      <c r="L19" s="58">
        <v>0</v>
      </c>
    </row>
    <row r="20" spans="1:12">
      <c r="A20" t="s">
        <v>175</v>
      </c>
      <c r="B20" t="s">
        <v>175</v>
      </c>
      <c r="C20" s="103" t="s">
        <v>1832</v>
      </c>
      <c r="D20" s="103" t="s">
        <v>1832</v>
      </c>
      <c r="E20" t="s">
        <v>175</v>
      </c>
      <c r="F20" t="s">
        <v>175</v>
      </c>
      <c r="G20" s="55">
        <v>0</v>
      </c>
      <c r="H20" s="55">
        <v>0</v>
      </c>
      <c r="I20" s="55">
        <v>0</v>
      </c>
      <c r="J20" s="56">
        <v>0</v>
      </c>
      <c r="K20" s="56">
        <v>0</v>
      </c>
      <c r="L20" s="56">
        <v>0</v>
      </c>
    </row>
    <row r="21" spans="1:12">
      <c r="A21" s="57" t="s">
        <v>222</v>
      </c>
      <c r="B21" s="103" t="s">
        <v>1832</v>
      </c>
      <c r="C21" s="103" t="s">
        <v>1832</v>
      </c>
      <c r="D21" s="103" t="s">
        <v>1832</v>
      </c>
      <c r="E21" s="103" t="s">
        <v>1832</v>
      </c>
      <c r="F21" s="103" t="s">
        <v>1832</v>
      </c>
      <c r="G21" s="59">
        <v>0</v>
      </c>
      <c r="H21" s="103" t="s">
        <v>1832</v>
      </c>
      <c r="I21" s="59">
        <v>0</v>
      </c>
      <c r="J21" s="103" t="s">
        <v>1832</v>
      </c>
      <c r="K21" s="58">
        <v>0</v>
      </c>
      <c r="L21" s="58">
        <v>0</v>
      </c>
    </row>
    <row r="22" spans="1:12">
      <c r="A22" t="s">
        <v>175</v>
      </c>
      <c r="B22" t="s">
        <v>175</v>
      </c>
      <c r="C22" s="103" t="s">
        <v>1832</v>
      </c>
      <c r="D22" s="103" t="s">
        <v>1832</v>
      </c>
      <c r="E22" t="s">
        <v>175</v>
      </c>
      <c r="F22" t="s">
        <v>175</v>
      </c>
      <c r="G22" s="55">
        <v>0</v>
      </c>
      <c r="H22" s="55">
        <v>0</v>
      </c>
      <c r="I22" s="55">
        <v>0</v>
      </c>
      <c r="J22" s="56">
        <v>0</v>
      </c>
      <c r="K22" s="56">
        <v>0</v>
      </c>
      <c r="L22" s="56">
        <v>0</v>
      </c>
    </row>
    <row r="23" spans="1:12">
      <c r="A23" t="s">
        <v>183</v>
      </c>
      <c r="B23" s="103" t="s">
        <v>1832</v>
      </c>
      <c r="C23" s="103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103" t="s">
        <v>1832</v>
      </c>
      <c r="I23" s="103" t="s">
        <v>1832</v>
      </c>
      <c r="J23" s="103" t="s">
        <v>1832</v>
      </c>
      <c r="K23" s="103" t="s">
        <v>1832</v>
      </c>
      <c r="L23" s="103" t="s">
        <v>1832</v>
      </c>
    </row>
    <row r="24" spans="1:12">
      <c r="A24" t="s">
        <v>215</v>
      </c>
      <c r="B24" s="103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</row>
    <row r="25" spans="1:12">
      <c r="A25" t="s">
        <v>216</v>
      </c>
      <c r="B25" s="103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</row>
    <row r="26" spans="1:12">
      <c r="A26" t="s">
        <v>217</v>
      </c>
      <c r="B26" s="103" t="s">
        <v>1832</v>
      </c>
      <c r="C26" s="103" t="s">
        <v>1832</v>
      </c>
      <c r="D26" s="103" t="s">
        <v>1832</v>
      </c>
      <c r="E26" s="103" t="s">
        <v>1832</v>
      </c>
      <c r="F26" s="103" t="s">
        <v>1832</v>
      </c>
      <c r="G26" s="103" t="s">
        <v>1832</v>
      </c>
      <c r="H26" s="103" t="s">
        <v>1832</v>
      </c>
      <c r="I26" s="103" t="s">
        <v>1832</v>
      </c>
      <c r="J26" s="103" t="s">
        <v>1832</v>
      </c>
      <c r="K26" s="103" t="s">
        <v>1832</v>
      </c>
      <c r="L26" s="103" t="s">
        <v>1832</v>
      </c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1831</v>
      </c>
    </row>
    <row r="2" spans="1:20" s="1" customFormat="1">
      <c r="A2" s="2" t="s">
        <v>1</v>
      </c>
      <c r="B2" s="9" t="s">
        <v>1297</v>
      </c>
    </row>
    <row r="3" spans="1:20" s="1" customFormat="1">
      <c r="A3" s="2" t="s">
        <v>2</v>
      </c>
      <c r="B3" s="20" t="s">
        <v>1298</v>
      </c>
    </row>
    <row r="4" spans="1:20" s="1" customFormat="1">
      <c r="A4" s="2" t="s">
        <v>3</v>
      </c>
      <c r="B4" s="63" t="s">
        <v>164</v>
      </c>
    </row>
    <row r="5" spans="1:20" ht="18.75">
      <c r="A5" s="78" t="s">
        <v>119</v>
      </c>
      <c r="B5" s="79"/>
      <c r="C5" s="79"/>
      <c r="D5" s="79"/>
      <c r="E5" s="79"/>
      <c r="F5" s="79"/>
      <c r="G5" s="79"/>
      <c r="H5" s="79"/>
      <c r="I5" s="79"/>
      <c r="J5" s="80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154</v>
      </c>
      <c r="F6" s="33" t="s">
        <v>155</v>
      </c>
      <c r="G6" s="33" t="s">
        <v>5</v>
      </c>
      <c r="H6" s="33" t="s">
        <v>69</v>
      </c>
      <c r="I6" s="33" t="s">
        <v>54</v>
      </c>
      <c r="J6" s="34" t="s">
        <v>150</v>
      </c>
    </row>
    <row r="7" spans="1:20" s="15" customFormat="1">
      <c r="A7" s="95" t="s">
        <v>1832</v>
      </c>
      <c r="B7" s="96" t="s">
        <v>1832</v>
      </c>
      <c r="C7" s="96" t="s">
        <v>1832</v>
      </c>
      <c r="D7" s="21" t="s">
        <v>70</v>
      </c>
      <c r="E7" s="21" t="s">
        <v>151</v>
      </c>
      <c r="F7" s="96" t="s">
        <v>1832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97" t="s">
        <v>1832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98" t="s">
        <v>1832</v>
      </c>
      <c r="C9" s="98" t="s">
        <v>1832</v>
      </c>
      <c r="D9" s="98" t="s">
        <v>1832</v>
      </c>
      <c r="E9" s="53">
        <v>75736.990000000005</v>
      </c>
      <c r="F9" s="98" t="s">
        <v>1832</v>
      </c>
      <c r="G9" s="53">
        <v>478.91792950324975</v>
      </c>
      <c r="H9" s="98" t="s">
        <v>1832</v>
      </c>
      <c r="I9" s="54">
        <v>1</v>
      </c>
      <c r="J9" s="54">
        <v>2.3E-3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169</v>
      </c>
      <c r="B10" s="103" t="s">
        <v>1832</v>
      </c>
      <c r="C10" s="103" t="s">
        <v>1832</v>
      </c>
      <c r="D10" s="103" t="s">
        <v>1832</v>
      </c>
      <c r="E10" s="59">
        <v>27038.04</v>
      </c>
      <c r="F10" s="103" t="s">
        <v>1832</v>
      </c>
      <c r="G10" s="59">
        <v>223.15536589763761</v>
      </c>
      <c r="H10" s="103" t="s">
        <v>1832</v>
      </c>
      <c r="I10" s="58">
        <v>0.46600000000000003</v>
      </c>
      <c r="J10" s="58">
        <v>1.1000000000000001E-3</v>
      </c>
    </row>
    <row r="11" spans="1:20">
      <c r="A11" s="57" t="s">
        <v>1147</v>
      </c>
      <c r="B11" s="103" t="s">
        <v>1832</v>
      </c>
      <c r="C11" s="103" t="s">
        <v>1832</v>
      </c>
      <c r="D11" s="103" t="s">
        <v>1832</v>
      </c>
      <c r="E11" s="59">
        <v>4101</v>
      </c>
      <c r="F11" s="103" t="s">
        <v>1832</v>
      </c>
      <c r="G11" s="59">
        <v>11.177349228174871</v>
      </c>
      <c r="H11" s="103" t="s">
        <v>1832</v>
      </c>
      <c r="I11" s="58">
        <v>2.3300000000000001E-2</v>
      </c>
      <c r="J11" s="58">
        <v>1E-4</v>
      </c>
    </row>
    <row r="12" spans="1:20">
      <c r="A12" t="s">
        <v>1148</v>
      </c>
      <c r="B12" t="s">
        <v>1149</v>
      </c>
      <c r="C12" t="s">
        <v>100</v>
      </c>
      <c r="D12" t="s">
        <v>1150</v>
      </c>
      <c r="E12" s="55">
        <v>296.08999999999997</v>
      </c>
      <c r="F12" s="55">
        <v>99.982100000000003</v>
      </c>
      <c r="G12" s="55">
        <v>1.07372619860103</v>
      </c>
      <c r="H12" s="56">
        <v>0</v>
      </c>
      <c r="I12" s="56">
        <v>2.2000000000000001E-3</v>
      </c>
      <c r="J12" s="56">
        <v>0</v>
      </c>
    </row>
    <row r="13" spans="1:20">
      <c r="A13" t="s">
        <v>1151</v>
      </c>
      <c r="B13" t="s">
        <v>1152</v>
      </c>
      <c r="C13" t="s">
        <v>100</v>
      </c>
      <c r="D13" t="s">
        <v>1153</v>
      </c>
      <c r="E13" s="55">
        <v>532.79</v>
      </c>
      <c r="F13" s="55">
        <v>81.944800000000001</v>
      </c>
      <c r="G13" s="55">
        <v>1.58352534960984</v>
      </c>
      <c r="H13" s="56">
        <v>0</v>
      </c>
      <c r="I13" s="56">
        <v>3.3E-3</v>
      </c>
      <c r="J13" s="56">
        <v>0</v>
      </c>
    </row>
    <row r="14" spans="1:20">
      <c r="A14" t="s">
        <v>1154</v>
      </c>
      <c r="B14" t="s">
        <v>1155</v>
      </c>
      <c r="C14" t="s">
        <v>100</v>
      </c>
      <c r="D14" t="s">
        <v>1156</v>
      </c>
      <c r="E14" s="55">
        <v>441</v>
      </c>
      <c r="F14" s="55">
        <v>108.9652</v>
      </c>
      <c r="G14" s="55">
        <v>1.7429060015640001</v>
      </c>
      <c r="H14" s="56">
        <v>0</v>
      </c>
      <c r="I14" s="56">
        <v>3.5999999999999999E-3</v>
      </c>
      <c r="J14" s="56">
        <v>0</v>
      </c>
    </row>
    <row r="15" spans="1:20">
      <c r="A15" t="s">
        <v>1157</v>
      </c>
      <c r="B15" t="s">
        <v>1158</v>
      </c>
      <c r="C15" t="s">
        <v>100</v>
      </c>
      <c r="D15" t="s">
        <v>1159</v>
      </c>
      <c r="E15" s="55">
        <v>2831.12</v>
      </c>
      <c r="F15" s="55">
        <v>66</v>
      </c>
      <c r="G15" s="55">
        <v>6.7771916784000004</v>
      </c>
      <c r="H15" s="56">
        <v>0</v>
      </c>
      <c r="I15" s="56">
        <v>1.4200000000000001E-2</v>
      </c>
      <c r="J15" s="56">
        <v>0</v>
      </c>
    </row>
    <row r="16" spans="1:20">
      <c r="A16" s="57" t="s">
        <v>1160</v>
      </c>
      <c r="B16" s="103" t="s">
        <v>1832</v>
      </c>
      <c r="C16" s="103" t="s">
        <v>1832</v>
      </c>
      <c r="D16" s="103" t="s">
        <v>1832</v>
      </c>
      <c r="E16" s="59">
        <v>53.07</v>
      </c>
      <c r="F16" s="103" t="s">
        <v>1832</v>
      </c>
      <c r="G16" s="59">
        <v>121.75977818529</v>
      </c>
      <c r="H16" s="103" t="s">
        <v>1832</v>
      </c>
      <c r="I16" s="58">
        <v>0.25419999999999998</v>
      </c>
      <c r="J16" s="58">
        <v>5.9999999999999995E-4</v>
      </c>
    </row>
    <row r="17" spans="1:10">
      <c r="A17" t="s">
        <v>1161</v>
      </c>
      <c r="B17" t="s">
        <v>1162</v>
      </c>
      <c r="C17" t="s">
        <v>100</v>
      </c>
      <c r="D17" t="s">
        <v>1163</v>
      </c>
      <c r="E17" s="55">
        <v>5.04</v>
      </c>
      <c r="F17" s="55">
        <v>130662.52</v>
      </c>
      <c r="G17" s="55">
        <v>23.885213186015999</v>
      </c>
      <c r="H17" s="56">
        <v>0</v>
      </c>
      <c r="I17" s="56">
        <v>4.99E-2</v>
      </c>
      <c r="J17" s="56">
        <v>1E-4</v>
      </c>
    </row>
    <row r="18" spans="1:10">
      <c r="A18" t="s">
        <v>1164</v>
      </c>
      <c r="B18" t="s">
        <v>1165</v>
      </c>
      <c r="C18" t="s">
        <v>100</v>
      </c>
      <c r="D18" t="s">
        <v>1163</v>
      </c>
      <c r="E18" s="55">
        <v>6.09</v>
      </c>
      <c r="F18" s="55">
        <v>130547.18</v>
      </c>
      <c r="G18" s="55">
        <v>28.835822471274</v>
      </c>
      <c r="H18" s="56">
        <v>0</v>
      </c>
      <c r="I18" s="56">
        <v>6.0199999999999997E-2</v>
      </c>
      <c r="J18" s="56">
        <v>1E-4</v>
      </c>
    </row>
    <row r="19" spans="1:10">
      <c r="A19" t="s">
        <v>1166</v>
      </c>
      <c r="B19" t="s">
        <v>1167</v>
      </c>
      <c r="C19" t="s">
        <v>98</v>
      </c>
      <c r="D19" t="s">
        <v>1168</v>
      </c>
      <c r="E19" s="55">
        <v>41.94</v>
      </c>
      <c r="F19" s="55">
        <v>164613.12</v>
      </c>
      <c r="G19" s="55">
        <v>69.038742528</v>
      </c>
      <c r="H19" s="56">
        <v>0</v>
      </c>
      <c r="I19" s="56">
        <v>0.14419999999999999</v>
      </c>
      <c r="J19" s="56">
        <v>2.9999999999999997E-4</v>
      </c>
    </row>
    <row r="20" spans="1:10">
      <c r="A20" s="57" t="s">
        <v>1169</v>
      </c>
      <c r="B20" s="103" t="s">
        <v>1832</v>
      </c>
      <c r="C20" s="103" t="s">
        <v>1832</v>
      </c>
      <c r="D20" s="103" t="s">
        <v>1832</v>
      </c>
      <c r="E20" s="59">
        <v>0</v>
      </c>
      <c r="F20" s="103" t="s">
        <v>1832</v>
      </c>
      <c r="G20" s="59">
        <v>0</v>
      </c>
      <c r="H20" s="103" t="s">
        <v>1832</v>
      </c>
      <c r="I20" s="58">
        <v>0</v>
      </c>
      <c r="J20" s="58">
        <v>0</v>
      </c>
    </row>
    <row r="21" spans="1:10">
      <c r="A21" t="s">
        <v>175</v>
      </c>
      <c r="B21" t="s">
        <v>175</v>
      </c>
      <c r="C21" t="s">
        <v>175</v>
      </c>
      <c r="D21" s="103" t="s">
        <v>1832</v>
      </c>
      <c r="E21" s="55">
        <v>0</v>
      </c>
      <c r="F21" s="55">
        <v>0</v>
      </c>
      <c r="G21" s="55">
        <v>0</v>
      </c>
      <c r="H21" s="56">
        <v>0</v>
      </c>
      <c r="I21" s="56">
        <v>0</v>
      </c>
      <c r="J21" s="56">
        <v>0</v>
      </c>
    </row>
    <row r="22" spans="1:10">
      <c r="A22" s="57" t="s">
        <v>1170</v>
      </c>
      <c r="B22" s="103" t="s">
        <v>1832</v>
      </c>
      <c r="C22" s="103" t="s">
        <v>1832</v>
      </c>
      <c r="D22" s="103" t="s">
        <v>1832</v>
      </c>
      <c r="E22" s="59">
        <v>22883.97</v>
      </c>
      <c r="F22" s="103" t="s">
        <v>1832</v>
      </c>
      <c r="G22" s="59">
        <v>90.218238484172744</v>
      </c>
      <c r="H22" s="103" t="s">
        <v>1832</v>
      </c>
      <c r="I22" s="58">
        <v>0.18840000000000001</v>
      </c>
      <c r="J22" s="58">
        <v>4.0000000000000002E-4</v>
      </c>
    </row>
    <row r="23" spans="1:10">
      <c r="A23" t="s">
        <v>1171</v>
      </c>
      <c r="B23" t="s">
        <v>1172</v>
      </c>
      <c r="C23" t="s">
        <v>100</v>
      </c>
      <c r="D23" s="68">
        <v>42352</v>
      </c>
      <c r="E23" s="55">
        <v>5710</v>
      </c>
      <c r="F23" s="55">
        <v>84.997500000000002</v>
      </c>
      <c r="G23" s="55">
        <v>17.60312674575</v>
      </c>
      <c r="H23" s="56">
        <v>0</v>
      </c>
      <c r="I23" s="56">
        <v>3.6799999999999999E-2</v>
      </c>
      <c r="J23" s="56">
        <v>1E-4</v>
      </c>
    </row>
    <row r="24" spans="1:10">
      <c r="A24" t="s">
        <v>1173</v>
      </c>
      <c r="B24" t="s">
        <v>1174</v>
      </c>
      <c r="C24" t="s">
        <v>100</v>
      </c>
      <c r="D24" t="s">
        <v>1175</v>
      </c>
      <c r="E24" s="55">
        <v>577.21</v>
      </c>
      <c r="F24" s="55">
        <v>111.11109999999999</v>
      </c>
      <c r="G24" s="55">
        <v>2.3261560673843702</v>
      </c>
      <c r="H24" s="56">
        <v>0</v>
      </c>
      <c r="I24" s="56">
        <v>4.8999999999999998E-3</v>
      </c>
      <c r="J24" s="56">
        <v>0</v>
      </c>
    </row>
    <row r="25" spans="1:10">
      <c r="A25" t="s">
        <v>1176</v>
      </c>
      <c r="B25" t="s">
        <v>1177</v>
      </c>
      <c r="C25" t="s">
        <v>100</v>
      </c>
      <c r="D25" t="s">
        <v>1178</v>
      </c>
      <c r="E25" s="55">
        <v>5540.8</v>
      </c>
      <c r="F25" s="55">
        <v>113.42319999999999</v>
      </c>
      <c r="G25" s="55">
        <v>22.794072518131198</v>
      </c>
      <c r="H25" s="56">
        <v>1E-4</v>
      </c>
      <c r="I25" s="56">
        <v>4.7600000000000003E-2</v>
      </c>
      <c r="J25" s="56">
        <v>1E-4</v>
      </c>
    </row>
    <row r="26" spans="1:10">
      <c r="A26" t="s">
        <v>1179</v>
      </c>
      <c r="B26" t="s">
        <v>1180</v>
      </c>
      <c r="C26" t="s">
        <v>100</v>
      </c>
      <c r="D26" t="s">
        <v>1181</v>
      </c>
      <c r="E26" s="55">
        <v>4470.0600000000004</v>
      </c>
      <c r="F26" s="55">
        <v>117.45619999999975</v>
      </c>
      <c r="G26" s="55">
        <v>19.043065199962399</v>
      </c>
      <c r="H26" s="56">
        <v>0</v>
      </c>
      <c r="I26" s="56">
        <v>3.9800000000000002E-2</v>
      </c>
      <c r="J26" s="56">
        <v>1E-4</v>
      </c>
    </row>
    <row r="27" spans="1:10">
      <c r="A27" t="s">
        <v>1182</v>
      </c>
      <c r="B27" t="s">
        <v>1183</v>
      </c>
      <c r="C27" t="s">
        <v>100</v>
      </c>
      <c r="D27" t="s">
        <v>1184</v>
      </c>
      <c r="E27" s="55">
        <v>4003.38</v>
      </c>
      <c r="F27" s="55">
        <v>112.22150000000001</v>
      </c>
      <c r="G27" s="55">
        <v>16.294852745460901</v>
      </c>
      <c r="H27" s="56">
        <v>1E-4</v>
      </c>
      <c r="I27" s="56">
        <v>3.4000000000000002E-2</v>
      </c>
      <c r="J27" s="56">
        <v>1E-4</v>
      </c>
    </row>
    <row r="28" spans="1:10">
      <c r="A28" t="s">
        <v>1185</v>
      </c>
      <c r="B28" t="s">
        <v>1186</v>
      </c>
      <c r="C28" t="s">
        <v>100</v>
      </c>
      <c r="D28" t="s">
        <v>1181</v>
      </c>
      <c r="E28" s="55">
        <v>2328.63</v>
      </c>
      <c r="F28" s="55">
        <v>133.20480000000023</v>
      </c>
      <c r="G28" s="55">
        <v>11.2503988304885</v>
      </c>
      <c r="H28" s="56">
        <v>0</v>
      </c>
      <c r="I28" s="56">
        <v>2.35E-2</v>
      </c>
      <c r="J28" s="56">
        <v>1E-4</v>
      </c>
    </row>
    <row r="29" spans="1:10">
      <c r="A29" t="s">
        <v>1187</v>
      </c>
      <c r="B29" t="s">
        <v>1188</v>
      </c>
      <c r="C29" t="s">
        <v>100</v>
      </c>
      <c r="D29" t="s">
        <v>1189</v>
      </c>
      <c r="E29" s="55">
        <v>253.89</v>
      </c>
      <c r="F29" s="55">
        <v>98.447900000000004</v>
      </c>
      <c r="G29" s="55">
        <v>0.90656637699537002</v>
      </c>
      <c r="H29" s="56">
        <v>0</v>
      </c>
      <c r="I29" s="56">
        <v>1.9E-3</v>
      </c>
      <c r="J29" s="56">
        <v>0</v>
      </c>
    </row>
    <row r="30" spans="1:10">
      <c r="A30" s="57" t="s">
        <v>181</v>
      </c>
      <c r="B30" s="103" t="s">
        <v>1832</v>
      </c>
      <c r="C30" s="103" t="s">
        <v>1832</v>
      </c>
      <c r="D30" s="103" t="s">
        <v>1832</v>
      </c>
      <c r="E30" s="59">
        <v>48698.95</v>
      </c>
      <c r="F30" s="103" t="s">
        <v>1832</v>
      </c>
      <c r="G30" s="59">
        <v>255.76256360561212</v>
      </c>
      <c r="H30" s="103" t="s">
        <v>1832</v>
      </c>
      <c r="I30" s="58">
        <v>0.53400000000000003</v>
      </c>
      <c r="J30" s="58">
        <v>1.1999999999999999E-3</v>
      </c>
    </row>
    <row r="31" spans="1:10">
      <c r="A31" s="57" t="s">
        <v>1190</v>
      </c>
      <c r="B31" s="103" t="s">
        <v>1832</v>
      </c>
      <c r="C31" s="103" t="s">
        <v>1832</v>
      </c>
      <c r="D31" s="103" t="s">
        <v>1832</v>
      </c>
      <c r="E31" s="59">
        <v>5950.24</v>
      </c>
      <c r="F31" s="103" t="s">
        <v>1832</v>
      </c>
      <c r="G31" s="59">
        <v>19.570688075411478</v>
      </c>
      <c r="H31" s="103" t="s">
        <v>1832</v>
      </c>
      <c r="I31" s="58">
        <v>4.0899999999999999E-2</v>
      </c>
      <c r="J31" s="58">
        <v>1E-4</v>
      </c>
    </row>
    <row r="32" spans="1:10">
      <c r="A32" t="s">
        <v>1191</v>
      </c>
      <c r="B32" t="s">
        <v>1192</v>
      </c>
      <c r="C32" t="s">
        <v>100</v>
      </c>
      <c r="D32" t="s">
        <v>205</v>
      </c>
      <c r="E32" s="55">
        <v>5658.22</v>
      </c>
      <c r="F32" s="55">
        <v>90.7222000000001</v>
      </c>
      <c r="G32" s="55">
        <v>18.618340058374699</v>
      </c>
      <c r="H32" s="56">
        <v>0</v>
      </c>
      <c r="I32" s="56">
        <v>3.8899999999999997E-2</v>
      </c>
      <c r="J32" s="56">
        <v>1E-4</v>
      </c>
    </row>
    <row r="33" spans="1:10">
      <c r="A33" t="s">
        <v>1193</v>
      </c>
      <c r="B33" t="s">
        <v>1194</v>
      </c>
      <c r="C33" t="s">
        <v>100</v>
      </c>
      <c r="D33" t="s">
        <v>1195</v>
      </c>
      <c r="E33" s="55">
        <v>292.02</v>
      </c>
      <c r="F33" s="55">
        <v>89.915700000000001</v>
      </c>
      <c r="G33" s="55">
        <v>0.95234801703677996</v>
      </c>
      <c r="H33" s="56">
        <v>0</v>
      </c>
      <c r="I33" s="56">
        <v>2E-3</v>
      </c>
      <c r="J33" s="56">
        <v>0</v>
      </c>
    </row>
    <row r="34" spans="1:10">
      <c r="A34" s="57" t="s">
        <v>1196</v>
      </c>
      <c r="B34" s="103" t="s">
        <v>1832</v>
      </c>
      <c r="C34" s="103" t="s">
        <v>1832</v>
      </c>
      <c r="D34" s="103" t="s">
        <v>1832</v>
      </c>
      <c r="E34" s="59">
        <v>18.03</v>
      </c>
      <c r="F34" s="103" t="s">
        <v>1832</v>
      </c>
      <c r="G34" s="59">
        <v>66.001085283509994</v>
      </c>
      <c r="H34" s="103" t="s">
        <v>1832</v>
      </c>
      <c r="I34" s="58">
        <v>0.13780000000000001</v>
      </c>
      <c r="J34" s="58">
        <v>2.9999999999999997E-4</v>
      </c>
    </row>
    <row r="35" spans="1:10">
      <c r="A35" t="s">
        <v>1197</v>
      </c>
      <c r="B35" t="s">
        <v>1198</v>
      </c>
      <c r="C35" t="s">
        <v>100</v>
      </c>
      <c r="D35" t="s">
        <v>1199</v>
      </c>
      <c r="E35" s="55">
        <v>18.03</v>
      </c>
      <c r="F35" s="55">
        <v>100927.1</v>
      </c>
      <c r="G35" s="55">
        <v>66.001085283509994</v>
      </c>
      <c r="H35" s="56">
        <v>0</v>
      </c>
      <c r="I35" s="56">
        <v>0.13780000000000001</v>
      </c>
      <c r="J35" s="56">
        <v>2.9999999999999997E-4</v>
      </c>
    </row>
    <row r="36" spans="1:10">
      <c r="A36" s="57" t="s">
        <v>1200</v>
      </c>
      <c r="B36" s="103" t="s">
        <v>1832</v>
      </c>
      <c r="C36" s="103" t="s">
        <v>1832</v>
      </c>
      <c r="D36" s="103" t="s">
        <v>1832</v>
      </c>
      <c r="E36" s="59">
        <v>0</v>
      </c>
      <c r="F36" s="103" t="s">
        <v>1832</v>
      </c>
      <c r="G36" s="59">
        <v>0</v>
      </c>
      <c r="H36" s="103" t="s">
        <v>1832</v>
      </c>
      <c r="I36" s="58">
        <v>0</v>
      </c>
      <c r="J36" s="58">
        <v>0</v>
      </c>
    </row>
    <row r="37" spans="1:10">
      <c r="A37" t="s">
        <v>175</v>
      </c>
      <c r="B37" t="s">
        <v>175</v>
      </c>
      <c r="C37" t="s">
        <v>175</v>
      </c>
      <c r="D37" s="103" t="s">
        <v>1832</v>
      </c>
      <c r="E37" s="55">
        <v>0</v>
      </c>
      <c r="F37" s="55">
        <v>0</v>
      </c>
      <c r="G37" s="55">
        <v>0</v>
      </c>
      <c r="H37" s="56">
        <v>0</v>
      </c>
      <c r="I37" s="56">
        <v>0</v>
      </c>
      <c r="J37" s="56">
        <v>0</v>
      </c>
    </row>
    <row r="38" spans="1:10">
      <c r="A38" s="57" t="s">
        <v>1201</v>
      </c>
      <c r="B38" s="103" t="s">
        <v>1832</v>
      </c>
      <c r="C38" s="103" t="s">
        <v>1832</v>
      </c>
      <c r="D38" s="103" t="s">
        <v>1832</v>
      </c>
      <c r="E38" s="59">
        <v>42730.68</v>
      </c>
      <c r="F38" s="103" t="s">
        <v>1832</v>
      </c>
      <c r="G38" s="59">
        <v>170.19079024669065</v>
      </c>
      <c r="H38" s="103" t="s">
        <v>1832</v>
      </c>
      <c r="I38" s="58">
        <v>0.35539999999999999</v>
      </c>
      <c r="J38" s="58">
        <v>8.0000000000000004E-4</v>
      </c>
    </row>
    <row r="39" spans="1:10">
      <c r="A39" t="s">
        <v>1202</v>
      </c>
      <c r="B39" t="s">
        <v>1203</v>
      </c>
      <c r="C39" t="s">
        <v>100</v>
      </c>
      <c r="D39" t="s">
        <v>1204</v>
      </c>
      <c r="E39" s="55">
        <v>801.87</v>
      </c>
      <c r="F39" s="55">
        <v>106.13509999999999</v>
      </c>
      <c r="G39" s="55">
        <v>3.08681466414399</v>
      </c>
      <c r="H39" s="56">
        <v>0</v>
      </c>
      <c r="I39" s="56">
        <v>6.4000000000000003E-3</v>
      </c>
      <c r="J39" s="56">
        <v>0</v>
      </c>
    </row>
    <row r="40" spans="1:10">
      <c r="A40" t="s">
        <v>1205</v>
      </c>
      <c r="B40" t="s">
        <v>1206</v>
      </c>
      <c r="C40" t="s">
        <v>100</v>
      </c>
      <c r="D40" t="s">
        <v>1207</v>
      </c>
      <c r="E40" s="55">
        <v>2186.1799999999998</v>
      </c>
      <c r="F40" s="55">
        <v>151.66830000000024</v>
      </c>
      <c r="G40" s="55">
        <v>12.026196382489401</v>
      </c>
      <c r="H40" s="56">
        <v>0</v>
      </c>
      <c r="I40" s="56">
        <v>2.5100000000000001E-2</v>
      </c>
      <c r="J40" s="56">
        <v>1E-4</v>
      </c>
    </row>
    <row r="41" spans="1:10">
      <c r="A41" t="s">
        <v>1208</v>
      </c>
      <c r="B41" t="s">
        <v>1209</v>
      </c>
      <c r="C41" t="s">
        <v>100</v>
      </c>
      <c r="D41" t="s">
        <v>1210</v>
      </c>
      <c r="E41" s="55">
        <v>4582.5200000000004</v>
      </c>
      <c r="F41" s="55">
        <v>113.46840000000024</v>
      </c>
      <c r="G41" s="55">
        <v>18.8593558725874</v>
      </c>
      <c r="H41" s="56">
        <v>0</v>
      </c>
      <c r="I41" s="56">
        <v>3.9399999999999998E-2</v>
      </c>
      <c r="J41" s="56">
        <v>1E-4</v>
      </c>
    </row>
    <row r="42" spans="1:10">
      <c r="A42" t="s">
        <v>1211</v>
      </c>
      <c r="B42" t="s">
        <v>1212</v>
      </c>
      <c r="C42" t="s">
        <v>100</v>
      </c>
      <c r="D42" t="s">
        <v>1213</v>
      </c>
      <c r="E42" s="55">
        <v>1024.93</v>
      </c>
      <c r="F42" s="55">
        <v>109.55670000000001</v>
      </c>
      <c r="G42" s="55">
        <v>4.0726838932193701</v>
      </c>
      <c r="H42" s="56">
        <v>0</v>
      </c>
      <c r="I42" s="56">
        <v>8.5000000000000006E-3</v>
      </c>
      <c r="J42" s="56">
        <v>0</v>
      </c>
    </row>
    <row r="43" spans="1:10">
      <c r="A43" t="s">
        <v>1214</v>
      </c>
      <c r="B43" t="s">
        <v>1215</v>
      </c>
      <c r="C43" t="s">
        <v>100</v>
      </c>
      <c r="D43" t="s">
        <v>193</v>
      </c>
      <c r="E43" s="55">
        <v>11822.8</v>
      </c>
      <c r="F43" s="55">
        <v>75.871899999999997</v>
      </c>
      <c r="G43" s="55">
        <v>32.5348537163364</v>
      </c>
      <c r="H43" s="56">
        <v>1E-4</v>
      </c>
      <c r="I43" s="56">
        <v>6.7900000000000002E-2</v>
      </c>
      <c r="J43" s="56">
        <v>2.0000000000000001E-4</v>
      </c>
    </row>
    <row r="44" spans="1:10">
      <c r="A44" t="s">
        <v>1216</v>
      </c>
      <c r="B44" t="s">
        <v>1217</v>
      </c>
      <c r="C44" t="s">
        <v>100</v>
      </c>
      <c r="D44" t="s">
        <v>193</v>
      </c>
      <c r="E44" s="55">
        <v>10968.79</v>
      </c>
      <c r="F44" s="55">
        <v>138.17560000000006</v>
      </c>
      <c r="G44" s="55">
        <v>54.9715061905355</v>
      </c>
      <c r="H44" s="56">
        <v>1E-4</v>
      </c>
      <c r="I44" s="56">
        <v>0.1148</v>
      </c>
      <c r="J44" s="56">
        <v>2.9999999999999997E-4</v>
      </c>
    </row>
    <row r="45" spans="1:10">
      <c r="A45" t="s">
        <v>1218</v>
      </c>
      <c r="B45" t="s">
        <v>1219</v>
      </c>
      <c r="C45" t="s">
        <v>100</v>
      </c>
      <c r="D45" t="s">
        <v>1220</v>
      </c>
      <c r="E45" s="55">
        <v>702</v>
      </c>
      <c r="F45" s="55">
        <v>102</v>
      </c>
      <c r="G45" s="55">
        <v>2.59707708</v>
      </c>
      <c r="H45" s="56">
        <v>1E-4</v>
      </c>
      <c r="I45" s="56">
        <v>5.4000000000000003E-3</v>
      </c>
      <c r="J45" s="56">
        <v>0</v>
      </c>
    </row>
    <row r="46" spans="1:10">
      <c r="A46" t="s">
        <v>1221</v>
      </c>
      <c r="B46" t="s">
        <v>1222</v>
      </c>
      <c r="C46" t="s">
        <v>100</v>
      </c>
      <c r="D46" t="s">
        <v>205</v>
      </c>
      <c r="E46" s="55">
        <v>1166.21</v>
      </c>
      <c r="F46" s="55">
        <v>100.59699999999999</v>
      </c>
      <c r="G46" s="55">
        <v>4.2550958367099003</v>
      </c>
      <c r="H46" s="56">
        <v>1E-4</v>
      </c>
      <c r="I46" s="56">
        <v>8.8999999999999999E-3</v>
      </c>
      <c r="J46" s="56">
        <v>0</v>
      </c>
    </row>
    <row r="47" spans="1:10">
      <c r="A47" t="s">
        <v>1223</v>
      </c>
      <c r="B47" t="s">
        <v>1224</v>
      </c>
      <c r="C47" t="s">
        <v>100</v>
      </c>
      <c r="D47" t="s">
        <v>1225</v>
      </c>
      <c r="E47" s="55">
        <v>1421.65</v>
      </c>
      <c r="F47" s="55">
        <v>104.8687</v>
      </c>
      <c r="G47" s="55">
        <v>5.4073705233658496</v>
      </c>
      <c r="H47" s="56">
        <v>0</v>
      </c>
      <c r="I47" s="56">
        <v>1.1299999999999999E-2</v>
      </c>
      <c r="J47" s="56">
        <v>0</v>
      </c>
    </row>
    <row r="48" spans="1:10">
      <c r="A48" t="s">
        <v>1226</v>
      </c>
      <c r="B48" t="s">
        <v>1227</v>
      </c>
      <c r="C48" t="s">
        <v>100</v>
      </c>
      <c r="D48" t="s">
        <v>1153</v>
      </c>
      <c r="E48" s="55">
        <v>454.65</v>
      </c>
      <c r="F48" s="55">
        <v>100.4772</v>
      </c>
      <c r="G48" s="55">
        <v>1.6568846522045999</v>
      </c>
      <c r="H48" s="56">
        <v>0</v>
      </c>
      <c r="I48" s="56">
        <v>3.5000000000000001E-3</v>
      </c>
      <c r="J48" s="56">
        <v>0</v>
      </c>
    </row>
    <row r="49" spans="1:10">
      <c r="A49" t="s">
        <v>1228</v>
      </c>
      <c r="B49" t="s">
        <v>1229</v>
      </c>
      <c r="C49" t="s">
        <v>100</v>
      </c>
      <c r="D49" t="s">
        <v>1230</v>
      </c>
      <c r="E49" s="55">
        <v>92.82</v>
      </c>
      <c r="F49" s="55">
        <v>82.376199999999997</v>
      </c>
      <c r="G49" s="55">
        <v>0.27732618272268</v>
      </c>
      <c r="H49" s="56">
        <v>0</v>
      </c>
      <c r="I49" s="56">
        <v>5.9999999999999995E-4</v>
      </c>
      <c r="J49" s="56">
        <v>0</v>
      </c>
    </row>
    <row r="50" spans="1:10">
      <c r="A50" t="s">
        <v>1231</v>
      </c>
      <c r="B50" t="s">
        <v>1232</v>
      </c>
      <c r="C50" t="s">
        <v>100</v>
      </c>
      <c r="D50" t="s">
        <v>1233</v>
      </c>
      <c r="E50" s="55">
        <v>1490.95</v>
      </c>
      <c r="F50" s="55">
        <v>143.2039</v>
      </c>
      <c r="G50" s="55">
        <v>7.7440024301503501</v>
      </c>
      <c r="H50" s="56">
        <v>0</v>
      </c>
      <c r="I50" s="56">
        <v>1.6199999999999999E-2</v>
      </c>
      <c r="J50" s="56">
        <v>0</v>
      </c>
    </row>
    <row r="51" spans="1:10">
      <c r="A51" t="s">
        <v>1234</v>
      </c>
      <c r="B51" t="s">
        <v>1235</v>
      </c>
      <c r="C51" t="s">
        <v>100</v>
      </c>
      <c r="D51" t="s">
        <v>1236</v>
      </c>
      <c r="E51" s="55">
        <v>458.54</v>
      </c>
      <c r="F51" s="55">
        <v>80.141499999999994</v>
      </c>
      <c r="G51" s="55">
        <v>1.3328529852807001</v>
      </c>
      <c r="H51" s="56">
        <v>0</v>
      </c>
      <c r="I51" s="56">
        <v>2.8E-3</v>
      </c>
      <c r="J51" s="56">
        <v>0</v>
      </c>
    </row>
    <row r="52" spans="1:10">
      <c r="A52" t="s">
        <v>1237</v>
      </c>
      <c r="B52" t="s">
        <v>1238</v>
      </c>
      <c r="C52" t="s">
        <v>100</v>
      </c>
      <c r="D52" t="s">
        <v>1239</v>
      </c>
      <c r="E52" s="55">
        <v>787.43</v>
      </c>
      <c r="F52" s="55">
        <v>101</v>
      </c>
      <c r="G52" s="55">
        <v>2.8845686961000001</v>
      </c>
      <c r="H52" s="56">
        <v>1E-4</v>
      </c>
      <c r="I52" s="56">
        <v>6.0000000000000001E-3</v>
      </c>
      <c r="J52" s="56">
        <v>0</v>
      </c>
    </row>
    <row r="53" spans="1:10">
      <c r="A53" t="s">
        <v>1240</v>
      </c>
      <c r="B53" t="s">
        <v>1241</v>
      </c>
      <c r="C53" t="s">
        <v>102</v>
      </c>
      <c r="D53" t="s">
        <v>1242</v>
      </c>
      <c r="E53" s="55">
        <v>4769.34</v>
      </c>
      <c r="F53" s="55">
        <v>96.61060000000019</v>
      </c>
      <c r="G53" s="55">
        <v>18.484201140844501</v>
      </c>
      <c r="H53" s="56">
        <v>0</v>
      </c>
      <c r="I53" s="56">
        <v>3.8600000000000002E-2</v>
      </c>
      <c r="J53" s="56">
        <v>1E-4</v>
      </c>
    </row>
    <row r="54" spans="1:10">
      <c r="A54" t="s">
        <v>183</v>
      </c>
      <c r="B54" s="103" t="s">
        <v>1832</v>
      </c>
      <c r="C54" s="103" t="s">
        <v>1832</v>
      </c>
      <c r="D54" s="103" t="s">
        <v>1832</v>
      </c>
      <c r="E54" s="103" t="s">
        <v>1832</v>
      </c>
      <c r="F54" s="103" t="s">
        <v>1832</v>
      </c>
      <c r="G54" s="103" t="s">
        <v>1832</v>
      </c>
      <c r="H54" s="103" t="s">
        <v>1832</v>
      </c>
      <c r="I54" s="103" t="s">
        <v>1832</v>
      </c>
      <c r="J54" s="103" t="s">
        <v>1832</v>
      </c>
    </row>
    <row r="55" spans="1:10">
      <c r="A55" t="s">
        <v>215</v>
      </c>
      <c r="B55" s="103" t="s">
        <v>1832</v>
      </c>
      <c r="C55" s="103" t="s">
        <v>1832</v>
      </c>
      <c r="D55" s="103" t="s">
        <v>1832</v>
      </c>
      <c r="E55" s="103" t="s">
        <v>1832</v>
      </c>
      <c r="F55" s="103" t="s">
        <v>1832</v>
      </c>
      <c r="G55" s="103" t="s">
        <v>1832</v>
      </c>
      <c r="H55" s="103" t="s">
        <v>1832</v>
      </c>
      <c r="I55" s="103" t="s">
        <v>1832</v>
      </c>
      <c r="J55" s="103" t="s">
        <v>1832</v>
      </c>
    </row>
    <row r="56" spans="1:10">
      <c r="A56" t="s">
        <v>216</v>
      </c>
      <c r="B56" s="103" t="s">
        <v>1832</v>
      </c>
      <c r="C56" s="103" t="s">
        <v>1832</v>
      </c>
      <c r="D56" s="103" t="s">
        <v>1832</v>
      </c>
      <c r="E56" s="103" t="s">
        <v>1832</v>
      </c>
      <c r="F56" s="103" t="s">
        <v>1832</v>
      </c>
      <c r="G56" s="103" t="s">
        <v>1832</v>
      </c>
      <c r="H56" s="103" t="s">
        <v>1832</v>
      </c>
      <c r="I56" s="103" t="s">
        <v>1832</v>
      </c>
      <c r="J56" s="103" t="s">
        <v>1832</v>
      </c>
    </row>
    <row r="57" spans="1:10">
      <c r="A57" t="s">
        <v>217</v>
      </c>
      <c r="B57" s="103" t="s">
        <v>1832</v>
      </c>
      <c r="C57" s="103" t="s">
        <v>1832</v>
      </c>
      <c r="D57" s="103" t="s">
        <v>1832</v>
      </c>
      <c r="E57" s="103" t="s">
        <v>1832</v>
      </c>
      <c r="F57" s="103" t="s">
        <v>1832</v>
      </c>
      <c r="G57" s="103" t="s">
        <v>1832</v>
      </c>
      <c r="H57" s="103" t="s">
        <v>1832</v>
      </c>
      <c r="I57" s="103" t="s">
        <v>1832</v>
      </c>
      <c r="J57" s="103" t="s">
        <v>1832</v>
      </c>
    </row>
    <row r="58" spans="1:10" hidden="1">
      <c r="B58" s="13"/>
    </row>
    <row r="59" spans="1:10" hidden="1">
      <c r="B59" s="13"/>
    </row>
    <row r="60" spans="1:10" hidden="1">
      <c r="B60" s="13"/>
    </row>
    <row r="61" spans="1:10" hidden="1">
      <c r="B61" s="13"/>
    </row>
    <row r="62" spans="1:10" hidden="1">
      <c r="B62" s="13"/>
    </row>
    <row r="63" spans="1:10" hidden="1">
      <c r="B63" s="13"/>
    </row>
    <row r="64" spans="1:10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2" t="s">
        <v>1831</v>
      </c>
    </row>
    <row r="2" spans="1:15" s="1" customFormat="1">
      <c r="A2" s="2" t="s">
        <v>1</v>
      </c>
      <c r="B2" s="9" t="s">
        <v>1297</v>
      </c>
    </row>
    <row r="3" spans="1:15" s="1" customFormat="1">
      <c r="A3" s="2" t="s">
        <v>2</v>
      </c>
      <c r="B3" s="20" t="s">
        <v>1298</v>
      </c>
    </row>
    <row r="4" spans="1:15" s="1" customFormat="1">
      <c r="A4" s="2" t="s">
        <v>3</v>
      </c>
      <c r="B4" s="63" t="s">
        <v>164</v>
      </c>
    </row>
    <row r="5" spans="1:15" ht="18.75">
      <c r="A5" s="78" t="s">
        <v>121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154</v>
      </c>
      <c r="G6" s="33" t="s">
        <v>155</v>
      </c>
      <c r="H6" s="33" t="s">
        <v>5</v>
      </c>
      <c r="I6" s="33" t="s">
        <v>69</v>
      </c>
      <c r="J6" s="33" t="s">
        <v>54</v>
      </c>
      <c r="K6" s="34" t="s">
        <v>150</v>
      </c>
      <c r="L6" s="13"/>
      <c r="M6" s="13"/>
      <c r="N6" s="13"/>
      <c r="O6" s="13"/>
    </row>
    <row r="7" spans="1:15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16" t="s">
        <v>70</v>
      </c>
      <c r="F7" s="16" t="s">
        <v>151</v>
      </c>
      <c r="G7" s="96" t="s">
        <v>1832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8" t="s">
        <v>1832</v>
      </c>
      <c r="C9" s="98" t="s">
        <v>1832</v>
      </c>
      <c r="D9" s="98" t="s">
        <v>1832</v>
      </c>
      <c r="E9" s="98" t="s">
        <v>1832</v>
      </c>
      <c r="F9" s="53">
        <v>2824.22</v>
      </c>
      <c r="G9" s="98" t="s">
        <v>1832</v>
      </c>
      <c r="H9" s="53">
        <v>8.8061540000000007E-5</v>
      </c>
      <c r="I9" s="98" t="s">
        <v>1832</v>
      </c>
      <c r="J9" s="54">
        <v>1</v>
      </c>
      <c r="K9" s="54">
        <v>0</v>
      </c>
      <c r="L9" s="13"/>
      <c r="M9" s="13"/>
      <c r="N9" s="13"/>
      <c r="O9" s="13"/>
    </row>
    <row r="10" spans="1:15">
      <c r="A10" s="57" t="s">
        <v>1243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59">
        <v>2824.22</v>
      </c>
      <c r="G10" s="103" t="s">
        <v>1832</v>
      </c>
      <c r="H10" s="59">
        <v>8.8061540000000007E-5</v>
      </c>
      <c r="I10" s="103" t="s">
        <v>1832</v>
      </c>
      <c r="J10" s="58">
        <v>1</v>
      </c>
      <c r="K10" s="58">
        <v>0</v>
      </c>
    </row>
    <row r="11" spans="1:15">
      <c r="A11" t="s">
        <v>1244</v>
      </c>
      <c r="B11" t="s">
        <v>1245</v>
      </c>
      <c r="C11" t="s">
        <v>459</v>
      </c>
      <c r="D11" t="s">
        <v>98</v>
      </c>
      <c r="E11" t="s">
        <v>1246</v>
      </c>
      <c r="F11" s="55">
        <v>2328.48</v>
      </c>
      <c r="G11" s="55">
        <v>2.0999999999999999E-3</v>
      </c>
      <c r="H11" s="55">
        <v>4.8898079999999997E-5</v>
      </c>
      <c r="I11" s="56">
        <v>0</v>
      </c>
      <c r="J11" s="56">
        <v>0.55530000000000002</v>
      </c>
      <c r="K11" s="56">
        <v>0</v>
      </c>
    </row>
    <row r="12" spans="1:15">
      <c r="A12" t="s">
        <v>1247</v>
      </c>
      <c r="B12" t="s">
        <v>1248</v>
      </c>
      <c r="C12" t="s">
        <v>109</v>
      </c>
      <c r="D12" t="s">
        <v>98</v>
      </c>
      <c r="E12" t="s">
        <v>1249</v>
      </c>
      <c r="F12" s="55">
        <v>495.74</v>
      </c>
      <c r="G12" s="55">
        <v>7.9000000000000008E-3</v>
      </c>
      <c r="H12" s="55">
        <v>3.9163460000000003E-5</v>
      </c>
      <c r="I12" s="56">
        <v>1E-4</v>
      </c>
      <c r="J12" s="56">
        <v>0.44469999999999998</v>
      </c>
      <c r="K12" s="56">
        <v>0</v>
      </c>
    </row>
    <row r="13" spans="1:15">
      <c r="A13" s="57" t="s">
        <v>1076</v>
      </c>
      <c r="B13" s="103" t="s">
        <v>1832</v>
      </c>
      <c r="C13" s="103" t="s">
        <v>1832</v>
      </c>
      <c r="D13" s="103" t="s">
        <v>1832</v>
      </c>
      <c r="E13" s="103" t="s">
        <v>1832</v>
      </c>
      <c r="F13" s="59">
        <v>0</v>
      </c>
      <c r="G13" s="103" t="s">
        <v>1832</v>
      </c>
      <c r="H13" s="59">
        <v>0</v>
      </c>
      <c r="I13" s="103" t="s">
        <v>1832</v>
      </c>
      <c r="J13" s="58">
        <v>0</v>
      </c>
      <c r="K13" s="58">
        <v>0</v>
      </c>
    </row>
    <row r="14" spans="1:15">
      <c r="A14" t="s">
        <v>175</v>
      </c>
      <c r="B14" t="s">
        <v>175</v>
      </c>
      <c r="C14" t="s">
        <v>175</v>
      </c>
      <c r="D14" t="s">
        <v>175</v>
      </c>
      <c r="E14" s="103" t="s">
        <v>1832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5">
      <c r="A15" t="s">
        <v>183</v>
      </c>
      <c r="B15" s="103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103" t="s">
        <v>1832</v>
      </c>
      <c r="H15" s="103" t="s">
        <v>1832</v>
      </c>
      <c r="I15" s="103" t="s">
        <v>1832</v>
      </c>
      <c r="J15" s="103" t="s">
        <v>1832</v>
      </c>
      <c r="K15" s="103" t="s">
        <v>1832</v>
      </c>
    </row>
    <row r="16" spans="1:15">
      <c r="A16" t="s">
        <v>215</v>
      </c>
      <c r="B16" s="103" t="s">
        <v>1832</v>
      </c>
      <c r="C16" s="103" t="s">
        <v>1832</v>
      </c>
      <c r="D16" s="103" t="s">
        <v>1832</v>
      </c>
      <c r="E16" s="103" t="s">
        <v>1832</v>
      </c>
      <c r="F16" s="103" t="s">
        <v>1832</v>
      </c>
      <c r="G16" s="103" t="s">
        <v>1832</v>
      </c>
      <c r="H16" s="103" t="s">
        <v>1832</v>
      </c>
      <c r="I16" s="103" t="s">
        <v>1832</v>
      </c>
      <c r="J16" s="103" t="s">
        <v>1832</v>
      </c>
      <c r="K16" s="103" t="s">
        <v>1832</v>
      </c>
    </row>
    <row r="17" spans="1:11">
      <c r="A17" t="s">
        <v>216</v>
      </c>
      <c r="B17" s="103" t="s">
        <v>1832</v>
      </c>
      <c r="C17" s="103" t="s">
        <v>1832</v>
      </c>
      <c r="D17" s="103" t="s">
        <v>1832</v>
      </c>
      <c r="E17" s="103" t="s">
        <v>1832</v>
      </c>
      <c r="F17" s="103" t="s">
        <v>1832</v>
      </c>
      <c r="G17" s="103" t="s">
        <v>1832</v>
      </c>
      <c r="H17" s="103" t="s">
        <v>1832</v>
      </c>
      <c r="I17" s="103" t="s">
        <v>1832</v>
      </c>
      <c r="J17" s="103" t="s">
        <v>1832</v>
      </c>
      <c r="K17" s="103" t="s">
        <v>1832</v>
      </c>
    </row>
    <row r="18" spans="1:11">
      <c r="A18" t="s">
        <v>217</v>
      </c>
      <c r="B18" s="103" t="s">
        <v>1832</v>
      </c>
      <c r="C18" s="103" t="s">
        <v>1832</v>
      </c>
      <c r="D18" s="103" t="s">
        <v>1832</v>
      </c>
      <c r="E18" s="103" t="s">
        <v>1832</v>
      </c>
      <c r="F18" s="103" t="s">
        <v>1832</v>
      </c>
      <c r="G18" s="103" t="s">
        <v>1832</v>
      </c>
      <c r="H18" s="103" t="s">
        <v>1832</v>
      </c>
      <c r="I18" s="103" t="s">
        <v>1832</v>
      </c>
      <c r="J18" s="103" t="s">
        <v>1832</v>
      </c>
      <c r="K18" s="103" t="s">
        <v>1832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2" t="s">
        <v>1831</v>
      </c>
    </row>
    <row r="2" spans="1:12" s="1" customFormat="1">
      <c r="A2" s="2" t="s">
        <v>1</v>
      </c>
      <c r="B2" s="9" t="s">
        <v>1297</v>
      </c>
    </row>
    <row r="3" spans="1:12" s="1" customFormat="1">
      <c r="A3" s="2" t="s">
        <v>2</v>
      </c>
      <c r="B3" s="20" t="s">
        <v>1298</v>
      </c>
    </row>
    <row r="4" spans="1:12" s="1" customFormat="1">
      <c r="A4" s="2" t="s">
        <v>3</v>
      </c>
      <c r="B4" s="63" t="s">
        <v>164</v>
      </c>
    </row>
    <row r="5" spans="1:12" ht="18.75">
      <c r="A5" s="78" t="s">
        <v>122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154</v>
      </c>
      <c r="G6" s="33" t="s">
        <v>155</v>
      </c>
      <c r="H6" s="33" t="s">
        <v>5</v>
      </c>
      <c r="I6" s="33" t="s">
        <v>69</v>
      </c>
      <c r="J6" s="33" t="s">
        <v>54</v>
      </c>
      <c r="K6" s="34" t="s">
        <v>150</v>
      </c>
      <c r="L6" s="13"/>
    </row>
    <row r="7" spans="1:12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16" t="s">
        <v>70</v>
      </c>
      <c r="F7" s="16" t="s">
        <v>151</v>
      </c>
      <c r="G7" s="96" t="s">
        <v>1832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98" t="s">
        <v>1832</v>
      </c>
      <c r="C9" s="98" t="s">
        <v>1832</v>
      </c>
      <c r="D9" s="98" t="s">
        <v>1832</v>
      </c>
      <c r="E9" s="98" t="s">
        <v>1832</v>
      </c>
      <c r="F9" s="53">
        <v>985698.19</v>
      </c>
      <c r="G9" s="98" t="s">
        <v>1832</v>
      </c>
      <c r="H9" s="53">
        <v>2.17198097663</v>
      </c>
      <c r="I9" s="98" t="s">
        <v>1832</v>
      </c>
      <c r="J9" s="54">
        <v>1</v>
      </c>
      <c r="K9" s="54">
        <v>0</v>
      </c>
    </row>
    <row r="10" spans="1:12">
      <c r="A10" s="57" t="s">
        <v>169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59">
        <v>985698.19</v>
      </c>
      <c r="G10" s="103" t="s">
        <v>1832</v>
      </c>
      <c r="H10" s="59">
        <v>2.17198097663</v>
      </c>
      <c r="I10" s="103" t="s">
        <v>1832</v>
      </c>
      <c r="J10" s="58">
        <v>1</v>
      </c>
      <c r="K10" s="58">
        <v>0</v>
      </c>
    </row>
    <row r="11" spans="1:12">
      <c r="A11" s="57" t="s">
        <v>1081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59">
        <v>0</v>
      </c>
      <c r="G11" s="103" t="s">
        <v>1832</v>
      </c>
      <c r="H11" s="59">
        <v>0</v>
      </c>
      <c r="I11" s="103" t="s">
        <v>1832</v>
      </c>
      <c r="J11" s="58">
        <v>0</v>
      </c>
      <c r="K11" s="58">
        <v>0</v>
      </c>
    </row>
    <row r="12" spans="1:12">
      <c r="A12" t="s">
        <v>175</v>
      </c>
      <c r="B12" t="s">
        <v>175</v>
      </c>
      <c r="C12" t="s">
        <v>175</v>
      </c>
      <c r="D12" t="s">
        <v>175</v>
      </c>
      <c r="E12" s="103" t="s">
        <v>1832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1087</v>
      </c>
      <c r="B13" s="103" t="s">
        <v>1832</v>
      </c>
      <c r="C13" s="103" t="s">
        <v>1832</v>
      </c>
      <c r="D13" s="103" t="s">
        <v>1832</v>
      </c>
      <c r="E13" s="103" t="s">
        <v>1832</v>
      </c>
      <c r="F13" s="59">
        <v>985698.19</v>
      </c>
      <c r="G13" s="103" t="s">
        <v>1832</v>
      </c>
      <c r="H13" s="59">
        <v>2.17198097663</v>
      </c>
      <c r="I13" s="103" t="s">
        <v>1832</v>
      </c>
      <c r="J13" s="58">
        <v>1</v>
      </c>
      <c r="K13" s="58">
        <v>0</v>
      </c>
    </row>
    <row r="14" spans="1:12">
      <c r="A14" t="s">
        <v>1250</v>
      </c>
      <c r="B14" t="s">
        <v>1251</v>
      </c>
      <c r="C14" t="s">
        <v>108</v>
      </c>
      <c r="D14" t="s">
        <v>100</v>
      </c>
      <c r="E14" t="s">
        <v>198</v>
      </c>
      <c r="F14" s="55">
        <v>497930.01</v>
      </c>
      <c r="G14" s="55">
        <v>-1.1333</v>
      </c>
      <c r="H14" s="55">
        <v>-5.6430408033299999</v>
      </c>
      <c r="I14" s="56">
        <v>0</v>
      </c>
      <c r="J14" s="56">
        <v>-2.5981000000000001</v>
      </c>
      <c r="K14" s="56">
        <v>0</v>
      </c>
    </row>
    <row r="15" spans="1:12">
      <c r="A15" t="s">
        <v>1252</v>
      </c>
      <c r="B15" t="s">
        <v>1253</v>
      </c>
      <c r="C15" t="s">
        <v>108</v>
      </c>
      <c r="D15" t="s">
        <v>100</v>
      </c>
      <c r="E15" t="s">
        <v>198</v>
      </c>
      <c r="F15" s="55">
        <v>487768.18</v>
      </c>
      <c r="G15" s="55">
        <v>1.6022000000000001</v>
      </c>
      <c r="H15" s="55">
        <v>7.8150217799600004</v>
      </c>
      <c r="I15" s="56">
        <v>0</v>
      </c>
      <c r="J15" s="56">
        <v>3.5981000000000001</v>
      </c>
      <c r="K15" s="56">
        <v>0</v>
      </c>
    </row>
    <row r="16" spans="1:12">
      <c r="A16" s="57" t="s">
        <v>1254</v>
      </c>
      <c r="B16" s="103" t="s">
        <v>1832</v>
      </c>
      <c r="C16" s="103" t="s">
        <v>1832</v>
      </c>
      <c r="D16" s="103" t="s">
        <v>1832</v>
      </c>
      <c r="E16" s="103" t="s">
        <v>1832</v>
      </c>
      <c r="F16" s="59">
        <v>0</v>
      </c>
      <c r="G16" s="103" t="s">
        <v>1832</v>
      </c>
      <c r="H16" s="59">
        <v>0</v>
      </c>
      <c r="I16" s="103" t="s">
        <v>1832</v>
      </c>
      <c r="J16" s="58">
        <v>0</v>
      </c>
      <c r="K16" s="58">
        <v>0</v>
      </c>
    </row>
    <row r="17" spans="1:11">
      <c r="A17" t="s">
        <v>175</v>
      </c>
      <c r="B17" t="s">
        <v>175</v>
      </c>
      <c r="C17" t="s">
        <v>175</v>
      </c>
      <c r="D17" t="s">
        <v>175</v>
      </c>
      <c r="E17" s="103" t="s">
        <v>1832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1088</v>
      </c>
      <c r="B18" s="103" t="s">
        <v>1832</v>
      </c>
      <c r="C18" s="103" t="s">
        <v>1832</v>
      </c>
      <c r="D18" s="103" t="s">
        <v>1832</v>
      </c>
      <c r="E18" s="103" t="s">
        <v>1832</v>
      </c>
      <c r="F18" s="59">
        <v>0</v>
      </c>
      <c r="G18" s="103" t="s">
        <v>1832</v>
      </c>
      <c r="H18" s="59">
        <v>0</v>
      </c>
      <c r="I18" s="103" t="s">
        <v>1832</v>
      </c>
      <c r="J18" s="58">
        <v>0</v>
      </c>
      <c r="K18" s="58">
        <v>0</v>
      </c>
    </row>
    <row r="19" spans="1:11">
      <c r="A19" t="s">
        <v>175</v>
      </c>
      <c r="B19" t="s">
        <v>175</v>
      </c>
      <c r="C19" t="s">
        <v>175</v>
      </c>
      <c r="D19" t="s">
        <v>175</v>
      </c>
      <c r="E19" s="103" t="s">
        <v>1832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223</v>
      </c>
      <c r="B20" s="103" t="s">
        <v>1832</v>
      </c>
      <c r="C20" s="103" t="s">
        <v>1832</v>
      </c>
      <c r="D20" s="103" t="s">
        <v>1832</v>
      </c>
      <c r="E20" s="103" t="s">
        <v>1832</v>
      </c>
      <c r="F20" s="59">
        <v>0</v>
      </c>
      <c r="G20" s="103" t="s">
        <v>1832</v>
      </c>
      <c r="H20" s="59">
        <v>0</v>
      </c>
      <c r="I20" s="103" t="s">
        <v>1832</v>
      </c>
      <c r="J20" s="58">
        <v>0</v>
      </c>
      <c r="K20" s="58">
        <v>0</v>
      </c>
    </row>
    <row r="21" spans="1:11">
      <c r="A21" t="s">
        <v>175</v>
      </c>
      <c r="B21" t="s">
        <v>175</v>
      </c>
      <c r="C21" t="s">
        <v>175</v>
      </c>
      <c r="D21" t="s">
        <v>175</v>
      </c>
      <c r="E21" s="103" t="s">
        <v>1832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181</v>
      </c>
      <c r="B22" s="103" t="s">
        <v>1832</v>
      </c>
      <c r="C22" s="103" t="s">
        <v>1832</v>
      </c>
      <c r="D22" s="103" t="s">
        <v>1832</v>
      </c>
      <c r="E22" s="103" t="s">
        <v>1832</v>
      </c>
      <c r="F22" s="59">
        <v>0</v>
      </c>
      <c r="G22" s="103" t="s">
        <v>1832</v>
      </c>
      <c r="H22" s="59">
        <v>0</v>
      </c>
      <c r="I22" s="103" t="s">
        <v>1832</v>
      </c>
      <c r="J22" s="58">
        <v>0</v>
      </c>
      <c r="K22" s="58">
        <v>0</v>
      </c>
    </row>
    <row r="23" spans="1:11">
      <c r="A23" s="57" t="s">
        <v>1081</v>
      </c>
      <c r="B23" s="103" t="s">
        <v>1832</v>
      </c>
      <c r="C23" s="103" t="s">
        <v>1832</v>
      </c>
      <c r="D23" s="103" t="s">
        <v>1832</v>
      </c>
      <c r="E23" s="103" t="s">
        <v>1832</v>
      </c>
      <c r="F23" s="59">
        <v>0</v>
      </c>
      <c r="G23" s="103" t="s">
        <v>1832</v>
      </c>
      <c r="H23" s="59">
        <v>0</v>
      </c>
      <c r="I23" s="103" t="s">
        <v>1832</v>
      </c>
      <c r="J23" s="58">
        <v>0</v>
      </c>
      <c r="K23" s="58">
        <v>0</v>
      </c>
    </row>
    <row r="24" spans="1:11">
      <c r="A24" t="s">
        <v>175</v>
      </c>
      <c r="B24" t="s">
        <v>175</v>
      </c>
      <c r="C24" t="s">
        <v>175</v>
      </c>
      <c r="D24" t="s">
        <v>175</v>
      </c>
      <c r="E24" s="103" t="s">
        <v>1832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1093</v>
      </c>
      <c r="B25" s="103" t="s">
        <v>1832</v>
      </c>
      <c r="C25" s="103" t="s">
        <v>1832</v>
      </c>
      <c r="D25" s="103" t="s">
        <v>1832</v>
      </c>
      <c r="E25" s="103" t="s">
        <v>1832</v>
      </c>
      <c r="F25" s="59">
        <v>0</v>
      </c>
      <c r="G25" s="103" t="s">
        <v>1832</v>
      </c>
      <c r="H25" s="59">
        <v>0</v>
      </c>
      <c r="I25" s="103" t="s">
        <v>1832</v>
      </c>
      <c r="J25" s="58">
        <v>0</v>
      </c>
      <c r="K25" s="58">
        <v>0</v>
      </c>
    </row>
    <row r="26" spans="1:11">
      <c r="A26" t="s">
        <v>175</v>
      </c>
      <c r="B26" t="s">
        <v>175</v>
      </c>
      <c r="C26" t="s">
        <v>175</v>
      </c>
      <c r="D26" t="s">
        <v>175</v>
      </c>
      <c r="E26" s="103" t="s">
        <v>1832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1088</v>
      </c>
      <c r="B27" s="103" t="s">
        <v>1832</v>
      </c>
      <c r="C27" s="103" t="s">
        <v>1832</v>
      </c>
      <c r="D27" s="103" t="s">
        <v>1832</v>
      </c>
      <c r="E27" s="103" t="s">
        <v>1832</v>
      </c>
      <c r="F27" s="59">
        <v>0</v>
      </c>
      <c r="G27" s="103" t="s">
        <v>1832</v>
      </c>
      <c r="H27" s="59">
        <v>0</v>
      </c>
      <c r="I27" s="103" t="s">
        <v>1832</v>
      </c>
      <c r="J27" s="58">
        <v>0</v>
      </c>
      <c r="K27" s="58">
        <v>0</v>
      </c>
    </row>
    <row r="28" spans="1:11">
      <c r="A28" t="s">
        <v>175</v>
      </c>
      <c r="B28" t="s">
        <v>175</v>
      </c>
      <c r="C28" t="s">
        <v>175</v>
      </c>
      <c r="D28" t="s">
        <v>175</v>
      </c>
      <c r="E28" s="103" t="s">
        <v>1832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1094</v>
      </c>
      <c r="B29" s="103" t="s">
        <v>1832</v>
      </c>
      <c r="C29" s="103" t="s">
        <v>1832</v>
      </c>
      <c r="D29" s="103" t="s">
        <v>1832</v>
      </c>
      <c r="E29" s="103" t="s">
        <v>1832</v>
      </c>
      <c r="F29" s="59">
        <v>0</v>
      </c>
      <c r="G29" s="103" t="s">
        <v>1832</v>
      </c>
      <c r="H29" s="59">
        <v>0</v>
      </c>
      <c r="I29" s="103" t="s">
        <v>1832</v>
      </c>
      <c r="J29" s="58">
        <v>0</v>
      </c>
      <c r="K29" s="58">
        <v>0</v>
      </c>
    </row>
    <row r="30" spans="1:11">
      <c r="A30" t="s">
        <v>175</v>
      </c>
      <c r="B30" t="s">
        <v>175</v>
      </c>
      <c r="C30" t="s">
        <v>175</v>
      </c>
      <c r="D30" t="s">
        <v>175</v>
      </c>
      <c r="E30" s="103" t="s">
        <v>1832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223</v>
      </c>
      <c r="B31" s="103" t="s">
        <v>1832</v>
      </c>
      <c r="C31" s="103" t="s">
        <v>1832</v>
      </c>
      <c r="D31" s="103" t="s">
        <v>1832</v>
      </c>
      <c r="E31" s="103" t="s">
        <v>1832</v>
      </c>
      <c r="F31" s="59">
        <v>0</v>
      </c>
      <c r="G31" s="103" t="s">
        <v>1832</v>
      </c>
      <c r="H31" s="59">
        <v>0</v>
      </c>
      <c r="I31" s="103" t="s">
        <v>1832</v>
      </c>
      <c r="J31" s="58">
        <v>0</v>
      </c>
      <c r="K31" s="58">
        <v>0</v>
      </c>
    </row>
    <row r="32" spans="1:11">
      <c r="A32" t="s">
        <v>175</v>
      </c>
      <c r="B32" t="s">
        <v>175</v>
      </c>
      <c r="C32" t="s">
        <v>175</v>
      </c>
      <c r="D32" t="s">
        <v>175</v>
      </c>
      <c r="E32" s="103" t="s">
        <v>1832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183</v>
      </c>
      <c r="B33" s="103" t="s">
        <v>1832</v>
      </c>
      <c r="C33" s="103" t="s">
        <v>1832</v>
      </c>
      <c r="D33" s="103" t="s">
        <v>1832</v>
      </c>
      <c r="E33" s="103" t="s">
        <v>1832</v>
      </c>
      <c r="F33" s="103" t="s">
        <v>1832</v>
      </c>
      <c r="G33" s="103" t="s">
        <v>1832</v>
      </c>
      <c r="H33" s="103" t="s">
        <v>1832</v>
      </c>
      <c r="I33" s="103" t="s">
        <v>1832</v>
      </c>
      <c r="J33" s="103" t="s">
        <v>1832</v>
      </c>
      <c r="K33" s="103" t="s">
        <v>1832</v>
      </c>
    </row>
    <row r="34" spans="1:11">
      <c r="A34" t="s">
        <v>215</v>
      </c>
      <c r="B34" s="103" t="s">
        <v>1832</v>
      </c>
      <c r="C34" s="103" t="s">
        <v>1832</v>
      </c>
      <c r="D34" s="103" t="s">
        <v>1832</v>
      </c>
      <c r="E34" s="103" t="s">
        <v>1832</v>
      </c>
      <c r="F34" s="103" t="s">
        <v>1832</v>
      </c>
      <c r="G34" s="103" t="s">
        <v>1832</v>
      </c>
      <c r="H34" s="103" t="s">
        <v>1832</v>
      </c>
      <c r="I34" s="103" t="s">
        <v>1832</v>
      </c>
      <c r="J34" s="103" t="s">
        <v>1832</v>
      </c>
      <c r="K34" s="103" t="s">
        <v>1832</v>
      </c>
    </row>
    <row r="35" spans="1:11">
      <c r="A35" t="s">
        <v>216</v>
      </c>
      <c r="B35" s="103" t="s">
        <v>1832</v>
      </c>
      <c r="C35" s="103" t="s">
        <v>1832</v>
      </c>
      <c r="D35" s="103" t="s">
        <v>1832</v>
      </c>
      <c r="E35" s="103" t="s">
        <v>1832</v>
      </c>
      <c r="F35" s="103" t="s">
        <v>1832</v>
      </c>
      <c r="G35" s="103" t="s">
        <v>1832</v>
      </c>
      <c r="H35" s="103" t="s">
        <v>1832</v>
      </c>
      <c r="I35" s="103" t="s">
        <v>1832</v>
      </c>
      <c r="J35" s="103" t="s">
        <v>1832</v>
      </c>
      <c r="K35" s="103" t="s">
        <v>1832</v>
      </c>
    </row>
    <row r="36" spans="1:11">
      <c r="A36" t="s">
        <v>217</v>
      </c>
      <c r="B36" s="103" t="s">
        <v>1832</v>
      </c>
      <c r="C36" s="103" t="s">
        <v>1832</v>
      </c>
      <c r="D36" s="103" t="s">
        <v>1832</v>
      </c>
      <c r="E36" s="103" t="s">
        <v>1832</v>
      </c>
      <c r="F36" s="103" t="s">
        <v>1832</v>
      </c>
      <c r="G36" s="103" t="s">
        <v>1832</v>
      </c>
      <c r="H36" s="103" t="s">
        <v>1832</v>
      </c>
      <c r="I36" s="103" t="s">
        <v>1832</v>
      </c>
      <c r="J36" s="103" t="s">
        <v>1832</v>
      </c>
      <c r="K36" s="103" t="s">
        <v>1832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7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9.28515625" style="13" hidden="1"/>
    <col min="17" max="17" width="8.140625" style="13" hidden="1"/>
    <col min="18" max="18" width="11.710937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8" s="1" customFormat="1">
      <c r="A1" s="2" t="s">
        <v>0</v>
      </c>
      <c r="B1" s="62" t="s">
        <v>1831</v>
      </c>
      <c r="E1" s="64"/>
    </row>
    <row r="2" spans="1:18" s="1" customFormat="1">
      <c r="A2" s="2" t="s">
        <v>1</v>
      </c>
      <c r="B2" s="9" t="s">
        <v>1297</v>
      </c>
      <c r="E2" s="64"/>
    </row>
    <row r="3" spans="1:18" s="1" customFormat="1">
      <c r="A3" s="2" t="s">
        <v>2</v>
      </c>
      <c r="B3" s="20" t="s">
        <v>1298</v>
      </c>
      <c r="E3" s="64"/>
    </row>
    <row r="4" spans="1:18" s="1" customFormat="1">
      <c r="A4" s="2" t="s">
        <v>3</v>
      </c>
      <c r="B4" s="63" t="s">
        <v>164</v>
      </c>
      <c r="E4" s="64"/>
    </row>
    <row r="5" spans="1:18" ht="18.75">
      <c r="A5" s="78" t="s">
        <v>123</v>
      </c>
      <c r="B5" s="79"/>
      <c r="C5" s="79"/>
      <c r="D5" s="79"/>
      <c r="E5" s="79"/>
      <c r="F5" s="79"/>
      <c r="G5" s="79"/>
      <c r="H5" s="79"/>
      <c r="I5" s="79"/>
      <c r="J5" s="80"/>
    </row>
    <row r="6" spans="1:18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5" t="s">
        <v>67</v>
      </c>
      <c r="F6" s="33" t="s">
        <v>154</v>
      </c>
      <c r="G6" s="33" t="s">
        <v>155</v>
      </c>
      <c r="H6" s="33" t="s">
        <v>5</v>
      </c>
      <c r="I6" s="33" t="s">
        <v>54</v>
      </c>
      <c r="J6" s="34" t="s">
        <v>150</v>
      </c>
      <c r="K6" s="13"/>
    </row>
    <row r="7" spans="1:18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65" t="s">
        <v>70</v>
      </c>
      <c r="F7" s="16" t="s">
        <v>151</v>
      </c>
      <c r="G7" s="96" t="s">
        <v>1832</v>
      </c>
      <c r="H7" s="16" t="s">
        <v>6</v>
      </c>
      <c r="I7" s="21" t="s">
        <v>7</v>
      </c>
      <c r="J7" s="29" t="s">
        <v>7</v>
      </c>
    </row>
    <row r="8" spans="1:18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66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8" s="17" customFormat="1" ht="20.25">
      <c r="A9" s="18" t="s">
        <v>106</v>
      </c>
      <c r="B9" s="98" t="s">
        <v>1832</v>
      </c>
      <c r="C9" s="98" t="s">
        <v>1832</v>
      </c>
      <c r="D9" s="98" t="s">
        <v>1832</v>
      </c>
      <c r="E9" s="98" t="s">
        <v>1832</v>
      </c>
      <c r="F9" s="116" t="s">
        <v>1832</v>
      </c>
      <c r="G9" s="98" t="s">
        <v>1832</v>
      </c>
      <c r="H9" s="53">
        <f>H10+H250</f>
        <v>3317.1748655249994</v>
      </c>
      <c r="I9" s="54">
        <f>H9/$H$9</f>
        <v>1</v>
      </c>
      <c r="J9" s="54">
        <f>H9/'סכום נכסי הקרן'!$C$41</f>
        <v>1.6049999740586449E-2</v>
      </c>
      <c r="P9" s="60"/>
      <c r="R9" s="70"/>
    </row>
    <row r="10" spans="1:18">
      <c r="A10" s="57" t="s">
        <v>1299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17" t="s">
        <v>1832</v>
      </c>
      <c r="G10" s="103" t="s">
        <v>1832</v>
      </c>
      <c r="H10" s="59">
        <f>H11+H20+H173</f>
        <v>2042.7292845319996</v>
      </c>
      <c r="I10" s="58">
        <f t="shared" ref="I10:I73" si="0">H10/$H$9</f>
        <v>0.61580391970343196</v>
      </c>
      <c r="J10" s="58">
        <f>H10/'סכום נכסי הקרן'!$C$41</f>
        <v>9.8836527514922015E-3</v>
      </c>
    </row>
    <row r="11" spans="1:18">
      <c r="A11" s="57" t="s">
        <v>1081</v>
      </c>
      <c r="B11" s="103" t="s">
        <v>1832</v>
      </c>
      <c r="C11" s="103" t="s">
        <v>1832</v>
      </c>
      <c r="D11" s="103" t="s">
        <v>1832</v>
      </c>
      <c r="E11" s="103" t="s">
        <v>1832</v>
      </c>
      <c r="F11" s="117" t="s">
        <v>1832</v>
      </c>
      <c r="G11" s="103" t="s">
        <v>1832</v>
      </c>
      <c r="H11" s="59">
        <f>SUM(H12:H19)</f>
        <v>-53.117209850999991</v>
      </c>
      <c r="I11" s="58">
        <f t="shared" si="0"/>
        <v>-1.6012785579391904E-2</v>
      </c>
      <c r="J11" s="58">
        <f>H11/'סכום נכסי הקרן'!$C$41</f>
        <v>-2.5700520439530649E-4</v>
      </c>
    </row>
    <row r="12" spans="1:18">
      <c r="A12" t="s">
        <v>1300</v>
      </c>
      <c r="B12" t="s">
        <v>1301</v>
      </c>
      <c r="C12" t="s">
        <v>1084</v>
      </c>
      <c r="D12" t="s">
        <v>98</v>
      </c>
      <c r="E12" s="68">
        <v>44952</v>
      </c>
      <c r="F12" s="55">
        <v>145457.54835999999</v>
      </c>
      <c r="G12" s="55">
        <v>-38.778080000000003</v>
      </c>
      <c r="H12" s="55">
        <v>-56.405644699999996</v>
      </c>
      <c r="I12" s="56">
        <f t="shared" si="0"/>
        <v>-1.7004121575325166E-2</v>
      </c>
      <c r="J12" s="56">
        <f>H12/'סכום נכסי הקרן'!$C$41</f>
        <v>-2.7291614687286934E-4</v>
      </c>
    </row>
    <row r="13" spans="1:18">
      <c r="A13" t="s">
        <v>1302</v>
      </c>
      <c r="B13" t="s">
        <v>1303</v>
      </c>
      <c r="C13" t="s">
        <v>1084</v>
      </c>
      <c r="D13" t="s">
        <v>98</v>
      </c>
      <c r="E13" s="68">
        <v>44952</v>
      </c>
      <c r="F13" s="55">
        <v>242096.35362800001</v>
      </c>
      <c r="G13" s="55">
        <v>-15.624169999999999</v>
      </c>
      <c r="H13" s="55">
        <v>-37.825546762999998</v>
      </c>
      <c r="I13" s="56">
        <f t="shared" si="0"/>
        <v>-1.1402940241744977E-2</v>
      </c>
      <c r="J13" s="56">
        <f>H13/'סכום נכסי הקרן'!$C$41</f>
        <v>-1.8301718792192964E-4</v>
      </c>
    </row>
    <row r="14" spans="1:18">
      <c r="A14" t="s">
        <v>1304</v>
      </c>
      <c r="B14" t="s">
        <v>1305</v>
      </c>
      <c r="C14" t="s">
        <v>1084</v>
      </c>
      <c r="D14" t="s">
        <v>98</v>
      </c>
      <c r="E14" s="68">
        <v>45244</v>
      </c>
      <c r="F14" s="55">
        <v>120311.63738400002</v>
      </c>
      <c r="G14" s="55">
        <v>10.994979000000001</v>
      </c>
      <c r="H14" s="55">
        <v>13.228239697999998</v>
      </c>
      <c r="I14" s="56">
        <f t="shared" si="0"/>
        <v>3.98780294505409E-3</v>
      </c>
      <c r="J14" s="56">
        <f>H14/'סכום נכסי הקרן'!$C$41</f>
        <v>6.4004236233628016E-5</v>
      </c>
    </row>
    <row r="15" spans="1:18">
      <c r="A15" t="s">
        <v>1306</v>
      </c>
      <c r="B15" t="s">
        <v>1307</v>
      </c>
      <c r="C15" t="s">
        <v>1084</v>
      </c>
      <c r="D15" t="s">
        <v>98</v>
      </c>
      <c r="E15" s="68">
        <v>44965</v>
      </c>
      <c r="F15" s="55">
        <v>58181.871390000008</v>
      </c>
      <c r="G15" s="55">
        <v>-2.479949</v>
      </c>
      <c r="H15" s="55">
        <v>-1.4428805760000001</v>
      </c>
      <c r="I15" s="56">
        <f t="shared" si="0"/>
        <v>-4.3497272061104913E-4</v>
      </c>
      <c r="J15" s="56">
        <f>H15/'סכום נכסי הקרן'!$C$41</f>
        <v>-6.9813120529695203E-6</v>
      </c>
    </row>
    <row r="16" spans="1:18">
      <c r="A16" t="s">
        <v>1306</v>
      </c>
      <c r="B16" t="s">
        <v>1308</v>
      </c>
      <c r="C16" t="s">
        <v>1084</v>
      </c>
      <c r="D16" t="s">
        <v>98</v>
      </c>
      <c r="E16" s="68">
        <v>44952</v>
      </c>
      <c r="F16" s="55">
        <v>167510.75396599999</v>
      </c>
      <c r="G16" s="55">
        <v>7.9122940000000002</v>
      </c>
      <c r="H16" s="55">
        <v>13.253943752</v>
      </c>
      <c r="I16" s="56">
        <f t="shared" si="0"/>
        <v>3.9955517237715288E-3</v>
      </c>
      <c r="J16" s="56">
        <f>H16/'סכום נכסי הקרן'!$C$41</f>
        <v>6.4128604130032763E-5</v>
      </c>
    </row>
    <row r="17" spans="1:10">
      <c r="A17" t="s">
        <v>1309</v>
      </c>
      <c r="B17" t="s">
        <v>1310</v>
      </c>
      <c r="C17" t="s">
        <v>1084</v>
      </c>
      <c r="D17" t="s">
        <v>98</v>
      </c>
      <c r="E17" s="68">
        <v>45091</v>
      </c>
      <c r="F17" s="55">
        <v>142540.327055</v>
      </c>
      <c r="G17" s="55">
        <v>5.8367300000000002</v>
      </c>
      <c r="H17" s="55">
        <v>8.3196934599999999</v>
      </c>
      <c r="I17" s="56">
        <f t="shared" si="0"/>
        <v>2.5080659890636386E-3</v>
      </c>
      <c r="J17" s="56">
        <f>H17/'סכום נכסי הקרן'!$C$41</f>
        <v>4.0254458473845095E-5</v>
      </c>
    </row>
    <row r="18" spans="1:10">
      <c r="A18" t="s">
        <v>1311</v>
      </c>
      <c r="B18" t="s">
        <v>1312</v>
      </c>
      <c r="C18" t="s">
        <v>1084</v>
      </c>
      <c r="D18" t="s">
        <v>98</v>
      </c>
      <c r="E18" s="68">
        <v>44917</v>
      </c>
      <c r="F18" s="55">
        <v>230441.162449</v>
      </c>
      <c r="G18" s="55">
        <v>-1.4228719999999999</v>
      </c>
      <c r="H18" s="55">
        <v>-3.278882447</v>
      </c>
      <c r="I18" s="56">
        <f t="shared" si="0"/>
        <v>-9.8845631596845623E-4</v>
      </c>
      <c r="J18" s="56">
        <f>H18/'סכום נכסי הקרן'!$C$41</f>
        <v>-1.5864723614874759E-5</v>
      </c>
    </row>
    <row r="19" spans="1:10">
      <c r="A19" t="s">
        <v>1311</v>
      </c>
      <c r="B19" t="s">
        <v>1313</v>
      </c>
      <c r="C19" t="s">
        <v>1084</v>
      </c>
      <c r="D19" t="s">
        <v>98</v>
      </c>
      <c r="E19" s="68">
        <v>45043</v>
      </c>
      <c r="F19" s="55">
        <v>189913.56005999996</v>
      </c>
      <c r="G19" s="55">
        <v>5.8099420000000004</v>
      </c>
      <c r="H19" s="55">
        <v>11.033867725</v>
      </c>
      <c r="I19" s="56">
        <f t="shared" si="0"/>
        <v>3.3262846163684841E-3</v>
      </c>
      <c r="J19" s="56">
        <f>H19/'סכום נכסי הקרן'!$C$41</f>
        <v>5.3386867229830862E-5</v>
      </c>
    </row>
    <row r="20" spans="1:10" s="69" customFormat="1">
      <c r="A20" s="57" t="s">
        <v>1764</v>
      </c>
      <c r="B20" s="117" t="s">
        <v>1832</v>
      </c>
      <c r="C20" s="117" t="s">
        <v>1832</v>
      </c>
      <c r="D20" s="117" t="s">
        <v>1832</v>
      </c>
      <c r="E20" s="117" t="s">
        <v>1832</v>
      </c>
      <c r="F20" s="117" t="s">
        <v>1832</v>
      </c>
      <c r="G20" s="117" t="s">
        <v>1832</v>
      </c>
      <c r="H20" s="59">
        <f>SUM(H21:H172)</f>
        <v>2220.4508415239998</v>
      </c>
      <c r="I20" s="58">
        <f t="shared" si="0"/>
        <v>0.66938009949396371</v>
      </c>
      <c r="J20" s="58">
        <f>H20/'סכום נכסי הקרן'!$C$41</f>
        <v>1.0743550423231848E-2</v>
      </c>
    </row>
    <row r="21" spans="1:10">
      <c r="A21" t="s">
        <v>1314</v>
      </c>
      <c r="B21" t="s">
        <v>1315</v>
      </c>
      <c r="C21" t="s">
        <v>1084</v>
      </c>
      <c r="D21" t="s">
        <v>100</v>
      </c>
      <c r="E21" s="68">
        <v>45131</v>
      </c>
      <c r="F21" s="55">
        <v>248064.95808000001</v>
      </c>
      <c r="G21" s="55">
        <v>-1.8345130000000001</v>
      </c>
      <c r="H21" s="55">
        <v>-4.5507841930000001</v>
      </c>
      <c r="I21" s="56">
        <f t="shared" si="0"/>
        <v>-1.3718855283439396E-3</v>
      </c>
      <c r="J21" s="56">
        <f>H21/'סכום נכסי הקרן'!$C$41</f>
        <v>-2.2018762374034529E-5</v>
      </c>
    </row>
    <row r="22" spans="1:10">
      <c r="A22" t="s">
        <v>1316</v>
      </c>
      <c r="B22" t="s">
        <v>1317</v>
      </c>
      <c r="C22" t="s">
        <v>1084</v>
      </c>
      <c r="D22" t="s">
        <v>100</v>
      </c>
      <c r="E22" s="68">
        <v>45131</v>
      </c>
      <c r="F22" s="55">
        <v>248709.98968400003</v>
      </c>
      <c r="G22" s="55">
        <v>-1.720221</v>
      </c>
      <c r="H22" s="55">
        <v>-4.2783608089999996</v>
      </c>
      <c r="I22" s="56">
        <f t="shared" si="0"/>
        <v>-1.2897604083114491E-3</v>
      </c>
      <c r="J22" s="56">
        <f>H22/'סכום נכסי הקרן'!$C$41</f>
        <v>-2.070065421881743E-5</v>
      </c>
    </row>
    <row r="23" spans="1:10">
      <c r="A23" t="s">
        <v>1318</v>
      </c>
      <c r="B23" t="s">
        <v>1319</v>
      </c>
      <c r="C23" t="s">
        <v>1084</v>
      </c>
      <c r="D23" t="s">
        <v>100</v>
      </c>
      <c r="E23" s="68">
        <v>45287</v>
      </c>
      <c r="F23" s="55">
        <v>720720</v>
      </c>
      <c r="G23" s="55">
        <v>-9.017E-2</v>
      </c>
      <c r="H23" s="55">
        <v>-0.64987000000000006</v>
      </c>
      <c r="I23" s="56">
        <f t="shared" si="0"/>
        <v>-1.9591068494881624E-4</v>
      </c>
      <c r="J23" s="56">
        <f>H23/'סכום נכסי הקרן'!$C$41</f>
        <v>-3.144366442606614E-6</v>
      </c>
    </row>
    <row r="24" spans="1:10">
      <c r="A24" t="s">
        <v>1320</v>
      </c>
      <c r="B24" t="s">
        <v>1321</v>
      </c>
      <c r="C24" t="s">
        <v>1084</v>
      </c>
      <c r="D24" t="s">
        <v>100</v>
      </c>
      <c r="E24" s="68">
        <v>45138</v>
      </c>
      <c r="F24" s="55">
        <v>530259.17157000001</v>
      </c>
      <c r="G24" s="55">
        <v>0.75822500000000004</v>
      </c>
      <c r="H24" s="55">
        <v>4.0205550429999999</v>
      </c>
      <c r="I24" s="56">
        <f t="shared" si="0"/>
        <v>1.2120419350770881E-3</v>
      </c>
      <c r="J24" s="56">
        <f>H24/'סכום נכסי הקרן'!$C$41</f>
        <v>1.945327274356716E-5</v>
      </c>
    </row>
    <row r="25" spans="1:10">
      <c r="A25" t="s">
        <v>1322</v>
      </c>
      <c r="B25" t="s">
        <v>1323</v>
      </c>
      <c r="C25" t="s">
        <v>1084</v>
      </c>
      <c r="D25" t="s">
        <v>100</v>
      </c>
      <c r="E25" s="68">
        <v>45274</v>
      </c>
      <c r="F25" s="55">
        <v>212417.23388399999</v>
      </c>
      <c r="G25" s="55">
        <v>1.4278599999999999</v>
      </c>
      <c r="H25" s="55">
        <v>3.0330209100000003</v>
      </c>
      <c r="I25" s="56">
        <f t="shared" si="0"/>
        <v>9.1433856608580475E-4</v>
      </c>
      <c r="J25" s="56">
        <f>H25/'סכום נכסי הקרן'!$C$41</f>
        <v>1.4675133748485353E-5</v>
      </c>
    </row>
    <row r="26" spans="1:10">
      <c r="A26" t="s">
        <v>1324</v>
      </c>
      <c r="B26" t="s">
        <v>1325</v>
      </c>
      <c r="C26" t="s">
        <v>1084</v>
      </c>
      <c r="D26" t="s">
        <v>100</v>
      </c>
      <c r="E26" s="68">
        <v>45274</v>
      </c>
      <c r="F26" s="55">
        <v>212504.33534399996</v>
      </c>
      <c r="G26" s="55">
        <v>1.4682630000000001</v>
      </c>
      <c r="H26" s="55">
        <v>3.1201223700000003</v>
      </c>
      <c r="I26" s="56">
        <f t="shared" si="0"/>
        <v>9.4059628945915936E-4</v>
      </c>
      <c r="J26" s="56">
        <f>H26/'סכום נכסי הקרן'!$C$41</f>
        <v>1.5096570201816083E-5</v>
      </c>
    </row>
    <row r="27" spans="1:10">
      <c r="A27" t="s">
        <v>1326</v>
      </c>
      <c r="B27" t="s">
        <v>1327</v>
      </c>
      <c r="C27" t="s">
        <v>1084</v>
      </c>
      <c r="D27" t="s">
        <v>100</v>
      </c>
      <c r="E27" s="68">
        <v>45132</v>
      </c>
      <c r="F27" s="55">
        <v>170695.966258</v>
      </c>
      <c r="G27" s="55">
        <v>1.0965450000000001</v>
      </c>
      <c r="H27" s="55">
        <v>1.871758904</v>
      </c>
      <c r="I27" s="56">
        <f t="shared" si="0"/>
        <v>5.6426295865586275E-4</v>
      </c>
      <c r="J27" s="56">
        <f>H27/'סכום נכסי הקרן'!$C$41</f>
        <v>9.0564203400491405E-6</v>
      </c>
    </row>
    <row r="28" spans="1:10">
      <c r="A28" t="s">
        <v>1328</v>
      </c>
      <c r="B28" t="s">
        <v>1329</v>
      </c>
      <c r="C28" t="s">
        <v>1084</v>
      </c>
      <c r="D28" t="s">
        <v>100</v>
      </c>
      <c r="E28" s="68">
        <v>45258</v>
      </c>
      <c r="F28" s="55">
        <v>412582.49767999997</v>
      </c>
      <c r="G28" s="55">
        <v>1.573842</v>
      </c>
      <c r="H28" s="55">
        <v>6.4933953389999992</v>
      </c>
      <c r="I28" s="56">
        <f t="shared" si="0"/>
        <v>1.957507699242834E-3</v>
      </c>
      <c r="J28" s="56">
        <f>H28/'סכום נכסי הקרן'!$C$41</f>
        <v>3.1417998065043461E-5</v>
      </c>
    </row>
    <row r="29" spans="1:10">
      <c r="A29" t="s">
        <v>1330</v>
      </c>
      <c r="B29" t="s">
        <v>1331</v>
      </c>
      <c r="C29" t="s">
        <v>1084</v>
      </c>
      <c r="D29" t="s">
        <v>100</v>
      </c>
      <c r="E29" s="68">
        <v>45258</v>
      </c>
      <c r="F29" s="55">
        <v>110264.63619999999</v>
      </c>
      <c r="G29" s="55">
        <v>1.6988760000000001</v>
      </c>
      <c r="H29" s="55">
        <v>1.873258954</v>
      </c>
      <c r="I29" s="56">
        <f t="shared" si="0"/>
        <v>5.6471516574798503E-4</v>
      </c>
      <c r="J29" s="56">
        <f>H29/'סכום נכסי הקרן'!$C$41</f>
        <v>9.0636782637603922E-6</v>
      </c>
    </row>
    <row r="30" spans="1:10">
      <c r="A30" t="s">
        <v>1332</v>
      </c>
      <c r="B30" t="s">
        <v>1333</v>
      </c>
      <c r="C30" t="s">
        <v>1084</v>
      </c>
      <c r="D30" t="s">
        <v>100</v>
      </c>
      <c r="E30" s="68">
        <v>45251</v>
      </c>
      <c r="F30" s="55">
        <v>71055.43548</v>
      </c>
      <c r="G30" s="55">
        <v>1.695227</v>
      </c>
      <c r="H30" s="55">
        <v>1.204550614</v>
      </c>
      <c r="I30" s="56">
        <f t="shared" si="0"/>
        <v>3.6312544946567334E-4</v>
      </c>
      <c r="J30" s="56">
        <f>H30/'סכום נכסי הקרן'!$C$41</f>
        <v>5.8281633697243944E-6</v>
      </c>
    </row>
    <row r="31" spans="1:10">
      <c r="A31" t="s">
        <v>1334</v>
      </c>
      <c r="B31" t="s">
        <v>1335</v>
      </c>
      <c r="C31" t="s">
        <v>1084</v>
      </c>
      <c r="D31" t="s">
        <v>100</v>
      </c>
      <c r="E31" s="68">
        <v>45251</v>
      </c>
      <c r="F31" s="55">
        <v>82784.105001000004</v>
      </c>
      <c r="G31" s="55">
        <v>1.7701499999999999</v>
      </c>
      <c r="H31" s="55">
        <v>1.4654027439999999</v>
      </c>
      <c r="I31" s="56">
        <f t="shared" si="0"/>
        <v>4.4176228369199194E-4</v>
      </c>
      <c r="J31" s="56">
        <f>H31/'סכום נכסי הקרן'!$C$41</f>
        <v>7.0902845386573468E-6</v>
      </c>
    </row>
    <row r="32" spans="1:10">
      <c r="A32" t="s">
        <v>1334</v>
      </c>
      <c r="B32" t="s">
        <v>1336</v>
      </c>
      <c r="C32" t="s">
        <v>1084</v>
      </c>
      <c r="D32" t="s">
        <v>100</v>
      </c>
      <c r="E32" s="68">
        <v>45251</v>
      </c>
      <c r="F32" s="55">
        <v>142219.26388799999</v>
      </c>
      <c r="G32" s="55">
        <v>1.7701499999999999</v>
      </c>
      <c r="H32" s="55">
        <v>2.5174941560000001</v>
      </c>
      <c r="I32" s="56">
        <f t="shared" si="0"/>
        <v>7.5892717690707683E-4</v>
      </c>
      <c r="J32" s="56">
        <f>H32/'סכום נכסי הקרן'!$C$41</f>
        <v>1.2180780992482589E-5</v>
      </c>
    </row>
    <row r="33" spans="1:10">
      <c r="A33" t="s">
        <v>1337</v>
      </c>
      <c r="B33" t="s">
        <v>1338</v>
      </c>
      <c r="C33" t="s">
        <v>1084</v>
      </c>
      <c r="D33" t="s">
        <v>100</v>
      </c>
      <c r="E33" s="68">
        <v>45251</v>
      </c>
      <c r="F33" s="55">
        <v>177817.63059000002</v>
      </c>
      <c r="G33" s="55">
        <v>1.794208</v>
      </c>
      <c r="H33" s="55">
        <v>3.190418416</v>
      </c>
      <c r="I33" s="56">
        <f t="shared" si="0"/>
        <v>9.6178783010737116E-4</v>
      </c>
      <c r="J33" s="56">
        <f>H33/'סכום נכסי הקרן'!$C$41</f>
        <v>1.543669442372251E-5</v>
      </c>
    </row>
    <row r="34" spans="1:10">
      <c r="A34" t="s">
        <v>1337</v>
      </c>
      <c r="B34" t="s">
        <v>1339</v>
      </c>
      <c r="C34" t="s">
        <v>1084</v>
      </c>
      <c r="D34" t="s">
        <v>100</v>
      </c>
      <c r="E34" s="68">
        <v>45251</v>
      </c>
      <c r="F34" s="55">
        <v>193210.23232400001</v>
      </c>
      <c r="G34" s="55">
        <v>1.794208</v>
      </c>
      <c r="H34" s="55">
        <v>3.4665937330000003</v>
      </c>
      <c r="I34" s="56">
        <f t="shared" si="0"/>
        <v>1.0450440129122806E-3</v>
      </c>
      <c r="J34" s="56">
        <f>H34/'סכום נכסי הקרן'!$C$41</f>
        <v>1.6772956136143524E-5</v>
      </c>
    </row>
    <row r="35" spans="1:10">
      <c r="A35" t="s">
        <v>1340</v>
      </c>
      <c r="B35" t="s">
        <v>1341</v>
      </c>
      <c r="C35" t="s">
        <v>1084</v>
      </c>
      <c r="D35" t="s">
        <v>100</v>
      </c>
      <c r="E35" s="68">
        <v>45132</v>
      </c>
      <c r="F35" s="55">
        <v>165622.29074999999</v>
      </c>
      <c r="G35" s="55">
        <v>1.3549059999999999</v>
      </c>
      <c r="H35" s="55">
        <v>2.2440255659999999</v>
      </c>
      <c r="I35" s="56">
        <f t="shared" si="0"/>
        <v>6.7648696766694106E-4</v>
      </c>
      <c r="J35" s="56">
        <f>H35/'סכום נכסי הקרן'!$C$41</f>
        <v>1.0857615655564518E-5</v>
      </c>
    </row>
    <row r="36" spans="1:10">
      <c r="A36" t="s">
        <v>1342</v>
      </c>
      <c r="B36" t="s">
        <v>1343</v>
      </c>
      <c r="C36" t="s">
        <v>1084</v>
      </c>
      <c r="D36" t="s">
        <v>100</v>
      </c>
      <c r="E36" s="68">
        <v>45132</v>
      </c>
      <c r="F36" s="55">
        <v>518256.70191100001</v>
      </c>
      <c r="G36" s="55">
        <v>1.3763749999999999</v>
      </c>
      <c r="H36" s="55">
        <v>7.133153666000001</v>
      </c>
      <c r="I36" s="56">
        <f t="shared" si="0"/>
        <v>2.1503701056383886E-3</v>
      </c>
      <c r="J36" s="56">
        <f>H36/'סכום נכסי הקרן'!$C$41</f>
        <v>3.4513439637660993E-5</v>
      </c>
    </row>
    <row r="37" spans="1:10">
      <c r="A37" t="s">
        <v>1344</v>
      </c>
      <c r="B37" t="s">
        <v>1345</v>
      </c>
      <c r="C37" t="s">
        <v>1084</v>
      </c>
      <c r="D37" t="s">
        <v>100</v>
      </c>
      <c r="E37" s="68">
        <v>45132</v>
      </c>
      <c r="F37" s="55">
        <v>284616.60187200003</v>
      </c>
      <c r="G37" s="55">
        <v>1.384423</v>
      </c>
      <c r="H37" s="55">
        <v>3.9402980149999998</v>
      </c>
      <c r="I37" s="56">
        <f t="shared" si="0"/>
        <v>1.1878475433873097E-3</v>
      </c>
      <c r="J37" s="56">
        <f>H37/'סכום נכסי הקרן'!$C$41</f>
        <v>1.9064952763222571E-5</v>
      </c>
    </row>
    <row r="38" spans="1:10">
      <c r="A38" t="s">
        <v>1346</v>
      </c>
      <c r="B38" t="s">
        <v>1347</v>
      </c>
      <c r="C38" t="s">
        <v>1084</v>
      </c>
      <c r="D38" t="s">
        <v>100</v>
      </c>
      <c r="E38" s="68">
        <v>45132</v>
      </c>
      <c r="F38" s="55">
        <v>213694.72196399997</v>
      </c>
      <c r="G38" s="55">
        <v>1.491611</v>
      </c>
      <c r="H38" s="55">
        <v>3.1874940719999998</v>
      </c>
      <c r="I38" s="56">
        <f t="shared" si="0"/>
        <v>9.6090625342885698E-4</v>
      </c>
      <c r="J38" s="56">
        <f>H38/'סכום נכסי הקרן'!$C$41</f>
        <v>1.5422545118261053E-5</v>
      </c>
    </row>
    <row r="39" spans="1:10">
      <c r="A39" t="s">
        <v>1348</v>
      </c>
      <c r="B39" t="s">
        <v>1349</v>
      </c>
      <c r="C39" t="s">
        <v>1084</v>
      </c>
      <c r="D39" t="s">
        <v>100</v>
      </c>
      <c r="E39" s="68">
        <v>45272</v>
      </c>
      <c r="F39" s="55">
        <v>142497.98856</v>
      </c>
      <c r="G39" s="55">
        <v>2.0410910000000002</v>
      </c>
      <c r="H39" s="55">
        <v>2.9085132440000003</v>
      </c>
      <c r="I39" s="56">
        <f t="shared" si="0"/>
        <v>8.7680431750156726E-4</v>
      </c>
      <c r="J39" s="56">
        <f>H39/'סכום נכסי הקרן'!$C$41</f>
        <v>1.4072709068445232E-5</v>
      </c>
    </row>
    <row r="40" spans="1:10">
      <c r="A40" t="s">
        <v>1350</v>
      </c>
      <c r="B40" t="s">
        <v>1351</v>
      </c>
      <c r="C40" t="s">
        <v>1084</v>
      </c>
      <c r="D40" t="s">
        <v>100</v>
      </c>
      <c r="E40" s="68">
        <v>45250</v>
      </c>
      <c r="F40" s="55">
        <v>121179.22876899998</v>
      </c>
      <c r="G40" s="55">
        <v>1.9945440000000001</v>
      </c>
      <c r="H40" s="55">
        <v>2.4169728780000002</v>
      </c>
      <c r="I40" s="56">
        <f t="shared" si="0"/>
        <v>7.2862389713587586E-4</v>
      </c>
      <c r="J40" s="56">
        <f>H40/'סכום נכסי הקרן'!$C$41</f>
        <v>1.1694413360015896E-5</v>
      </c>
    </row>
    <row r="41" spans="1:10">
      <c r="A41" t="s">
        <v>1350</v>
      </c>
      <c r="B41" t="s">
        <v>1352</v>
      </c>
      <c r="C41" t="s">
        <v>1084</v>
      </c>
      <c r="D41" t="s">
        <v>100</v>
      </c>
      <c r="E41" s="68">
        <v>45250</v>
      </c>
      <c r="F41" s="55">
        <v>138307.757403</v>
      </c>
      <c r="G41" s="55">
        <v>1.9945440000000001</v>
      </c>
      <c r="H41" s="55">
        <v>2.7586088860000002</v>
      </c>
      <c r="I41" s="56">
        <f t="shared" si="0"/>
        <v>8.3161394796213233E-4</v>
      </c>
      <c r="J41" s="56">
        <f>H41/'סכום נכסי הקרן'!$C$41</f>
        <v>1.3347403649060296E-5</v>
      </c>
    </row>
    <row r="42" spans="1:10">
      <c r="A42" t="s">
        <v>1353</v>
      </c>
      <c r="B42" t="s">
        <v>1354</v>
      </c>
      <c r="C42" t="s">
        <v>1084</v>
      </c>
      <c r="D42" t="s">
        <v>100</v>
      </c>
      <c r="E42" s="68">
        <v>45271</v>
      </c>
      <c r="F42" s="55">
        <v>413580.95913600008</v>
      </c>
      <c r="G42" s="55">
        <v>2.1030929999999999</v>
      </c>
      <c r="H42" s="55">
        <v>8.6979926369999987</v>
      </c>
      <c r="I42" s="56">
        <f t="shared" si="0"/>
        <v>2.6221085681666025E-3</v>
      </c>
      <c r="J42" s="56">
        <f>H42/'סכום נכסי הקרן'!$C$41</f>
        <v>4.2084841838863477E-5</v>
      </c>
    </row>
    <row r="43" spans="1:10">
      <c r="A43" t="s">
        <v>1355</v>
      </c>
      <c r="B43" t="s">
        <v>1356</v>
      </c>
      <c r="C43" t="s">
        <v>1084</v>
      </c>
      <c r="D43" t="s">
        <v>100</v>
      </c>
      <c r="E43" s="68">
        <v>45271</v>
      </c>
      <c r="F43" s="55">
        <v>534875.54894999997</v>
      </c>
      <c r="G43" s="55">
        <v>2.1163780000000001</v>
      </c>
      <c r="H43" s="55">
        <v>11.319988821000001</v>
      </c>
      <c r="I43" s="56">
        <f t="shared" si="0"/>
        <v>3.4125390670981161E-3</v>
      </c>
      <c r="J43" s="56">
        <f>H43/'סכום נכסי הקרן'!$C$41</f>
        <v>5.4771251141665889E-5</v>
      </c>
    </row>
    <row r="44" spans="1:10">
      <c r="A44" t="s">
        <v>1357</v>
      </c>
      <c r="B44" t="s">
        <v>1358</v>
      </c>
      <c r="C44" t="s">
        <v>1084</v>
      </c>
      <c r="D44" t="s">
        <v>100</v>
      </c>
      <c r="E44" s="68">
        <v>45250</v>
      </c>
      <c r="F44" s="55">
        <v>606439.07628000004</v>
      </c>
      <c r="G44" s="55">
        <v>2.0822859999999999</v>
      </c>
      <c r="H44" s="55">
        <v>12.627796802999999</v>
      </c>
      <c r="I44" s="56">
        <f t="shared" si="0"/>
        <v>3.8067926217092672E-3</v>
      </c>
      <c r="J44" s="56">
        <f>H44/'סכום נכסי הקרן'!$C$41</f>
        <v>6.1099020590900152E-5</v>
      </c>
    </row>
    <row r="45" spans="1:10">
      <c r="A45" t="s">
        <v>1359</v>
      </c>
      <c r="B45" t="s">
        <v>1360</v>
      </c>
      <c r="C45" t="s">
        <v>1084</v>
      </c>
      <c r="D45" t="s">
        <v>100</v>
      </c>
      <c r="E45" s="68">
        <v>45252</v>
      </c>
      <c r="F45" s="55">
        <v>83149.150049999997</v>
      </c>
      <c r="G45" s="55">
        <v>2.2230240000000001</v>
      </c>
      <c r="H45" s="55">
        <v>1.848425886</v>
      </c>
      <c r="I45" s="56">
        <f t="shared" si="0"/>
        <v>5.5722895564248615E-4</v>
      </c>
      <c r="J45" s="56">
        <f>H45/'סכום נכסי הקרן'!$C$41</f>
        <v>8.9435245935091614E-6</v>
      </c>
    </row>
    <row r="46" spans="1:10">
      <c r="A46" t="s">
        <v>1359</v>
      </c>
      <c r="B46" t="s">
        <v>1361</v>
      </c>
      <c r="C46" t="s">
        <v>1084</v>
      </c>
      <c r="D46" t="s">
        <v>100</v>
      </c>
      <c r="E46" s="68">
        <v>45252</v>
      </c>
      <c r="F46" s="55">
        <v>249981.19019999998</v>
      </c>
      <c r="G46" s="55">
        <v>2.2230240000000001</v>
      </c>
      <c r="H46" s="55">
        <v>5.557142829</v>
      </c>
      <c r="I46" s="56">
        <f t="shared" si="0"/>
        <v>1.6752637573480731E-3</v>
      </c>
      <c r="J46" s="56">
        <f>H46/'סכום נכסי הקרן'!$C$41</f>
        <v>2.6887982870850455E-5</v>
      </c>
    </row>
    <row r="47" spans="1:10">
      <c r="A47" t="s">
        <v>1362</v>
      </c>
      <c r="B47" t="s">
        <v>1363</v>
      </c>
      <c r="C47" t="s">
        <v>1084</v>
      </c>
      <c r="D47" t="s">
        <v>100</v>
      </c>
      <c r="E47" s="68">
        <v>45252</v>
      </c>
      <c r="F47" s="55">
        <v>535673.97900000005</v>
      </c>
      <c r="G47" s="55">
        <v>2.2230240000000001</v>
      </c>
      <c r="H47" s="55">
        <v>11.908163205000001</v>
      </c>
      <c r="I47" s="56">
        <f t="shared" si="0"/>
        <v>3.5898509086030143E-3</v>
      </c>
      <c r="J47" s="56">
        <f>H47/'סכום נכסי הקרן'!$C$41</f>
        <v>5.7617106151822406E-5</v>
      </c>
    </row>
    <row r="48" spans="1:10">
      <c r="A48" t="s">
        <v>1364</v>
      </c>
      <c r="B48" t="s">
        <v>1365</v>
      </c>
      <c r="C48" t="s">
        <v>1084</v>
      </c>
      <c r="D48" t="s">
        <v>100</v>
      </c>
      <c r="E48" s="68">
        <v>45252</v>
      </c>
      <c r="F48" s="55">
        <v>285692.78879999998</v>
      </c>
      <c r="G48" s="55">
        <v>2.2230240000000001</v>
      </c>
      <c r="H48" s="55">
        <v>6.3510203760000001</v>
      </c>
      <c r="I48" s="56">
        <f t="shared" si="0"/>
        <v>1.9145871512549408E-3</v>
      </c>
      <c r="J48" s="56">
        <f>H48/'סכום נכסי הקרן'!$C$41</f>
        <v>3.0729123280971948E-5</v>
      </c>
    </row>
    <row r="49" spans="1:10">
      <c r="A49" t="s">
        <v>1366</v>
      </c>
      <c r="B49" t="s">
        <v>1367</v>
      </c>
      <c r="C49" t="s">
        <v>1084</v>
      </c>
      <c r="D49" t="s">
        <v>100</v>
      </c>
      <c r="E49" s="68">
        <v>45253</v>
      </c>
      <c r="F49" s="55">
        <v>357183.73158000002</v>
      </c>
      <c r="G49" s="55">
        <v>2.2199520000000001</v>
      </c>
      <c r="H49" s="55">
        <v>7.929307251</v>
      </c>
      <c r="I49" s="56">
        <f t="shared" si="0"/>
        <v>2.3903796370243666E-3</v>
      </c>
      <c r="J49" s="56">
        <f>H49/'סכום נכסי הקרן'!$C$41</f>
        <v>3.836559255414421E-5</v>
      </c>
    </row>
    <row r="50" spans="1:10">
      <c r="A50" t="s">
        <v>1368</v>
      </c>
      <c r="B50" t="s">
        <v>1369</v>
      </c>
      <c r="C50" t="s">
        <v>1084</v>
      </c>
      <c r="D50" t="s">
        <v>100</v>
      </c>
      <c r="E50" s="68">
        <v>45252</v>
      </c>
      <c r="F50" s="55">
        <v>277736.27327900002</v>
      </c>
      <c r="G50" s="55">
        <v>2.319293</v>
      </c>
      <c r="H50" s="55">
        <v>6.4415170509999999</v>
      </c>
      <c r="I50" s="56">
        <f t="shared" si="0"/>
        <v>1.9418684007122791E-3</v>
      </c>
      <c r="J50" s="56">
        <f>H50/'סכום נכסי הקרן'!$C$41</f>
        <v>3.1166987327685097E-5</v>
      </c>
    </row>
    <row r="51" spans="1:10">
      <c r="A51" t="s">
        <v>1368</v>
      </c>
      <c r="B51" t="s">
        <v>1370</v>
      </c>
      <c r="C51" t="s">
        <v>1084</v>
      </c>
      <c r="D51" t="s">
        <v>100</v>
      </c>
      <c r="E51" s="68">
        <v>45252</v>
      </c>
      <c r="F51" s="55">
        <v>321735.37294799997</v>
      </c>
      <c r="G51" s="55">
        <v>2.319293</v>
      </c>
      <c r="H51" s="55">
        <v>7.4619849620000007</v>
      </c>
      <c r="I51" s="56">
        <f t="shared" si="0"/>
        <v>2.2495000307495138E-3</v>
      </c>
      <c r="J51" s="56">
        <f>H51/'סכום נכסי הקרן'!$C$41</f>
        <v>3.6104474909978908E-5</v>
      </c>
    </row>
    <row r="52" spans="1:10">
      <c r="A52" t="s">
        <v>1371</v>
      </c>
      <c r="B52" t="s">
        <v>1372</v>
      </c>
      <c r="C52" t="s">
        <v>1084</v>
      </c>
      <c r="D52" t="s">
        <v>100</v>
      </c>
      <c r="E52" s="68">
        <v>45265</v>
      </c>
      <c r="F52" s="55">
        <v>507654.40711199999</v>
      </c>
      <c r="G52" s="55">
        <v>2.3245809999999998</v>
      </c>
      <c r="H52" s="55">
        <v>11.800839379999998</v>
      </c>
      <c r="I52" s="56">
        <f t="shared" si="0"/>
        <v>3.5574969238567149E-3</v>
      </c>
      <c r="J52" s="56">
        <f>H52/'סכום נכסי הקרן'!$C$41</f>
        <v>5.709782470503736E-5</v>
      </c>
    </row>
    <row r="53" spans="1:10">
      <c r="A53" t="s">
        <v>1373</v>
      </c>
      <c r="B53" t="s">
        <v>1374</v>
      </c>
      <c r="C53" t="s">
        <v>1084</v>
      </c>
      <c r="D53" t="s">
        <v>100</v>
      </c>
      <c r="E53" s="68">
        <v>45252</v>
      </c>
      <c r="F53" s="55">
        <v>333020.23272600002</v>
      </c>
      <c r="G53" s="55">
        <v>2.3430870000000001</v>
      </c>
      <c r="H53" s="55">
        <v>7.8029535650000001</v>
      </c>
      <c r="I53" s="56">
        <f t="shared" si="0"/>
        <v>2.3522888847661186E-3</v>
      </c>
      <c r="J53" s="56">
        <f>H53/'סכום נכסי הקרן'!$C$41</f>
        <v>3.7754235990280585E-5</v>
      </c>
    </row>
    <row r="54" spans="1:10">
      <c r="A54" t="s">
        <v>1373</v>
      </c>
      <c r="B54" t="s">
        <v>1375</v>
      </c>
      <c r="C54" t="s">
        <v>1084</v>
      </c>
      <c r="D54" t="s">
        <v>100</v>
      </c>
      <c r="E54" s="68">
        <v>45252</v>
      </c>
      <c r="F54" s="55">
        <v>107271.25475399999</v>
      </c>
      <c r="G54" s="55">
        <v>2.3430870000000001</v>
      </c>
      <c r="H54" s="55">
        <v>2.513458746</v>
      </c>
      <c r="I54" s="56">
        <f t="shared" si="0"/>
        <v>7.5771065677666721E-4</v>
      </c>
      <c r="J54" s="56">
        <f>H54/'סכום נכסי הקרן'!$C$41</f>
        <v>1.2161255844705096E-5</v>
      </c>
    </row>
    <row r="55" spans="1:10">
      <c r="A55" t="s">
        <v>1376</v>
      </c>
      <c r="B55" t="s">
        <v>1377</v>
      </c>
      <c r="C55" t="s">
        <v>1084</v>
      </c>
      <c r="D55" t="s">
        <v>100</v>
      </c>
      <c r="E55" s="68">
        <v>45253</v>
      </c>
      <c r="F55" s="55">
        <v>357590.20505999995</v>
      </c>
      <c r="G55" s="55">
        <v>2.3008690000000001</v>
      </c>
      <c r="H55" s="55">
        <v>8.2276813349999998</v>
      </c>
      <c r="I55" s="56">
        <f t="shared" si="0"/>
        <v>2.480327890009449E-3</v>
      </c>
      <c r="J55" s="56">
        <f>H55/'סכום נכסי הקרן'!$C$41</f>
        <v>3.9809261991220993E-5</v>
      </c>
    </row>
    <row r="56" spans="1:10">
      <c r="A56" t="s">
        <v>1378</v>
      </c>
      <c r="B56" t="s">
        <v>1379</v>
      </c>
      <c r="C56" t="s">
        <v>1084</v>
      </c>
      <c r="D56" t="s">
        <v>100</v>
      </c>
      <c r="E56" s="68">
        <v>45252</v>
      </c>
      <c r="F56" s="55">
        <v>286157.32991999999</v>
      </c>
      <c r="G56" s="55">
        <v>2.3774359999999999</v>
      </c>
      <c r="H56" s="55">
        <v>6.8032072569999995</v>
      </c>
      <c r="I56" s="56">
        <f t="shared" si="0"/>
        <v>2.0509040170613004E-3</v>
      </c>
      <c r="J56" s="56">
        <f>H56/'סכום נכסי הקרן'!$C$41</f>
        <v>3.2917008941801574E-5</v>
      </c>
    </row>
    <row r="57" spans="1:10">
      <c r="A57" t="s">
        <v>1380</v>
      </c>
      <c r="B57" t="s">
        <v>1381</v>
      </c>
      <c r="C57" t="s">
        <v>1084</v>
      </c>
      <c r="D57" t="s">
        <v>100</v>
      </c>
      <c r="E57" s="68">
        <v>45257</v>
      </c>
      <c r="F57" s="55">
        <v>286552.18987200002</v>
      </c>
      <c r="G57" s="55">
        <v>2.5205790000000001</v>
      </c>
      <c r="H57" s="55">
        <v>7.2227756870000004</v>
      </c>
      <c r="I57" s="56">
        <f t="shared" si="0"/>
        <v>2.1773876807235706E-3</v>
      </c>
      <c r="J57" s="56">
        <f>H57/'סכום נכסי הקרן'!$C$41</f>
        <v>3.4947071710769432E-5</v>
      </c>
    </row>
    <row r="58" spans="1:10">
      <c r="A58" t="s">
        <v>1382</v>
      </c>
      <c r="B58" t="s">
        <v>1383</v>
      </c>
      <c r="C58" t="s">
        <v>1084</v>
      </c>
      <c r="D58" t="s">
        <v>100</v>
      </c>
      <c r="E58" s="68">
        <v>45257</v>
      </c>
      <c r="F58" s="55">
        <v>143620.62959999999</v>
      </c>
      <c r="G58" s="55">
        <v>2.7544249999999999</v>
      </c>
      <c r="H58" s="55">
        <v>3.9559225080000004</v>
      </c>
      <c r="I58" s="56">
        <f t="shared" si="0"/>
        <v>1.1925577240782296E-3</v>
      </c>
      <c r="J58" s="56">
        <f>H58/'סכום נכסי הקרן'!$C$41</f>
        <v>1.914055116208995E-5</v>
      </c>
    </row>
    <row r="59" spans="1:10">
      <c r="A59" t="s">
        <v>1384</v>
      </c>
      <c r="B59" t="s">
        <v>1385</v>
      </c>
      <c r="C59" t="s">
        <v>1084</v>
      </c>
      <c r="D59" t="s">
        <v>100</v>
      </c>
      <c r="E59" s="68">
        <v>45257</v>
      </c>
      <c r="F59" s="55">
        <v>143748.37840799999</v>
      </c>
      <c r="G59" s="55">
        <v>2.8408470000000001</v>
      </c>
      <c r="H59" s="55">
        <v>4.0836713159999993</v>
      </c>
      <c r="I59" s="56">
        <f t="shared" si="0"/>
        <v>1.2310690516924825E-3</v>
      </c>
      <c r="J59" s="56">
        <f>H59/'סכום נכסי הקרן'!$C$41</f>
        <v>1.9758657960308351E-5</v>
      </c>
    </row>
    <row r="60" spans="1:10">
      <c r="A60" t="s">
        <v>1386</v>
      </c>
      <c r="B60" t="s">
        <v>1387</v>
      </c>
      <c r="C60" t="s">
        <v>1084</v>
      </c>
      <c r="D60" t="s">
        <v>100</v>
      </c>
      <c r="E60" s="68">
        <v>45257</v>
      </c>
      <c r="F60" s="55">
        <v>139550.86348500001</v>
      </c>
      <c r="G60" s="55">
        <v>2.9062160000000001</v>
      </c>
      <c r="H60" s="55">
        <v>4.0556492479999999</v>
      </c>
      <c r="I60" s="56">
        <f t="shared" si="0"/>
        <v>1.2226214813544731E-3</v>
      </c>
      <c r="J60" s="56">
        <f>H60/'סכום נכסי הקרן'!$C$41</f>
        <v>1.9623074458574714E-5</v>
      </c>
    </row>
    <row r="61" spans="1:10">
      <c r="A61" t="s">
        <v>1388</v>
      </c>
      <c r="B61" t="s">
        <v>1389</v>
      </c>
      <c r="C61" t="s">
        <v>1084</v>
      </c>
      <c r="D61" t="s">
        <v>100</v>
      </c>
      <c r="E61" s="68">
        <v>45257</v>
      </c>
      <c r="F61" s="55">
        <v>71926.450079999995</v>
      </c>
      <c r="G61" s="55">
        <v>2.9114420000000001</v>
      </c>
      <c r="H61" s="55">
        <v>2.0940965339999997</v>
      </c>
      <c r="I61" s="56">
        <f t="shared" si="0"/>
        <v>6.3128915987025402E-4</v>
      </c>
      <c r="J61" s="56">
        <f>H61/'סכום נכסי הקרן'!$C$41</f>
        <v>1.0132190852152615E-5</v>
      </c>
    </row>
    <row r="62" spans="1:10">
      <c r="A62" t="s">
        <v>1390</v>
      </c>
      <c r="B62" t="s">
        <v>1391</v>
      </c>
      <c r="C62" t="s">
        <v>1084</v>
      </c>
      <c r="D62" t="s">
        <v>100</v>
      </c>
      <c r="E62" s="68">
        <v>45245</v>
      </c>
      <c r="F62" s="55">
        <v>289385.89070400002</v>
      </c>
      <c r="G62" s="55">
        <v>3.4153419999999999</v>
      </c>
      <c r="H62" s="55">
        <v>9.8835174850000005</v>
      </c>
      <c r="I62" s="56">
        <f t="shared" si="0"/>
        <v>2.9794984846045389E-3</v>
      </c>
      <c r="J62" s="56">
        <f>H62/'סכום נכסי הקרן'!$C$41</f>
        <v>4.7820949904980561E-5</v>
      </c>
    </row>
    <row r="63" spans="1:10">
      <c r="A63" t="s">
        <v>1392</v>
      </c>
      <c r="B63" t="s">
        <v>1393</v>
      </c>
      <c r="C63" t="s">
        <v>1084</v>
      </c>
      <c r="D63" t="s">
        <v>100</v>
      </c>
      <c r="E63" s="68">
        <v>45245</v>
      </c>
      <c r="F63" s="55">
        <v>361780.75307999999</v>
      </c>
      <c r="G63" s="55">
        <v>3.4282599999999999</v>
      </c>
      <c r="H63" s="55">
        <v>12.402786556999999</v>
      </c>
      <c r="I63" s="56">
        <f t="shared" si="0"/>
        <v>3.7389607300780769E-3</v>
      </c>
      <c r="J63" s="56">
        <f>H63/'סכום נכסי הקרן'!$C$41</f>
        <v>6.0010318747816054E-5</v>
      </c>
    </row>
    <row r="64" spans="1:10">
      <c r="A64" t="s">
        <v>1392</v>
      </c>
      <c r="B64" t="s">
        <v>1394</v>
      </c>
      <c r="C64" t="s">
        <v>1084</v>
      </c>
      <c r="D64" t="s">
        <v>100</v>
      </c>
      <c r="E64" s="68">
        <v>45245</v>
      </c>
      <c r="F64" s="55">
        <v>84235.271739000003</v>
      </c>
      <c r="G64" s="55">
        <v>3.4282599999999999</v>
      </c>
      <c r="H64" s="55">
        <v>2.8878045179999998</v>
      </c>
      <c r="I64" s="56">
        <f t="shared" si="0"/>
        <v>8.7056143708690362E-4</v>
      </c>
      <c r="J64" s="56">
        <f>H64/'סכום נכסי הקרן'!$C$41</f>
        <v>1.3972510839409369E-5</v>
      </c>
    </row>
    <row r="65" spans="1:10">
      <c r="A65" t="s">
        <v>1395</v>
      </c>
      <c r="B65" t="s">
        <v>1396</v>
      </c>
      <c r="C65" t="s">
        <v>1084</v>
      </c>
      <c r="D65" t="s">
        <v>100</v>
      </c>
      <c r="E65" s="68">
        <v>45246</v>
      </c>
      <c r="F65" s="55">
        <v>410142.38386</v>
      </c>
      <c r="G65" s="55">
        <v>3.4790049999999999</v>
      </c>
      <c r="H65" s="55">
        <v>14.268875466999999</v>
      </c>
      <c r="I65" s="56">
        <f t="shared" si="0"/>
        <v>4.3015144047106801E-3</v>
      </c>
      <c r="J65" s="56">
        <f>H65/'סכום נכסי הקרן'!$C$41</f>
        <v>6.9039305079735293E-5</v>
      </c>
    </row>
    <row r="66" spans="1:10">
      <c r="A66" t="s">
        <v>1397</v>
      </c>
      <c r="B66" t="s">
        <v>1398</v>
      </c>
      <c r="C66" t="s">
        <v>1084</v>
      </c>
      <c r="D66" t="s">
        <v>100</v>
      </c>
      <c r="E66" s="68">
        <v>45160</v>
      </c>
      <c r="F66" s="55">
        <v>253436.21478000001</v>
      </c>
      <c r="G66" s="55">
        <v>3.11198</v>
      </c>
      <c r="H66" s="55">
        <v>7.8868839820000005</v>
      </c>
      <c r="I66" s="56">
        <f t="shared" si="0"/>
        <v>2.3775906612483531E-3</v>
      </c>
      <c r="J66" s="56">
        <f>H66/'סכום נכסי הקרן'!$C$41</f>
        <v>3.8160329496256831E-5</v>
      </c>
    </row>
    <row r="67" spans="1:10">
      <c r="A67" t="s">
        <v>1399</v>
      </c>
      <c r="B67" t="s">
        <v>1400</v>
      </c>
      <c r="C67" t="s">
        <v>1084</v>
      </c>
      <c r="D67" t="s">
        <v>100</v>
      </c>
      <c r="E67" s="68">
        <v>45245</v>
      </c>
      <c r="F67" s="55">
        <v>144898.11768</v>
      </c>
      <c r="G67" s="55">
        <v>3.5521029999999998</v>
      </c>
      <c r="H67" s="55">
        <v>5.146931071</v>
      </c>
      <c r="I67" s="56">
        <f t="shared" si="0"/>
        <v>1.5516007686213462E-3</v>
      </c>
      <c r="J67" s="56">
        <f>H67/'סכום נכסי הקרן'!$C$41</f>
        <v>2.4903191933866341E-5</v>
      </c>
    </row>
    <row r="68" spans="1:10">
      <c r="A68" t="s">
        <v>1401</v>
      </c>
      <c r="B68" t="s">
        <v>1402</v>
      </c>
      <c r="C68" t="s">
        <v>1084</v>
      </c>
      <c r="D68" t="s">
        <v>100</v>
      </c>
      <c r="E68" s="68">
        <v>45246</v>
      </c>
      <c r="F68" s="55">
        <v>217352.98328399996</v>
      </c>
      <c r="G68" s="55">
        <v>3.5589430000000002</v>
      </c>
      <c r="H68" s="55">
        <v>7.7354690490000015</v>
      </c>
      <c r="I68" s="56">
        <f t="shared" si="0"/>
        <v>2.3319449117361292E-3</v>
      </c>
      <c r="J68" s="56">
        <f>H68/'סכום נכסי הקרן'!$C$41</f>
        <v>3.7427715228426763E-5</v>
      </c>
    </row>
    <row r="69" spans="1:10">
      <c r="A69" t="s">
        <v>1403</v>
      </c>
      <c r="B69" t="s">
        <v>1404</v>
      </c>
      <c r="C69" t="s">
        <v>1084</v>
      </c>
      <c r="D69" t="s">
        <v>100</v>
      </c>
      <c r="E69" s="68">
        <v>45155</v>
      </c>
      <c r="F69" s="55">
        <v>434775.64773600007</v>
      </c>
      <c r="G69" s="55">
        <v>3.170544</v>
      </c>
      <c r="H69" s="55">
        <v>13.784754522</v>
      </c>
      <c r="I69" s="56">
        <f t="shared" si="0"/>
        <v>4.1555706529864617E-3</v>
      </c>
      <c r="J69" s="56">
        <f>H69/'סכום נכסי הקרן'!$C$41</f>
        <v>6.6696907902421361E-5</v>
      </c>
    </row>
    <row r="70" spans="1:10">
      <c r="A70" t="s">
        <v>1405</v>
      </c>
      <c r="B70" t="s">
        <v>1406</v>
      </c>
      <c r="C70" t="s">
        <v>1084</v>
      </c>
      <c r="D70" t="s">
        <v>100</v>
      </c>
      <c r="E70" s="68">
        <v>45245</v>
      </c>
      <c r="F70" s="55">
        <v>123196.305024</v>
      </c>
      <c r="G70" s="55">
        <v>3.5778639999999999</v>
      </c>
      <c r="H70" s="55">
        <v>4.4077964039999999</v>
      </c>
      <c r="I70" s="56">
        <f t="shared" si="0"/>
        <v>1.3287802370051996E-3</v>
      </c>
      <c r="J70" s="56">
        <f>H70/'סכום נכסי הקרן'!$C$41</f>
        <v>2.1326922459229854E-5</v>
      </c>
    </row>
    <row r="71" spans="1:10">
      <c r="A71" t="s">
        <v>1407</v>
      </c>
      <c r="B71" t="s">
        <v>1408</v>
      </c>
      <c r="C71" t="s">
        <v>1084</v>
      </c>
      <c r="D71" t="s">
        <v>100</v>
      </c>
      <c r="E71" s="68">
        <v>45155</v>
      </c>
      <c r="F71" s="55">
        <v>434810.48832</v>
      </c>
      <c r="G71" s="55">
        <v>3.1783030000000001</v>
      </c>
      <c r="H71" s="55">
        <v>13.819595106000001</v>
      </c>
      <c r="I71" s="56">
        <f t="shared" si="0"/>
        <v>4.1660737423358041E-3</v>
      </c>
      <c r="J71" s="56">
        <f>H71/'סכום נכסי הקרן'!$C$41</f>
        <v>6.6865482483753665E-5</v>
      </c>
    </row>
    <row r="72" spans="1:10">
      <c r="A72" t="s">
        <v>1409</v>
      </c>
      <c r="B72" t="s">
        <v>1410</v>
      </c>
      <c r="C72" t="s">
        <v>1084</v>
      </c>
      <c r="D72" t="s">
        <v>100</v>
      </c>
      <c r="E72" s="68">
        <v>45160</v>
      </c>
      <c r="F72" s="55">
        <v>362342.0736</v>
      </c>
      <c r="G72" s="55">
        <v>3.1896149999999999</v>
      </c>
      <c r="H72" s="55">
        <v>11.557315330999998</v>
      </c>
      <c r="I72" s="56">
        <f t="shared" si="0"/>
        <v>3.4840838362528879E-3</v>
      </c>
      <c r="J72" s="56">
        <f>H72/'סכום נכסי הקרן'!$C$41</f>
        <v>5.5919544668040289E-5</v>
      </c>
    </row>
    <row r="73" spans="1:10">
      <c r="A73" t="s">
        <v>1411</v>
      </c>
      <c r="B73" t="s">
        <v>1412</v>
      </c>
      <c r="C73" t="s">
        <v>1084</v>
      </c>
      <c r="D73" t="s">
        <v>100</v>
      </c>
      <c r="E73" s="68">
        <v>45160</v>
      </c>
      <c r="F73" s="55">
        <v>362342.0736</v>
      </c>
      <c r="G73" s="55">
        <v>3.1896149999999999</v>
      </c>
      <c r="H73" s="55">
        <v>11.557315330999998</v>
      </c>
      <c r="I73" s="56">
        <f t="shared" si="0"/>
        <v>3.4840838362528879E-3</v>
      </c>
      <c r="J73" s="56">
        <f>H73/'סכום נכסי הקרן'!$C$41</f>
        <v>5.5919544668040289E-5</v>
      </c>
    </row>
    <row r="74" spans="1:10">
      <c r="A74" t="s">
        <v>1413</v>
      </c>
      <c r="B74" t="s">
        <v>1414</v>
      </c>
      <c r="C74" t="s">
        <v>1084</v>
      </c>
      <c r="D74" t="s">
        <v>100</v>
      </c>
      <c r="E74" s="68">
        <v>45168</v>
      </c>
      <c r="F74" s="55">
        <v>508227.34116000007</v>
      </c>
      <c r="G74" s="55">
        <v>3.370279</v>
      </c>
      <c r="H74" s="55">
        <v>17.128679583</v>
      </c>
      <c r="I74" s="56">
        <f t="shared" ref="I74:I137" si="1">H74/$H$9</f>
        <v>5.1636348029210979E-3</v>
      </c>
      <c r="J74" s="56">
        <f>H74/'סכום נכסי הקרן'!$C$41</f>
        <v>8.2876337247366776E-5</v>
      </c>
    </row>
    <row r="75" spans="1:10">
      <c r="A75" t="s">
        <v>1415</v>
      </c>
      <c r="B75" t="s">
        <v>1416</v>
      </c>
      <c r="C75" t="s">
        <v>1084</v>
      </c>
      <c r="D75" t="s">
        <v>100</v>
      </c>
      <c r="E75" s="68">
        <v>45174</v>
      </c>
      <c r="F75" s="55">
        <v>435507.75691500003</v>
      </c>
      <c r="G75" s="55">
        <v>3.8023899999999999</v>
      </c>
      <c r="H75" s="55">
        <v>16.559705307000002</v>
      </c>
      <c r="I75" s="56">
        <f t="shared" si="1"/>
        <v>4.9921110518179289E-3</v>
      </c>
      <c r="J75" s="56">
        <f>H75/'סכום נכסי הקרן'!$C$41</f>
        <v>8.0123381086656499E-5</v>
      </c>
    </row>
    <row r="76" spans="1:10">
      <c r="A76" t="s">
        <v>1415</v>
      </c>
      <c r="B76" t="s">
        <v>1417</v>
      </c>
      <c r="C76" t="s">
        <v>1084</v>
      </c>
      <c r="D76" t="s">
        <v>100</v>
      </c>
      <c r="E76" s="68">
        <v>45174</v>
      </c>
      <c r="F76" s="55">
        <v>72874.888200000001</v>
      </c>
      <c r="G76" s="55">
        <v>3.8023899999999999</v>
      </c>
      <c r="H76" s="55">
        <v>2.7709877809999997</v>
      </c>
      <c r="I76" s="56">
        <f t="shared" si="1"/>
        <v>8.3534570631127816E-4</v>
      </c>
      <c r="J76" s="56">
        <f>H76/'סכום נכסי הקרן'!$C$41</f>
        <v>1.3407298369596017E-5</v>
      </c>
    </row>
    <row r="77" spans="1:10">
      <c r="A77" t="s">
        <v>1418</v>
      </c>
      <c r="B77" t="s">
        <v>1419</v>
      </c>
      <c r="C77" t="s">
        <v>1084</v>
      </c>
      <c r="D77" t="s">
        <v>100</v>
      </c>
      <c r="E77" s="68">
        <v>45169</v>
      </c>
      <c r="F77" s="55">
        <v>218676.925476</v>
      </c>
      <c r="G77" s="55">
        <v>3.8032300000000001</v>
      </c>
      <c r="H77" s="55">
        <v>8.3167861090000006</v>
      </c>
      <c r="I77" s="56">
        <f t="shared" si="1"/>
        <v>2.5071895351177777E-3</v>
      </c>
      <c r="J77" s="56">
        <f>H77/'סכום נכסי הקרן'!$C$41</f>
        <v>4.0240391388241391E-5</v>
      </c>
    </row>
    <row r="78" spans="1:10">
      <c r="A78" t="s">
        <v>1420</v>
      </c>
      <c r="B78" t="s">
        <v>1421</v>
      </c>
      <c r="C78" t="s">
        <v>1084</v>
      </c>
      <c r="D78" t="s">
        <v>100</v>
      </c>
      <c r="E78" s="68">
        <v>45174</v>
      </c>
      <c r="F78" s="55">
        <v>5661.9538670000002</v>
      </c>
      <c r="G78" s="55">
        <v>3.9044840000000001</v>
      </c>
      <c r="H78" s="55">
        <v>0.22107008</v>
      </c>
      <c r="I78" s="56">
        <f t="shared" si="1"/>
        <v>6.6644083885222588E-5</v>
      </c>
      <c r="J78" s="56">
        <f>H78/'סכום נכסי הקרן'!$C$41</f>
        <v>1.069637529069444E-6</v>
      </c>
    </row>
    <row r="79" spans="1:10">
      <c r="A79" t="s">
        <v>1420</v>
      </c>
      <c r="B79" t="s">
        <v>1422</v>
      </c>
      <c r="C79" t="s">
        <v>1084</v>
      </c>
      <c r="D79" t="s">
        <v>100</v>
      </c>
      <c r="E79" s="68">
        <v>45174</v>
      </c>
      <c r="F79" s="55">
        <v>182380.77929999999</v>
      </c>
      <c r="G79" s="55">
        <v>3.9044840000000001</v>
      </c>
      <c r="H79" s="55">
        <v>7.1210282520000003</v>
      </c>
      <c r="I79" s="56">
        <f t="shared" si="1"/>
        <v>2.1467147620126974E-3</v>
      </c>
      <c r="J79" s="56">
        <f>H79/'סכום נכסי הקרן'!$C$41</f>
        <v>3.4454771373416889E-5</v>
      </c>
    </row>
    <row r="80" spans="1:10">
      <c r="A80" t="s">
        <v>1423</v>
      </c>
      <c r="B80" t="s">
        <v>1424</v>
      </c>
      <c r="C80" t="s">
        <v>1084</v>
      </c>
      <c r="D80" t="s">
        <v>100</v>
      </c>
      <c r="E80" s="68">
        <v>45181</v>
      </c>
      <c r="F80" s="55">
        <v>160537.66871999999</v>
      </c>
      <c r="G80" s="55">
        <v>3.9528509999999999</v>
      </c>
      <c r="H80" s="55">
        <v>6.34581558</v>
      </c>
      <c r="I80" s="56">
        <f t="shared" si="1"/>
        <v>1.9130181064469349E-3</v>
      </c>
      <c r="J80" s="56">
        <f>H80/'סכום נכסי הקרן'!$C$41</f>
        <v>3.0703940112210485E-5</v>
      </c>
    </row>
    <row r="81" spans="1:10">
      <c r="A81" t="s">
        <v>1423</v>
      </c>
      <c r="B81" t="s">
        <v>1425</v>
      </c>
      <c r="C81" t="s">
        <v>1084</v>
      </c>
      <c r="D81" t="s">
        <v>100</v>
      </c>
      <c r="E81" s="68">
        <v>45181</v>
      </c>
      <c r="F81" s="55">
        <v>226538.24440000003</v>
      </c>
      <c r="G81" s="55">
        <v>3.9528509999999999</v>
      </c>
      <c r="H81" s="55">
        <v>8.9547202989999999</v>
      </c>
      <c r="I81" s="56">
        <f t="shared" si="1"/>
        <v>2.6995020347179567E-3</v>
      </c>
      <c r="J81" s="56">
        <f>H81/'סכום נכסי הקרן'!$C$41</f>
        <v>4.3327006956935794E-5</v>
      </c>
    </row>
    <row r="82" spans="1:10">
      <c r="A82" t="s">
        <v>1426</v>
      </c>
      <c r="B82" t="s">
        <v>1427</v>
      </c>
      <c r="C82" t="s">
        <v>1084</v>
      </c>
      <c r="D82" t="s">
        <v>100</v>
      </c>
      <c r="E82" s="68">
        <v>45181</v>
      </c>
      <c r="F82" s="55">
        <v>218944.03662</v>
      </c>
      <c r="G82" s="55">
        <v>3.9655879999999999</v>
      </c>
      <c r="H82" s="55">
        <v>8.6824187020000014</v>
      </c>
      <c r="I82" s="56">
        <f t="shared" si="1"/>
        <v>2.6174136287584167E-3</v>
      </c>
      <c r="J82" s="56">
        <f>H82/'סכום נכסי הקרן'!$C$41</f>
        <v>4.2009488062580019E-5</v>
      </c>
    </row>
    <row r="83" spans="1:10">
      <c r="A83" t="s">
        <v>1428</v>
      </c>
      <c r="B83" t="s">
        <v>1429</v>
      </c>
      <c r="C83" t="s">
        <v>1084</v>
      </c>
      <c r="D83" t="s">
        <v>100</v>
      </c>
      <c r="E83" s="68">
        <v>45159</v>
      </c>
      <c r="F83" s="55">
        <v>292080.2292</v>
      </c>
      <c r="G83" s="55">
        <v>3.9097590000000002</v>
      </c>
      <c r="H83" s="55">
        <v>11.419633723999999</v>
      </c>
      <c r="I83" s="56">
        <f t="shared" si="1"/>
        <v>3.4425781536821837E-3</v>
      </c>
      <c r="J83" s="56">
        <f>H83/'סכום נכסי הקרן'!$C$41</f>
        <v>5.5253378473547622E-5</v>
      </c>
    </row>
    <row r="84" spans="1:10">
      <c r="A84" t="s">
        <v>1430</v>
      </c>
      <c r="B84" t="s">
        <v>1431</v>
      </c>
      <c r="C84" t="s">
        <v>1084</v>
      </c>
      <c r="D84" t="s">
        <v>100</v>
      </c>
      <c r="E84" s="68">
        <v>45167</v>
      </c>
      <c r="F84" s="55">
        <v>255617.62245600001</v>
      </c>
      <c r="G84" s="55">
        <v>3.9388100000000001</v>
      </c>
      <c r="H84" s="55">
        <v>10.068291658</v>
      </c>
      <c r="I84" s="56">
        <f t="shared" si="1"/>
        <v>3.0352007555099212E-3</v>
      </c>
      <c r="J84" s="56">
        <f>H84/'סכום נכסי הקרן'!$C$41</f>
        <v>4.8714971338562028E-5</v>
      </c>
    </row>
    <row r="85" spans="1:10">
      <c r="A85" t="s">
        <v>1432</v>
      </c>
      <c r="B85" t="s">
        <v>1433</v>
      </c>
      <c r="C85" t="s">
        <v>1084</v>
      </c>
      <c r="D85" t="s">
        <v>100</v>
      </c>
      <c r="E85" s="68">
        <v>45189</v>
      </c>
      <c r="F85" s="55">
        <v>1079770.258837</v>
      </c>
      <c r="G85" s="55">
        <v>4.0757500000000002</v>
      </c>
      <c r="H85" s="55">
        <v>44.008735761999993</v>
      </c>
      <c r="I85" s="56">
        <f t="shared" si="1"/>
        <v>1.3266932720182317E-2</v>
      </c>
      <c r="J85" s="56">
        <f>H85/'סכום נכסי הקרן'!$C$41</f>
        <v>2.1293426671730405E-4</v>
      </c>
    </row>
    <row r="86" spans="1:10">
      <c r="A86" t="s">
        <v>1434</v>
      </c>
      <c r="B86" t="s">
        <v>1435</v>
      </c>
      <c r="C86" t="s">
        <v>1084</v>
      </c>
      <c r="D86" t="s">
        <v>100</v>
      </c>
      <c r="E86" s="68">
        <v>45174</v>
      </c>
      <c r="F86" s="55">
        <v>153484.38604799999</v>
      </c>
      <c r="G86" s="55">
        <v>4.0826269999999996</v>
      </c>
      <c r="H86" s="55">
        <v>6.2661951680000003</v>
      </c>
      <c r="I86" s="56">
        <f t="shared" si="1"/>
        <v>1.8890156298734249E-3</v>
      </c>
      <c r="J86" s="56">
        <f>H86/'סכום נכסי הקרן'!$C$41</f>
        <v>3.0318700369432215E-5</v>
      </c>
    </row>
    <row r="87" spans="1:10">
      <c r="A87" t="s">
        <v>1436</v>
      </c>
      <c r="B87" t="s">
        <v>1437</v>
      </c>
      <c r="C87" t="s">
        <v>1084</v>
      </c>
      <c r="D87" t="s">
        <v>100</v>
      </c>
      <c r="E87" s="68">
        <v>45167</v>
      </c>
      <c r="F87" s="55">
        <v>255261.13055999999</v>
      </c>
      <c r="G87" s="55">
        <v>4.0100410000000002</v>
      </c>
      <c r="H87" s="55">
        <v>10.236077259</v>
      </c>
      <c r="I87" s="56">
        <f t="shared" si="1"/>
        <v>3.085781628632944E-3</v>
      </c>
      <c r="J87" s="56">
        <f>H87/'סכום נכסי הקרן'!$C$41</f>
        <v>4.952679433906518E-5</v>
      </c>
    </row>
    <row r="88" spans="1:10">
      <c r="A88" t="s">
        <v>1438</v>
      </c>
      <c r="B88" t="s">
        <v>1439</v>
      </c>
      <c r="C88" t="s">
        <v>1084</v>
      </c>
      <c r="D88" t="s">
        <v>100</v>
      </c>
      <c r="E88" s="68">
        <v>45189</v>
      </c>
      <c r="F88" s="55">
        <v>340402.25482799998</v>
      </c>
      <c r="G88" s="55">
        <v>4.1519490000000001</v>
      </c>
      <c r="H88" s="55">
        <v>14.13332748</v>
      </c>
      <c r="I88" s="56">
        <f t="shared" si="1"/>
        <v>4.2606519260971068E-3</v>
      </c>
      <c r="J88" s="56">
        <f>H88/'סכום נכסי הקרן'!$C$41</f>
        <v>6.8383462308587719E-5</v>
      </c>
    </row>
    <row r="89" spans="1:10">
      <c r="A89" t="s">
        <v>1440</v>
      </c>
      <c r="B89" t="s">
        <v>1441</v>
      </c>
      <c r="C89" t="s">
        <v>1084</v>
      </c>
      <c r="D89" t="s">
        <v>100</v>
      </c>
      <c r="E89" s="68">
        <v>45189</v>
      </c>
      <c r="F89" s="55">
        <v>255847.95742800002</v>
      </c>
      <c r="G89" s="55">
        <v>4.1519490000000001</v>
      </c>
      <c r="H89" s="55">
        <v>10.622676308000001</v>
      </c>
      <c r="I89" s="56">
        <f t="shared" si="1"/>
        <v>3.2023262983209605E-3</v>
      </c>
      <c r="J89" s="56">
        <f>H89/'סכום נכסי הקרן'!$C$41</f>
        <v>5.1397336257324573E-5</v>
      </c>
    </row>
    <row r="90" spans="1:10">
      <c r="A90" t="s">
        <v>1442</v>
      </c>
      <c r="B90" t="s">
        <v>1443</v>
      </c>
      <c r="C90" t="s">
        <v>1084</v>
      </c>
      <c r="D90" t="s">
        <v>100</v>
      </c>
      <c r="E90" s="68">
        <v>45190</v>
      </c>
      <c r="F90" s="55">
        <v>292428.63504000002</v>
      </c>
      <c r="G90" s="55">
        <v>4.1816259999999996</v>
      </c>
      <c r="H90" s="55">
        <v>12.228270749</v>
      </c>
      <c r="I90" s="56">
        <f t="shared" si="1"/>
        <v>3.6863509596937296E-3</v>
      </c>
      <c r="J90" s="56">
        <f>H90/'סכום נכסי הקרן'!$C$41</f>
        <v>5.9165931946794963E-5</v>
      </c>
    </row>
    <row r="91" spans="1:10">
      <c r="A91" t="s">
        <v>1444</v>
      </c>
      <c r="B91" t="s">
        <v>1445</v>
      </c>
      <c r="C91" t="s">
        <v>1084</v>
      </c>
      <c r="D91" t="s">
        <v>100</v>
      </c>
      <c r="E91" s="68">
        <v>45188</v>
      </c>
      <c r="F91" s="55">
        <v>365826.13199999998</v>
      </c>
      <c r="G91" s="55">
        <v>4.2342589999999998</v>
      </c>
      <c r="H91" s="55">
        <v>15.490026867000001</v>
      </c>
      <c r="I91" s="56">
        <f t="shared" si="1"/>
        <v>4.6696443494691799E-3</v>
      </c>
      <c r="J91" s="56">
        <f>H91/'סכום נכסי הקרן'!$C$41</f>
        <v>7.4947790597611316E-5</v>
      </c>
    </row>
    <row r="92" spans="1:10">
      <c r="A92" t="s">
        <v>1446</v>
      </c>
      <c r="B92" t="s">
        <v>1447</v>
      </c>
      <c r="C92" t="s">
        <v>1084</v>
      </c>
      <c r="D92" t="s">
        <v>100</v>
      </c>
      <c r="E92" s="68">
        <v>45188</v>
      </c>
      <c r="F92" s="55">
        <v>731652.26399999997</v>
      </c>
      <c r="G92" s="55">
        <v>4.2342589999999998</v>
      </c>
      <c r="H92" s="55">
        <v>30.980053734000002</v>
      </c>
      <c r="I92" s="56">
        <f t="shared" si="1"/>
        <v>9.3392886989383597E-3</v>
      </c>
      <c r="J92" s="56">
        <f>H92/'סכום נכסי הקרן'!$C$41</f>
        <v>1.4989558119522263E-4</v>
      </c>
    </row>
    <row r="93" spans="1:10">
      <c r="A93" t="s">
        <v>1448</v>
      </c>
      <c r="B93" t="s">
        <v>1449</v>
      </c>
      <c r="C93" t="s">
        <v>1084</v>
      </c>
      <c r="D93" t="s">
        <v>100</v>
      </c>
      <c r="E93" s="68">
        <v>45190</v>
      </c>
      <c r="F93" s="55">
        <v>512156.58480000007</v>
      </c>
      <c r="G93" s="55">
        <v>4.2576720000000003</v>
      </c>
      <c r="H93" s="55">
        <v>21.805947289999995</v>
      </c>
      <c r="I93" s="56">
        <f t="shared" si="1"/>
        <v>6.5736502216469173E-3</v>
      </c>
      <c r="J93" s="56">
        <f>H93/'סכום נכסי הקרן'!$C$41</f>
        <v>1.0550708435213908E-4</v>
      </c>
    </row>
    <row r="94" spans="1:10">
      <c r="A94" t="s">
        <v>1450</v>
      </c>
      <c r="B94" t="s">
        <v>1451</v>
      </c>
      <c r="C94" t="s">
        <v>1084</v>
      </c>
      <c r="D94" t="s">
        <v>100</v>
      </c>
      <c r="E94" s="68">
        <v>45182</v>
      </c>
      <c r="F94" s="55">
        <v>366116.47019999998</v>
      </c>
      <c r="G94" s="55">
        <v>4.2868089999999999</v>
      </c>
      <c r="H94" s="55">
        <v>15.694715297999998</v>
      </c>
      <c r="I94" s="56">
        <f t="shared" si="1"/>
        <v>4.7313499993965622E-3</v>
      </c>
      <c r="J94" s="56">
        <f>H94/'סכום נכסי הקרן'!$C$41</f>
        <v>7.593816626293852E-5</v>
      </c>
    </row>
    <row r="95" spans="1:10">
      <c r="A95" t="s">
        <v>1452</v>
      </c>
      <c r="B95" t="s">
        <v>1453</v>
      </c>
      <c r="C95" t="s">
        <v>1084</v>
      </c>
      <c r="D95" t="s">
        <v>100</v>
      </c>
      <c r="E95" s="68">
        <v>45182</v>
      </c>
      <c r="F95" s="55">
        <v>219768.59710799999</v>
      </c>
      <c r="G95" s="55">
        <v>4.3298019999999999</v>
      </c>
      <c r="H95" s="55">
        <v>9.5155441669999998</v>
      </c>
      <c r="I95" s="56">
        <f t="shared" si="1"/>
        <v>2.8685687528546984E-3</v>
      </c>
      <c r="J95" s="56">
        <f>H95/'סכום נכסי הקרן'!$C$41</f>
        <v>4.6040527739172302E-5</v>
      </c>
    </row>
    <row r="96" spans="1:10">
      <c r="A96" t="s">
        <v>1454</v>
      </c>
      <c r="B96" t="s">
        <v>1455</v>
      </c>
      <c r="C96" t="s">
        <v>1084</v>
      </c>
      <c r="D96" t="s">
        <v>100</v>
      </c>
      <c r="E96" s="68">
        <v>45182</v>
      </c>
      <c r="F96" s="55">
        <v>293048.0232</v>
      </c>
      <c r="G96" s="55">
        <v>4.3373840000000001</v>
      </c>
      <c r="H96" s="55">
        <v>12.710619277999999</v>
      </c>
      <c r="I96" s="56">
        <f t="shared" si="1"/>
        <v>3.8317603965048515E-3</v>
      </c>
      <c r="J96" s="56">
        <f>H96/'סכום נכסי הקרן'!$C$41</f>
        <v>6.1499753369892297E-5</v>
      </c>
    </row>
    <row r="97" spans="1:10">
      <c r="A97" t="s">
        <v>1456</v>
      </c>
      <c r="B97" t="s">
        <v>1457</v>
      </c>
      <c r="C97" t="s">
        <v>1084</v>
      </c>
      <c r="D97" t="s">
        <v>100</v>
      </c>
      <c r="E97" s="68">
        <v>45173</v>
      </c>
      <c r="F97" s="55">
        <v>696172.93596000003</v>
      </c>
      <c r="G97" s="55">
        <v>4.3170890000000002</v>
      </c>
      <c r="H97" s="55">
        <v>30.054407163</v>
      </c>
      <c r="I97" s="56">
        <f t="shared" si="1"/>
        <v>9.0602420376905204E-3</v>
      </c>
      <c r="J97" s="56">
        <f>H97/'סכום נכסי הקרן'!$C$41</f>
        <v>1.454168823545833E-4</v>
      </c>
    </row>
    <row r="98" spans="1:10">
      <c r="A98" t="s">
        <v>1458</v>
      </c>
      <c r="B98" t="s">
        <v>1459</v>
      </c>
      <c r="C98" t="s">
        <v>1084</v>
      </c>
      <c r="D98" t="s">
        <v>100</v>
      </c>
      <c r="E98" s="68">
        <v>45173</v>
      </c>
      <c r="F98" s="55">
        <v>622891.57427999994</v>
      </c>
      <c r="G98" s="55">
        <v>4.3170890000000002</v>
      </c>
      <c r="H98" s="55">
        <v>26.890785356000002</v>
      </c>
      <c r="I98" s="56">
        <f t="shared" si="1"/>
        <v>8.1065323494015074E-3</v>
      </c>
      <c r="J98" s="56">
        <f>H98/'סכום נכסי הקרן'!$C$41</f>
        <v>1.3010984210494984E-4</v>
      </c>
    </row>
    <row r="99" spans="1:10">
      <c r="A99" t="s">
        <v>1460</v>
      </c>
      <c r="B99" t="s">
        <v>1461</v>
      </c>
      <c r="C99" t="s">
        <v>1084</v>
      </c>
      <c r="D99" t="s">
        <v>100</v>
      </c>
      <c r="E99" s="68">
        <v>45173</v>
      </c>
      <c r="F99" s="55">
        <v>219931.18650000001</v>
      </c>
      <c r="G99" s="55">
        <v>4.3549829999999998</v>
      </c>
      <c r="H99" s="55">
        <v>9.57796688</v>
      </c>
      <c r="I99" s="56">
        <f t="shared" si="1"/>
        <v>2.8873867879389359E-3</v>
      </c>
      <c r="J99" s="56">
        <f>H99/'סכום נכסי הקרן'!$C$41</f>
        <v>4.6342557197392661E-5</v>
      </c>
    </row>
    <row r="100" spans="1:10">
      <c r="A100" t="s">
        <v>1460</v>
      </c>
      <c r="B100" t="s">
        <v>1462</v>
      </c>
      <c r="C100" t="s">
        <v>1084</v>
      </c>
      <c r="D100" t="s">
        <v>100</v>
      </c>
      <c r="E100" s="68">
        <v>45173</v>
      </c>
      <c r="F100" s="55">
        <v>227589.81449999998</v>
      </c>
      <c r="G100" s="55">
        <v>4.3549829999999998</v>
      </c>
      <c r="H100" s="55">
        <v>9.9114988650000004</v>
      </c>
      <c r="I100" s="56">
        <f t="shared" si="1"/>
        <v>2.9879337890833008E-3</v>
      </c>
      <c r="J100" s="56">
        <f>H100/'סכום נכסי הקרן'!$C$41</f>
        <v>4.7956336539676463E-5</v>
      </c>
    </row>
    <row r="101" spans="1:10">
      <c r="A101" t="s">
        <v>1463</v>
      </c>
      <c r="B101" t="s">
        <v>1464</v>
      </c>
      <c r="C101" t="s">
        <v>1084</v>
      </c>
      <c r="D101" t="s">
        <v>100</v>
      </c>
      <c r="E101" s="68">
        <v>45195</v>
      </c>
      <c r="F101" s="55">
        <v>605623.806614</v>
      </c>
      <c r="G101" s="55">
        <v>4.4637669999999998</v>
      </c>
      <c r="H101" s="55">
        <v>27.033636589</v>
      </c>
      <c r="I101" s="56">
        <f t="shared" si="1"/>
        <v>8.1495964743846776E-3</v>
      </c>
      <c r="J101" s="56">
        <f>H101/'סכום נכסי הקרן'!$C$41</f>
        <v>1.3080102129975829E-4</v>
      </c>
    </row>
    <row r="102" spans="1:10">
      <c r="A102" t="s">
        <v>1465</v>
      </c>
      <c r="B102" t="s">
        <v>1466</v>
      </c>
      <c r="C102" t="s">
        <v>1084</v>
      </c>
      <c r="D102" t="s">
        <v>100</v>
      </c>
      <c r="E102" s="68">
        <v>45173</v>
      </c>
      <c r="F102" s="55">
        <v>366600.36719999998</v>
      </c>
      <c r="G102" s="55">
        <v>4.3676079999999997</v>
      </c>
      <c r="H102" s="55">
        <v>16.011667833000001</v>
      </c>
      <c r="I102" s="56">
        <f t="shared" si="1"/>
        <v>4.8268989372273812E-3</v>
      </c>
      <c r="J102" s="56">
        <f>H102/'סכום נכסי הקרן'!$C$41</f>
        <v>7.7471726690336477E-5</v>
      </c>
    </row>
    <row r="103" spans="1:10">
      <c r="A103" t="s">
        <v>1467</v>
      </c>
      <c r="B103" t="s">
        <v>1468</v>
      </c>
      <c r="C103" t="s">
        <v>1084</v>
      </c>
      <c r="D103" t="s">
        <v>100</v>
      </c>
      <c r="E103" s="68">
        <v>45195</v>
      </c>
      <c r="F103" s="55">
        <v>403430.73566399998</v>
      </c>
      <c r="G103" s="55">
        <v>4.5041029999999997</v>
      </c>
      <c r="H103" s="55">
        <v>18.170937220999999</v>
      </c>
      <c r="I103" s="56">
        <f t="shared" si="1"/>
        <v>5.4778351933895226E-3</v>
      </c>
      <c r="J103" s="56">
        <f>H103/'סכום נכסי הקרן'!$C$41</f>
        <v>8.7919253432877152E-5</v>
      </c>
    </row>
    <row r="104" spans="1:10">
      <c r="A104" t="s">
        <v>1467</v>
      </c>
      <c r="B104" t="s">
        <v>1469</v>
      </c>
      <c r="C104" t="s">
        <v>1084</v>
      </c>
      <c r="D104" t="s">
        <v>100</v>
      </c>
      <c r="E104" s="68">
        <v>45195</v>
      </c>
      <c r="F104" s="55">
        <v>113858.001456</v>
      </c>
      <c r="G104" s="55">
        <v>4.5041029999999997</v>
      </c>
      <c r="H104" s="55">
        <v>5.1282820410000003</v>
      </c>
      <c r="I104" s="56">
        <f t="shared" si="1"/>
        <v>1.5459788069352692E-3</v>
      </c>
      <c r="J104" s="56">
        <f>H104/'סכום נכסי הקרן'!$C$41</f>
        <v>2.4812959450263215E-5</v>
      </c>
    </row>
    <row r="105" spans="1:10">
      <c r="A105" t="s">
        <v>1470</v>
      </c>
      <c r="B105" t="s">
        <v>1471</v>
      </c>
      <c r="C105" t="s">
        <v>1084</v>
      </c>
      <c r="D105" t="s">
        <v>100</v>
      </c>
      <c r="E105" s="68">
        <v>45187</v>
      </c>
      <c r="F105" s="55">
        <v>146717.5704</v>
      </c>
      <c r="G105" s="55">
        <v>4.483047</v>
      </c>
      <c r="H105" s="55">
        <v>6.5774183620000004</v>
      </c>
      <c r="I105" s="56">
        <f t="shared" si="1"/>
        <v>1.9828373928544802E-3</v>
      </c>
      <c r="J105" s="56">
        <f>H105/'סכום נכסי הקרן'!$C$41</f>
        <v>3.1824539640939518E-5</v>
      </c>
    </row>
    <row r="106" spans="1:10">
      <c r="A106" t="s">
        <v>1472</v>
      </c>
      <c r="B106" t="s">
        <v>1473</v>
      </c>
      <c r="C106" t="s">
        <v>1084</v>
      </c>
      <c r="D106" t="s">
        <v>100</v>
      </c>
      <c r="E106" s="68">
        <v>45195</v>
      </c>
      <c r="F106" s="55">
        <v>770267.24459999998</v>
      </c>
      <c r="G106" s="55">
        <v>4.5141819999999999</v>
      </c>
      <c r="H106" s="55">
        <v>34.771265755000002</v>
      </c>
      <c r="I106" s="56">
        <f t="shared" si="1"/>
        <v>1.0482192577899223E-2</v>
      </c>
      <c r="J106" s="56">
        <f>H106/'סכום נכסי הקרן'!$C$41</f>
        <v>1.6823918815605973E-4</v>
      </c>
    </row>
    <row r="107" spans="1:10">
      <c r="A107" t="s">
        <v>1474</v>
      </c>
      <c r="B107" t="s">
        <v>1475</v>
      </c>
      <c r="C107" t="s">
        <v>1084</v>
      </c>
      <c r="D107" t="s">
        <v>100</v>
      </c>
      <c r="E107" s="68">
        <v>45239</v>
      </c>
      <c r="F107" s="55">
        <v>227740.03880000004</v>
      </c>
      <c r="G107" s="55">
        <v>4.6587509999999996</v>
      </c>
      <c r="H107" s="55">
        <v>10.609841581000001</v>
      </c>
      <c r="I107" s="56">
        <f t="shared" si="1"/>
        <v>3.1984571242435278E-3</v>
      </c>
      <c r="J107" s="56">
        <f>H107/'סכום נכסי הקרן'!$C$41</f>
        <v>5.1335236014385501E-5</v>
      </c>
    </row>
    <row r="108" spans="1:10">
      <c r="A108" t="s">
        <v>1476</v>
      </c>
      <c r="B108" t="s">
        <v>1477</v>
      </c>
      <c r="C108" t="s">
        <v>1084</v>
      </c>
      <c r="D108" t="s">
        <v>100</v>
      </c>
      <c r="E108" s="68">
        <v>45175</v>
      </c>
      <c r="F108" s="55">
        <v>293435.14079999999</v>
      </c>
      <c r="G108" s="55">
        <v>4.4400839999999997</v>
      </c>
      <c r="H108" s="55">
        <v>13.028765452</v>
      </c>
      <c r="I108" s="56">
        <f t="shared" si="1"/>
        <v>3.9276691703552915E-3</v>
      </c>
      <c r="J108" s="56">
        <f>H108/'סכום נכסי הקרן'!$C$41</f>
        <v>6.3039089165311816E-5</v>
      </c>
    </row>
    <row r="109" spans="1:10">
      <c r="A109" t="s">
        <v>1478</v>
      </c>
      <c r="B109" t="s">
        <v>1479</v>
      </c>
      <c r="C109" t="s">
        <v>1084</v>
      </c>
      <c r="D109" t="s">
        <v>100</v>
      </c>
      <c r="E109" s="68">
        <v>45173</v>
      </c>
      <c r="F109" s="55">
        <v>88035.187651</v>
      </c>
      <c r="G109" s="55">
        <v>4.3504649999999998</v>
      </c>
      <c r="H109" s="55">
        <v>3.8299402329999999</v>
      </c>
      <c r="I109" s="56">
        <f t="shared" si="1"/>
        <v>1.1545789378799741E-3</v>
      </c>
      <c r="J109" s="56">
        <f>H109/'סכום נכסי הקרן'!$C$41</f>
        <v>1.853099165346016E-5</v>
      </c>
    </row>
    <row r="110" spans="1:10">
      <c r="A110" t="s">
        <v>1480</v>
      </c>
      <c r="B110" t="s">
        <v>1481</v>
      </c>
      <c r="C110" t="s">
        <v>1084</v>
      </c>
      <c r="D110" t="s">
        <v>100</v>
      </c>
      <c r="E110" s="68">
        <v>45175</v>
      </c>
      <c r="F110" s="55">
        <v>256843.817454</v>
      </c>
      <c r="G110" s="55">
        <v>4.4728500000000002</v>
      </c>
      <c r="H110" s="55">
        <v>11.488239015</v>
      </c>
      <c r="I110" s="56">
        <f t="shared" si="1"/>
        <v>3.4632599970522778E-3</v>
      </c>
      <c r="J110" s="56">
        <f>H110/'סכום נכסי הקרן'!$C$41</f>
        <v>5.5585322054272482E-5</v>
      </c>
    </row>
    <row r="111" spans="1:10">
      <c r="A111" t="s">
        <v>1482</v>
      </c>
      <c r="B111" t="s">
        <v>1483</v>
      </c>
      <c r="C111" t="s">
        <v>1084</v>
      </c>
      <c r="D111" t="s">
        <v>100</v>
      </c>
      <c r="E111" s="68">
        <v>45175</v>
      </c>
      <c r="F111" s="55">
        <v>807372.46656000009</v>
      </c>
      <c r="G111" s="55">
        <v>4.4904840000000004</v>
      </c>
      <c r="H111" s="55">
        <v>36.254934351999999</v>
      </c>
      <c r="I111" s="56">
        <f t="shared" si="1"/>
        <v>1.09294613102231E-2</v>
      </c>
      <c r="J111" s="56">
        <f>H111/'סכום נכסי הקרן'!$C$41</f>
        <v>1.754178511938304E-4</v>
      </c>
    </row>
    <row r="112" spans="1:10">
      <c r="A112" t="s">
        <v>1484</v>
      </c>
      <c r="B112" t="s">
        <v>1485</v>
      </c>
      <c r="C112" t="s">
        <v>1084</v>
      </c>
      <c r="D112" t="s">
        <v>100</v>
      </c>
      <c r="E112" s="68">
        <v>45187</v>
      </c>
      <c r="F112" s="55">
        <v>367035.87449999998</v>
      </c>
      <c r="G112" s="55">
        <v>4.5460120000000002</v>
      </c>
      <c r="H112" s="55">
        <v>16.685494406</v>
      </c>
      <c r="I112" s="56">
        <f t="shared" si="1"/>
        <v>5.0300316029192015E-3</v>
      </c>
      <c r="J112" s="56">
        <f>H112/'סכום נכסי הקרן'!$C$41</f>
        <v>8.0732005921994827E-5</v>
      </c>
    </row>
    <row r="113" spans="1:10">
      <c r="A113" t="s">
        <v>1486</v>
      </c>
      <c r="B113" t="s">
        <v>1487</v>
      </c>
      <c r="C113" t="s">
        <v>1084</v>
      </c>
      <c r="D113" t="s">
        <v>100</v>
      </c>
      <c r="E113" s="68">
        <v>45175</v>
      </c>
      <c r="F113" s="55">
        <v>917710.6605</v>
      </c>
      <c r="G113" s="55">
        <v>4.5156650000000003</v>
      </c>
      <c r="H113" s="55">
        <v>41.440737546999998</v>
      </c>
      <c r="I113" s="56">
        <f t="shared" si="1"/>
        <v>1.249278052166879E-2</v>
      </c>
      <c r="J113" s="56">
        <f>H113/'סכום נכסי הקרן'!$C$41</f>
        <v>2.0050912413198751E-4</v>
      </c>
    </row>
    <row r="114" spans="1:10">
      <c r="A114" t="s">
        <v>1488</v>
      </c>
      <c r="B114" t="s">
        <v>1489</v>
      </c>
      <c r="C114" t="s">
        <v>1084</v>
      </c>
      <c r="D114" t="s">
        <v>100</v>
      </c>
      <c r="E114" s="68">
        <v>45187</v>
      </c>
      <c r="F114" s="55">
        <v>513999.26457599999</v>
      </c>
      <c r="G114" s="55">
        <v>4.57369</v>
      </c>
      <c r="H114" s="55">
        <v>23.508732444</v>
      </c>
      <c r="I114" s="56">
        <f t="shared" si="1"/>
        <v>7.0869741261829263E-3</v>
      </c>
      <c r="J114" s="56">
        <f>H114/'סכום נכסי הקרן'!$C$41</f>
        <v>1.1374593288677884E-4</v>
      </c>
    </row>
    <row r="115" spans="1:10">
      <c r="A115" t="s">
        <v>1490</v>
      </c>
      <c r="B115" t="s">
        <v>1491</v>
      </c>
      <c r="C115" t="s">
        <v>1084</v>
      </c>
      <c r="D115" t="s">
        <v>100</v>
      </c>
      <c r="E115" s="68">
        <v>45201</v>
      </c>
      <c r="F115" s="55">
        <v>367374.60239999997</v>
      </c>
      <c r="G115" s="55">
        <v>4.665108</v>
      </c>
      <c r="H115" s="55">
        <v>17.138421998000002</v>
      </c>
      <c r="I115" s="56">
        <f t="shared" si="1"/>
        <v>5.1665717644606458E-3</v>
      </c>
      <c r="J115" s="56">
        <f>H115/'סכום נכסי הקרן'!$C$41</f>
        <v>8.2923475479314632E-5</v>
      </c>
    </row>
    <row r="116" spans="1:10">
      <c r="A116" t="s">
        <v>1492</v>
      </c>
      <c r="B116" t="s">
        <v>1493</v>
      </c>
      <c r="C116" t="s">
        <v>1084</v>
      </c>
      <c r="D116" t="s">
        <v>100</v>
      </c>
      <c r="E116" s="68">
        <v>45244</v>
      </c>
      <c r="F116" s="55">
        <v>589347.83424</v>
      </c>
      <c r="G116" s="55">
        <v>5.1443950000000003</v>
      </c>
      <c r="H116" s="55">
        <v>30.318379480000001</v>
      </c>
      <c r="I116" s="56">
        <f t="shared" si="1"/>
        <v>9.1398194876897449E-3</v>
      </c>
      <c r="J116" s="56">
        <f>H116/'סכום נכסי הקרן'!$C$41</f>
        <v>1.4669410040642737E-4</v>
      </c>
    </row>
    <row r="117" spans="1:10">
      <c r="A117" t="s">
        <v>1494</v>
      </c>
      <c r="B117" t="s">
        <v>1495</v>
      </c>
      <c r="C117" t="s">
        <v>1084</v>
      </c>
      <c r="D117" t="s">
        <v>100</v>
      </c>
      <c r="E117" s="68">
        <v>45244</v>
      </c>
      <c r="F117" s="55">
        <v>103244.26392</v>
      </c>
      <c r="G117" s="55">
        <v>5.2439809999999998</v>
      </c>
      <c r="H117" s="55">
        <v>5.4141093410000005</v>
      </c>
      <c r="I117" s="56">
        <f t="shared" si="1"/>
        <v>1.6321446895272811E-3</v>
      </c>
      <c r="J117" s="56">
        <f>H117/'סכום נכסי הקרן'!$C$41</f>
        <v>2.6195921843512409E-5</v>
      </c>
    </row>
    <row r="118" spans="1:10">
      <c r="A118" t="s">
        <v>1496</v>
      </c>
      <c r="B118" t="s">
        <v>1497</v>
      </c>
      <c r="C118" t="s">
        <v>1084</v>
      </c>
      <c r="D118" t="s">
        <v>100</v>
      </c>
      <c r="E118" s="68">
        <v>45244</v>
      </c>
      <c r="F118" s="55">
        <v>257559.56234999999</v>
      </c>
      <c r="G118" s="55">
        <v>5.2439809999999998</v>
      </c>
      <c r="H118" s="55">
        <v>13.506373891000001</v>
      </c>
      <c r="I118" s="56">
        <f t="shared" si="1"/>
        <v>4.0716496532546788E-3</v>
      </c>
      <c r="J118" s="56">
        <f>H118/'סכום נכסי הקרן'!$C$41</f>
        <v>6.5349975878496502E-5</v>
      </c>
    </row>
    <row r="119" spans="1:10">
      <c r="A119" t="s">
        <v>1498</v>
      </c>
      <c r="B119" t="s">
        <v>1499</v>
      </c>
      <c r="C119" t="s">
        <v>1084</v>
      </c>
      <c r="D119" t="s">
        <v>100</v>
      </c>
      <c r="E119" s="68">
        <v>45180</v>
      </c>
      <c r="F119" s="55">
        <v>922598.02019999991</v>
      </c>
      <c r="G119" s="55">
        <v>5.0339830000000001</v>
      </c>
      <c r="H119" s="55">
        <v>46.443425851000001</v>
      </c>
      <c r="I119" s="56">
        <f t="shared" si="1"/>
        <v>1.400089767159427E-2</v>
      </c>
      <c r="J119" s="56">
        <f>H119/'סכום נכסי הקרן'!$C$41</f>
        <v>2.2471440399706545E-4</v>
      </c>
    </row>
    <row r="120" spans="1:10">
      <c r="A120" t="s">
        <v>1500</v>
      </c>
      <c r="B120" t="s">
        <v>1501</v>
      </c>
      <c r="C120" t="s">
        <v>1084</v>
      </c>
      <c r="D120" t="s">
        <v>100</v>
      </c>
      <c r="E120" s="68">
        <v>45238</v>
      </c>
      <c r="F120" s="55">
        <v>443009.639088</v>
      </c>
      <c r="G120" s="55">
        <v>5.2778799999999997</v>
      </c>
      <c r="H120" s="55">
        <v>23.381515921999998</v>
      </c>
      <c r="I120" s="56">
        <f t="shared" si="1"/>
        <v>7.0486232622227092E-3</v>
      </c>
      <c r="J120" s="56">
        <f>H120/'סכום נכסי הקרן'!$C$41</f>
        <v>1.1313040153016609E-4</v>
      </c>
    </row>
    <row r="121" spans="1:10">
      <c r="A121" t="s">
        <v>1502</v>
      </c>
      <c r="B121" t="s">
        <v>1503</v>
      </c>
      <c r="C121" t="s">
        <v>1084</v>
      </c>
      <c r="D121" t="s">
        <v>100</v>
      </c>
      <c r="E121" s="68">
        <v>45238</v>
      </c>
      <c r="F121" s="55">
        <v>369271.47863999999</v>
      </c>
      <c r="G121" s="55">
        <v>5.3027049999999996</v>
      </c>
      <c r="H121" s="55">
        <v>19.581376002000003</v>
      </c>
      <c r="I121" s="56">
        <f t="shared" si="1"/>
        <v>5.9030279668120288E-3</v>
      </c>
      <c r="J121" s="56">
        <f>H121/'סכום נכסי הקרן'!$C$41</f>
        <v>9.4743597336007613E-5</v>
      </c>
    </row>
    <row r="122" spans="1:10">
      <c r="A122" t="s">
        <v>1504</v>
      </c>
      <c r="B122" t="s">
        <v>1505</v>
      </c>
      <c r="C122" t="s">
        <v>1084</v>
      </c>
      <c r="D122" t="s">
        <v>100</v>
      </c>
      <c r="E122" s="68">
        <v>45243</v>
      </c>
      <c r="F122" s="55">
        <v>57325.592879999997</v>
      </c>
      <c r="G122" s="55">
        <v>5.3887869999999998</v>
      </c>
      <c r="H122" s="55">
        <v>3.0891539180000001</v>
      </c>
      <c r="I122" s="56">
        <f t="shared" si="1"/>
        <v>9.3126049823456889E-4</v>
      </c>
      <c r="J122" s="56">
        <f>H122/'סכום נכסי הקרן'!$C$41</f>
        <v>1.4946730755083237E-5</v>
      </c>
    </row>
    <row r="123" spans="1:10">
      <c r="A123" t="s">
        <v>1504</v>
      </c>
      <c r="B123" t="s">
        <v>1506</v>
      </c>
      <c r="C123" t="s">
        <v>1084</v>
      </c>
      <c r="D123" t="s">
        <v>100</v>
      </c>
      <c r="E123" s="68">
        <v>45243</v>
      </c>
      <c r="F123" s="55">
        <v>443172.22847999999</v>
      </c>
      <c r="G123" s="55">
        <v>5.3887869999999998</v>
      </c>
      <c r="H123" s="55">
        <v>23.881606052000002</v>
      </c>
      <c r="I123" s="56">
        <f t="shared" si="1"/>
        <v>7.1993811059521372E-3</v>
      </c>
      <c r="J123" s="56">
        <f>H123/'סכום נכסי הקרן'!$C$41</f>
        <v>1.1555006488291477E-4</v>
      </c>
    </row>
    <row r="124" spans="1:10">
      <c r="A124" t="s">
        <v>1507</v>
      </c>
      <c r="B124" t="s">
        <v>1508</v>
      </c>
      <c r="C124" t="s">
        <v>1084</v>
      </c>
      <c r="D124" t="s">
        <v>100</v>
      </c>
      <c r="E124" s="68">
        <v>45238</v>
      </c>
      <c r="F124" s="55">
        <v>369358.58010000008</v>
      </c>
      <c r="G124" s="55">
        <v>5.3250359999999999</v>
      </c>
      <c r="H124" s="55">
        <v>19.668477461999998</v>
      </c>
      <c r="I124" s="56">
        <f t="shared" si="1"/>
        <v>5.9292856901853822E-3</v>
      </c>
      <c r="J124" s="56">
        <f>H124/'סכום נכסי הקרן'!$C$41</f>
        <v>9.5165033789338326E-5</v>
      </c>
    </row>
    <row r="125" spans="1:10">
      <c r="A125" t="s">
        <v>1509</v>
      </c>
      <c r="B125" t="s">
        <v>1510</v>
      </c>
      <c r="C125" t="s">
        <v>1084</v>
      </c>
      <c r="D125" t="s">
        <v>100</v>
      </c>
      <c r="E125" s="68">
        <v>45197</v>
      </c>
      <c r="F125" s="55">
        <v>295602.99936000002</v>
      </c>
      <c r="G125" s="55">
        <v>5.1408899999999997</v>
      </c>
      <c r="H125" s="55">
        <v>15.196624012000001</v>
      </c>
      <c r="I125" s="56">
        <f t="shared" si="1"/>
        <v>4.5811947298698939E-3</v>
      </c>
      <c r="J125" s="56">
        <f>H125/'סכום נכסי הקרן'!$C$41</f>
        <v>7.3528174225987795E-5</v>
      </c>
    </row>
    <row r="126" spans="1:10">
      <c r="A126" t="s">
        <v>1511</v>
      </c>
      <c r="B126" t="s">
        <v>1512</v>
      </c>
      <c r="C126" t="s">
        <v>1084</v>
      </c>
      <c r="D126" t="s">
        <v>100</v>
      </c>
      <c r="E126" s="68">
        <v>45243</v>
      </c>
      <c r="F126" s="55">
        <v>240212.06915900001</v>
      </c>
      <c r="G126" s="55">
        <v>5.4631080000000001</v>
      </c>
      <c r="H126" s="55">
        <v>13.123045117</v>
      </c>
      <c r="I126" s="56">
        <f t="shared" si="1"/>
        <v>3.9560908450700727E-3</v>
      </c>
      <c r="J126" s="56">
        <f>H126/'סכום נכסי הקרן'!$C$41</f>
        <v>6.3495257037111093E-5</v>
      </c>
    </row>
    <row r="127" spans="1:10">
      <c r="A127" t="s">
        <v>1513</v>
      </c>
      <c r="B127" t="s">
        <v>1514</v>
      </c>
      <c r="C127" t="s">
        <v>1084</v>
      </c>
      <c r="D127" t="s">
        <v>100</v>
      </c>
      <c r="E127" s="68">
        <v>45243</v>
      </c>
      <c r="F127" s="55">
        <v>207247.27833599999</v>
      </c>
      <c r="G127" s="55">
        <v>5.5867180000000003</v>
      </c>
      <c r="H127" s="55">
        <v>11.578321203000002</v>
      </c>
      <c r="I127" s="56">
        <f t="shared" si="1"/>
        <v>3.4904162947006819E-3</v>
      </c>
      <c r="J127" s="56">
        <f>H127/'סכום נכסי הקרן'!$C$41</f>
        <v>5.6021180624484659E-5</v>
      </c>
    </row>
    <row r="128" spans="1:10">
      <c r="A128" t="s">
        <v>1515</v>
      </c>
      <c r="B128" t="s">
        <v>1516</v>
      </c>
      <c r="C128" t="s">
        <v>1084</v>
      </c>
      <c r="D128" t="s">
        <v>100</v>
      </c>
      <c r="E128" s="68">
        <v>45243</v>
      </c>
      <c r="F128" s="55">
        <v>259397.82582</v>
      </c>
      <c r="G128" s="55">
        <v>5.7100049999999998</v>
      </c>
      <c r="H128" s="55">
        <v>14.811629403000001</v>
      </c>
      <c r="I128" s="56">
        <f t="shared" si="1"/>
        <v>4.4651337368239131E-3</v>
      </c>
      <c r="J128" s="56">
        <f>H128/'סכום נכסי הקרן'!$C$41</f>
        <v>7.1665395317707604E-5</v>
      </c>
    </row>
    <row r="129" spans="1:10">
      <c r="A129" t="s">
        <v>1517</v>
      </c>
      <c r="B129" t="s">
        <v>1518</v>
      </c>
      <c r="C129" t="s">
        <v>1084</v>
      </c>
      <c r="D129" t="s">
        <v>100</v>
      </c>
      <c r="E129" s="68">
        <v>45237</v>
      </c>
      <c r="F129" s="55">
        <v>346387.19093999994</v>
      </c>
      <c r="G129" s="55">
        <v>5.8540850000000004</v>
      </c>
      <c r="H129" s="55">
        <v>20.277801799000002</v>
      </c>
      <c r="I129" s="56">
        <f t="shared" si="1"/>
        <v>6.1129734249902729E-3</v>
      </c>
      <c r="J129" s="56">
        <f>H129/'סכום נכסי הקרן'!$C$41</f>
        <v>9.811322188530573E-5</v>
      </c>
    </row>
    <row r="130" spans="1:10">
      <c r="A130" t="s">
        <v>1519</v>
      </c>
      <c r="B130" t="s">
        <v>1520</v>
      </c>
      <c r="C130" t="s">
        <v>1084</v>
      </c>
      <c r="D130" t="s">
        <v>100</v>
      </c>
      <c r="E130" s="68">
        <v>45237</v>
      </c>
      <c r="F130" s="55">
        <v>148769.29368</v>
      </c>
      <c r="G130" s="55">
        <v>5.8540850000000004</v>
      </c>
      <c r="H130" s="55">
        <v>8.7090814269999992</v>
      </c>
      <c r="I130" s="56">
        <f t="shared" si="1"/>
        <v>2.6254514097259203E-3</v>
      </c>
      <c r="J130" s="56">
        <f>H130/'סכום נכסי הקרן'!$C$41</f>
        <v>4.2138494445023345E-5</v>
      </c>
    </row>
    <row r="131" spans="1:10">
      <c r="A131" t="s">
        <v>1521</v>
      </c>
      <c r="B131" t="s">
        <v>1522</v>
      </c>
      <c r="C131" t="s">
        <v>1084</v>
      </c>
      <c r="D131" t="s">
        <v>100</v>
      </c>
      <c r="E131" s="68">
        <v>45237</v>
      </c>
      <c r="F131" s="55">
        <v>342436.48660800001</v>
      </c>
      <c r="G131" s="55">
        <v>5.9275219999999997</v>
      </c>
      <c r="H131" s="55">
        <v>20.297998425000003</v>
      </c>
      <c r="I131" s="56">
        <f t="shared" si="1"/>
        <v>6.1190619270496309E-3</v>
      </c>
      <c r="J131" s="56">
        <f>H131/'סכום נכסי הקרן'!$C$41</f>
        <v>9.8210942341778987E-5</v>
      </c>
    </row>
    <row r="132" spans="1:10">
      <c r="A132" t="s">
        <v>1523</v>
      </c>
      <c r="B132" t="s">
        <v>1524</v>
      </c>
      <c r="C132" t="s">
        <v>1084</v>
      </c>
      <c r="D132" t="s">
        <v>100</v>
      </c>
      <c r="E132" s="68">
        <v>45236</v>
      </c>
      <c r="F132" s="55">
        <v>149628.69475200001</v>
      </c>
      <c r="G132" s="55">
        <v>6.2561010000000001</v>
      </c>
      <c r="H132" s="55">
        <v>9.3609229319999994</v>
      </c>
      <c r="I132" s="56">
        <f t="shared" si="1"/>
        <v>2.8219564272257544E-3</v>
      </c>
      <c r="J132" s="56">
        <f>H132/'סכום נכסי הקרן'!$C$41</f>
        <v>4.5292399924919616E-5</v>
      </c>
    </row>
    <row r="133" spans="1:10">
      <c r="A133" t="s">
        <v>1525</v>
      </c>
      <c r="B133" t="s">
        <v>1526</v>
      </c>
      <c r="C133" t="s">
        <v>1084</v>
      </c>
      <c r="D133" t="s">
        <v>100</v>
      </c>
      <c r="E133" s="68">
        <v>45236</v>
      </c>
      <c r="F133" s="55">
        <v>224448.84889200001</v>
      </c>
      <c r="G133" s="55">
        <v>6.258527</v>
      </c>
      <c r="H133" s="55">
        <v>14.047191162999999</v>
      </c>
      <c r="I133" s="56">
        <f t="shared" si="1"/>
        <v>4.2346851560316496E-3</v>
      </c>
      <c r="J133" s="56">
        <f>H133/'סכום נכסי הקרן'!$C$41</f>
        <v>6.7966695655773268E-5</v>
      </c>
    </row>
    <row r="134" spans="1:10">
      <c r="A134" t="s">
        <v>1527</v>
      </c>
      <c r="B134" t="s">
        <v>1528</v>
      </c>
      <c r="C134" t="s">
        <v>1084</v>
      </c>
      <c r="D134" t="s">
        <v>100</v>
      </c>
      <c r="E134" s="68">
        <v>45236</v>
      </c>
      <c r="F134" s="55">
        <v>5807.6714380000012</v>
      </c>
      <c r="G134" s="55">
        <v>6.2755000000000001</v>
      </c>
      <c r="H134" s="55">
        <v>0.36446042099999998</v>
      </c>
      <c r="I134" s="56">
        <f t="shared" si="1"/>
        <v>1.0987072909173207E-4</v>
      </c>
      <c r="J134" s="56">
        <f>H134/'סכום נכסי הקרן'!$C$41</f>
        <v>1.7634251734203438E-6</v>
      </c>
    </row>
    <row r="135" spans="1:10">
      <c r="A135" t="s">
        <v>1527</v>
      </c>
      <c r="B135" t="s">
        <v>1529</v>
      </c>
      <c r="C135" t="s">
        <v>1084</v>
      </c>
      <c r="D135" t="s">
        <v>100</v>
      </c>
      <c r="E135" s="68">
        <v>45236</v>
      </c>
      <c r="F135" s="55">
        <v>853060.08571200003</v>
      </c>
      <c r="G135" s="55">
        <v>6.2755000000000001</v>
      </c>
      <c r="H135" s="55">
        <v>53.533786336999995</v>
      </c>
      <c r="I135" s="56">
        <f t="shared" si="1"/>
        <v>1.6138367287588669E-2</v>
      </c>
      <c r="J135" s="56">
        <f>H135/'סכום נכסי הקרן'!$C$41</f>
        <v>2.5902079077928699E-4</v>
      </c>
    </row>
    <row r="136" spans="1:10">
      <c r="A136" t="s">
        <v>1530</v>
      </c>
      <c r="B136" t="s">
        <v>1531</v>
      </c>
      <c r="C136" t="s">
        <v>1084</v>
      </c>
      <c r="D136" t="s">
        <v>100</v>
      </c>
      <c r="E136" s="68">
        <v>45236</v>
      </c>
      <c r="F136" s="55">
        <v>87166.898954000004</v>
      </c>
      <c r="G136" s="55">
        <v>6.331226</v>
      </c>
      <c r="H136" s="55">
        <v>5.5187337599999999</v>
      </c>
      <c r="I136" s="56">
        <f t="shared" si="1"/>
        <v>1.6636849077073198E-3</v>
      </c>
      <c r="J136" s="56">
        <f>H136/'סכום נכסי הקרן'!$C$41</f>
        <v>2.6702142337120073E-5</v>
      </c>
    </row>
    <row r="137" spans="1:10">
      <c r="A137" t="s">
        <v>1532</v>
      </c>
      <c r="B137" t="s">
        <v>1533</v>
      </c>
      <c r="C137" t="s">
        <v>1084</v>
      </c>
      <c r="D137" t="s">
        <v>100</v>
      </c>
      <c r="E137" s="68">
        <v>45210</v>
      </c>
      <c r="F137" s="55">
        <v>363921.513408</v>
      </c>
      <c r="G137" s="55">
        <v>7.5140630000000002</v>
      </c>
      <c r="H137" s="55">
        <v>27.345290414000001</v>
      </c>
      <c r="I137" s="56">
        <f t="shared" si="1"/>
        <v>8.2435480559666374E-3</v>
      </c>
      <c r="J137" s="56">
        <f>H137/'סכום נכסי הקרן'!$C$41</f>
        <v>1.3230894415977644E-4</v>
      </c>
    </row>
    <row r="138" spans="1:10">
      <c r="A138" t="s">
        <v>1534</v>
      </c>
      <c r="B138" t="s">
        <v>1535</v>
      </c>
      <c r="C138" t="s">
        <v>1084</v>
      </c>
      <c r="D138" t="s">
        <v>100</v>
      </c>
      <c r="E138" s="68">
        <v>45210</v>
      </c>
      <c r="F138" s="55">
        <v>356885.65102799999</v>
      </c>
      <c r="G138" s="55">
        <v>7.5961169999999996</v>
      </c>
      <c r="H138" s="55">
        <v>27.109451346</v>
      </c>
      <c r="I138" s="56">
        <f t="shared" ref="I138:I201" si="2">H138/$H$9</f>
        <v>8.172451693079336E-3</v>
      </c>
      <c r="J138" s="56">
        <f>H138/'סכום נכסי הקרן'!$C$41</f>
        <v>1.3116784755387863E-4</v>
      </c>
    </row>
    <row r="139" spans="1:10">
      <c r="A139" t="s">
        <v>1536</v>
      </c>
      <c r="B139" t="s">
        <v>1537</v>
      </c>
      <c r="C139" t="s">
        <v>1084</v>
      </c>
      <c r="D139" t="s">
        <v>100</v>
      </c>
      <c r="E139" s="68">
        <v>45210</v>
      </c>
      <c r="F139" s="55">
        <v>721805.92784400005</v>
      </c>
      <c r="G139" s="55">
        <v>7.6526129999999997</v>
      </c>
      <c r="H139" s="55">
        <v>55.237013597999997</v>
      </c>
      <c r="I139" s="56">
        <f t="shared" si="2"/>
        <v>1.6651824470295992E-2</v>
      </c>
      <c r="J139" s="56">
        <f>H139/'סכום נכסי הקרן'!$C$41</f>
        <v>2.6726177842854171E-4</v>
      </c>
    </row>
    <row r="140" spans="1:10">
      <c r="A140" t="s">
        <v>1538</v>
      </c>
      <c r="B140" t="s">
        <v>1539</v>
      </c>
      <c r="C140" t="s">
        <v>1084</v>
      </c>
      <c r="D140" t="s">
        <v>100</v>
      </c>
      <c r="E140" s="68">
        <v>45211</v>
      </c>
      <c r="F140" s="55">
        <v>455970.33633600007</v>
      </c>
      <c r="G140" s="55">
        <v>7.67143</v>
      </c>
      <c r="H140" s="55">
        <v>34.979443121999999</v>
      </c>
      <c r="I140" s="56">
        <f t="shared" si="2"/>
        <v>1.0544950007169401E-2</v>
      </c>
      <c r="J140" s="56">
        <f>H140/'סכום נכסי הקרן'!$C$41</f>
        <v>1.6924644487956595E-4</v>
      </c>
    </row>
    <row r="141" spans="1:10">
      <c r="A141" t="s">
        <v>1540</v>
      </c>
      <c r="B141" t="s">
        <v>1541</v>
      </c>
      <c r="C141" t="s">
        <v>1084</v>
      </c>
      <c r="D141" t="s">
        <v>100</v>
      </c>
      <c r="E141" s="68">
        <v>45211</v>
      </c>
      <c r="F141" s="55">
        <v>380584.99050000007</v>
      </c>
      <c r="G141" s="55">
        <v>7.8301119999999997</v>
      </c>
      <c r="H141" s="55">
        <v>29.800232231000003</v>
      </c>
      <c r="I141" s="56">
        <f t="shared" si="2"/>
        <v>8.9836181205610356E-3</v>
      </c>
      <c r="J141" s="56">
        <f>H141/'סכום נכסי הקרן'!$C$41</f>
        <v>1.4418706850453234E-4</v>
      </c>
    </row>
    <row r="142" spans="1:10">
      <c r="A142" t="s">
        <v>1542</v>
      </c>
      <c r="B142" t="s">
        <v>1543</v>
      </c>
      <c r="C142" t="s">
        <v>1084</v>
      </c>
      <c r="D142" t="s">
        <v>100</v>
      </c>
      <c r="E142" s="68">
        <v>45211</v>
      </c>
      <c r="F142" s="55">
        <v>274090.87432800001</v>
      </c>
      <c r="G142" s="55">
        <v>7.8093570000000003</v>
      </c>
      <c r="H142" s="55">
        <v>21.404735822999999</v>
      </c>
      <c r="I142" s="56">
        <f t="shared" si="2"/>
        <v>6.4527004727597728E-3</v>
      </c>
      <c r="J142" s="56">
        <f>H142/'סכום נכסי הקרן'!$C$41</f>
        <v>1.035658409138764E-4</v>
      </c>
    </row>
    <row r="143" spans="1:10">
      <c r="A143" t="s">
        <v>1544</v>
      </c>
      <c r="B143" t="s">
        <v>1545</v>
      </c>
      <c r="C143" t="s">
        <v>1084</v>
      </c>
      <c r="D143" t="s">
        <v>100</v>
      </c>
      <c r="E143" s="68">
        <v>45211</v>
      </c>
      <c r="F143" s="55">
        <v>319130.49394800002</v>
      </c>
      <c r="G143" s="55">
        <v>7.8210750000000004</v>
      </c>
      <c r="H143" s="55">
        <v>24.959433692000001</v>
      </c>
      <c r="I143" s="56">
        <f t="shared" si="2"/>
        <v>7.5243044771020071E-3</v>
      </c>
      <c r="J143" s="56">
        <f>H143/'סכום נכסי הקרן'!$C$41</f>
        <v>1.2076508490558067E-4</v>
      </c>
    </row>
    <row r="144" spans="1:10">
      <c r="A144" t="s">
        <v>1544</v>
      </c>
      <c r="B144" t="s">
        <v>1546</v>
      </c>
      <c r="C144" t="s">
        <v>1084</v>
      </c>
      <c r="D144" t="s">
        <v>100</v>
      </c>
      <c r="E144" s="68">
        <v>45211</v>
      </c>
      <c r="F144" s="55">
        <v>350271.74683199992</v>
      </c>
      <c r="G144" s="55">
        <v>7.8210750000000004</v>
      </c>
      <c r="H144" s="55">
        <v>27.395014294999999</v>
      </c>
      <c r="I144" s="56">
        <f t="shared" si="2"/>
        <v>8.2585378840630622E-3</v>
      </c>
      <c r="J144" s="56">
        <f>H144/'סכום נכסי הקרן'!$C$41</f>
        <v>1.3254953089683548E-4</v>
      </c>
    </row>
    <row r="145" spans="1:10">
      <c r="A145" t="s">
        <v>1547</v>
      </c>
      <c r="B145" t="s">
        <v>1548</v>
      </c>
      <c r="C145" t="s">
        <v>1084</v>
      </c>
      <c r="D145" t="s">
        <v>100</v>
      </c>
      <c r="E145" s="68">
        <v>45211</v>
      </c>
      <c r="F145" s="55">
        <v>152292.06383999999</v>
      </c>
      <c r="G145" s="55">
        <v>7.8210750000000004</v>
      </c>
      <c r="H145" s="55">
        <v>11.910875777000001</v>
      </c>
      <c r="I145" s="56">
        <f t="shared" si="2"/>
        <v>3.5906686442093555E-3</v>
      </c>
      <c r="J145" s="56">
        <f>H145/'סכום נכסי הקרן'!$C$41</f>
        <v>5.7630230808092049E-5</v>
      </c>
    </row>
    <row r="146" spans="1:10">
      <c r="A146" t="s">
        <v>1549</v>
      </c>
      <c r="B146" t="s">
        <v>1550</v>
      </c>
      <c r="C146" t="s">
        <v>1084</v>
      </c>
      <c r="D146" t="s">
        <v>100</v>
      </c>
      <c r="E146" s="68">
        <v>45211</v>
      </c>
      <c r="F146" s="55">
        <v>342831.34655999998</v>
      </c>
      <c r="G146" s="55">
        <v>7.8679129999999997</v>
      </c>
      <c r="H146" s="55">
        <v>26.973673408999996</v>
      </c>
      <c r="I146" s="56">
        <f t="shared" si="2"/>
        <v>8.1315198934292406E-3</v>
      </c>
      <c r="J146" s="56">
        <f>H146/'סכום נכסי הקרן'!$C$41</f>
        <v>1.3051089218011285E-4</v>
      </c>
    </row>
    <row r="147" spans="1:10">
      <c r="A147" t="s">
        <v>1551</v>
      </c>
      <c r="B147" t="s">
        <v>1552</v>
      </c>
      <c r="C147" t="s">
        <v>1084</v>
      </c>
      <c r="D147" t="s">
        <v>100</v>
      </c>
      <c r="E147" s="68">
        <v>45211</v>
      </c>
      <c r="F147" s="55">
        <v>266131.36090799997</v>
      </c>
      <c r="G147" s="55">
        <v>7.8866360000000002</v>
      </c>
      <c r="H147" s="55">
        <v>20.988810691999998</v>
      </c>
      <c r="I147" s="56">
        <f t="shared" si="2"/>
        <v>6.327315122918056E-3</v>
      </c>
      <c r="J147" s="56">
        <f>H147/'סכום נכסי הקרן'!$C$41</f>
        <v>1.015534060814435E-4</v>
      </c>
    </row>
    <row r="148" spans="1:10">
      <c r="A148" t="s">
        <v>1553</v>
      </c>
      <c r="B148" t="s">
        <v>1554</v>
      </c>
      <c r="C148" t="s">
        <v>1084</v>
      </c>
      <c r="D148" t="s">
        <v>100</v>
      </c>
      <c r="E148" s="68">
        <v>45215</v>
      </c>
      <c r="F148" s="55">
        <v>1187313.87405</v>
      </c>
      <c r="G148" s="55">
        <v>8.3817020000000007</v>
      </c>
      <c r="H148" s="55">
        <v>99.51711084199998</v>
      </c>
      <c r="I148" s="56">
        <f t="shared" si="2"/>
        <v>3.0000562188104516E-2</v>
      </c>
      <c r="J148" s="56">
        <f>H148/'סכום נכסי הקרן'!$C$41</f>
        <v>4.815090153365251E-4</v>
      </c>
    </row>
    <row r="149" spans="1:10">
      <c r="A149" t="s">
        <v>1555</v>
      </c>
      <c r="B149" t="s">
        <v>1556</v>
      </c>
      <c r="C149" t="s">
        <v>1084</v>
      </c>
      <c r="D149" t="s">
        <v>100</v>
      </c>
      <c r="E149" s="68">
        <v>45215</v>
      </c>
      <c r="F149" s="55">
        <v>356842.80222000001</v>
      </c>
      <c r="G149" s="55">
        <v>8.4164150000000006</v>
      </c>
      <c r="H149" s="55">
        <v>30.033369974000003</v>
      </c>
      <c r="I149" s="56">
        <f t="shared" si="2"/>
        <v>9.0539001383777556E-3</v>
      </c>
      <c r="J149" s="56">
        <f>H149/'סכום נכסי הקרן'!$C$41</f>
        <v>1.4531509487225857E-4</v>
      </c>
    </row>
    <row r="150" spans="1:10">
      <c r="A150" t="s">
        <v>1557</v>
      </c>
      <c r="B150" t="s">
        <v>1558</v>
      </c>
      <c r="C150" t="s">
        <v>1084</v>
      </c>
      <c r="D150" t="s">
        <v>100</v>
      </c>
      <c r="E150" s="68">
        <v>45216</v>
      </c>
      <c r="F150" s="55">
        <v>384814.25027999998</v>
      </c>
      <c r="G150" s="55">
        <v>8.8298930000000002</v>
      </c>
      <c r="H150" s="55">
        <v>33.978688149</v>
      </c>
      <c r="I150" s="56">
        <f t="shared" si="2"/>
        <v>1.0243261065955984E-2</v>
      </c>
      <c r="J150" s="56">
        <f>H150/'סכום נכסי הקרן'!$C$41</f>
        <v>1.644043374513528E-4</v>
      </c>
    </row>
    <row r="151" spans="1:10">
      <c r="A151" t="s">
        <v>1559</v>
      </c>
      <c r="B151" t="s">
        <v>1560</v>
      </c>
      <c r="C151" t="s">
        <v>1084</v>
      </c>
      <c r="D151" t="s">
        <v>100</v>
      </c>
      <c r="E151" s="68">
        <v>45230</v>
      </c>
      <c r="F151" s="55">
        <v>562089.75658100005</v>
      </c>
      <c r="G151" s="55">
        <v>9.1062049999999992</v>
      </c>
      <c r="H151" s="55">
        <v>51.185046927000002</v>
      </c>
      <c r="I151" s="56">
        <f t="shared" si="2"/>
        <v>1.5430313143560822E-2</v>
      </c>
      <c r="J151" s="56">
        <f>H151/'סכום נכסי הקרן'!$C$41</f>
        <v>2.4765652195131888E-4</v>
      </c>
    </row>
    <row r="152" spans="1:10">
      <c r="A152" t="s">
        <v>1561</v>
      </c>
      <c r="B152" t="s">
        <v>1562</v>
      </c>
      <c r="C152" t="s">
        <v>1084</v>
      </c>
      <c r="D152" t="s">
        <v>100</v>
      </c>
      <c r="E152" s="68">
        <v>45217</v>
      </c>
      <c r="F152" s="55">
        <v>477925.71101999999</v>
      </c>
      <c r="G152" s="55">
        <v>9.0351750000000006</v>
      </c>
      <c r="H152" s="55">
        <v>43.181423003000006</v>
      </c>
      <c r="I152" s="56">
        <f t="shared" si="2"/>
        <v>1.3017529902260913E-2</v>
      </c>
      <c r="J152" s="56">
        <f>H152/'סכום נכסי הקרן'!$C$41</f>
        <v>2.08931351554364E-4</v>
      </c>
    </row>
    <row r="153" spans="1:10">
      <c r="A153" t="s">
        <v>1563</v>
      </c>
      <c r="B153" t="s">
        <v>1564</v>
      </c>
      <c r="C153" t="s">
        <v>1084</v>
      </c>
      <c r="D153" t="s">
        <v>100</v>
      </c>
      <c r="E153" s="68">
        <v>45230</v>
      </c>
      <c r="F153" s="55">
        <v>670721.88934800006</v>
      </c>
      <c r="G153" s="55">
        <v>9.1632560000000005</v>
      </c>
      <c r="H153" s="55">
        <v>61.459966045999998</v>
      </c>
      <c r="I153" s="56">
        <f t="shared" si="2"/>
        <v>1.852780409159193E-2</v>
      </c>
      <c r="J153" s="56">
        <f>H153/'סכום נכסי הקרן'!$C$41</f>
        <v>2.9737125086368702E-4</v>
      </c>
    </row>
    <row r="154" spans="1:10">
      <c r="A154" t="s">
        <v>1565</v>
      </c>
      <c r="B154" t="s">
        <v>1566</v>
      </c>
      <c r="C154" t="s">
        <v>1084</v>
      </c>
      <c r="D154" t="s">
        <v>100</v>
      </c>
      <c r="E154" s="68">
        <v>45231</v>
      </c>
      <c r="F154" s="55">
        <v>269288.32457300002</v>
      </c>
      <c r="G154" s="55">
        <v>9.1006020000000003</v>
      </c>
      <c r="H154" s="55">
        <v>24.506859959</v>
      </c>
      <c r="I154" s="56">
        <f t="shared" si="2"/>
        <v>7.3878709903710104E-3</v>
      </c>
      <c r="J154" s="56">
        <f>H154/'סכום נכסי הקרן'!$C$41</f>
        <v>1.1857532747894087E-4</v>
      </c>
    </row>
    <row r="155" spans="1:10">
      <c r="A155" t="s">
        <v>1567</v>
      </c>
      <c r="B155" t="s">
        <v>1568</v>
      </c>
      <c r="C155" t="s">
        <v>1084</v>
      </c>
      <c r="D155" t="s">
        <v>100</v>
      </c>
      <c r="E155" s="68">
        <v>45217</v>
      </c>
      <c r="F155" s="55">
        <v>385907.85749999998</v>
      </c>
      <c r="G155" s="55">
        <v>9.1492369999999994</v>
      </c>
      <c r="H155" s="55">
        <v>35.307625222000006</v>
      </c>
      <c r="I155" s="56">
        <f t="shared" si="2"/>
        <v>1.0643884224780527E-2</v>
      </c>
      <c r="J155" s="56">
        <f>H155/'סכום נכסי הקרן'!$C$41</f>
        <v>1.7083433904655965E-4</v>
      </c>
    </row>
    <row r="156" spans="1:10">
      <c r="A156" t="s">
        <v>1567</v>
      </c>
      <c r="B156" t="s">
        <v>1569</v>
      </c>
      <c r="C156" t="s">
        <v>1084</v>
      </c>
      <c r="D156" t="s">
        <v>100</v>
      </c>
      <c r="E156" s="68">
        <v>45217</v>
      </c>
      <c r="F156" s="55">
        <v>239607.75850000003</v>
      </c>
      <c r="G156" s="55">
        <v>9.1492369999999994</v>
      </c>
      <c r="H156" s="55">
        <v>21.922282154000001</v>
      </c>
      <c r="I156" s="56">
        <f t="shared" si="2"/>
        <v>6.6087206863393458E-3</v>
      </c>
      <c r="J156" s="56">
        <f>H156/'סכום נכסי הקרן'!$C$41</f>
        <v>1.0606996530135479E-4</v>
      </c>
    </row>
    <row r="157" spans="1:10">
      <c r="A157" t="s">
        <v>1570</v>
      </c>
      <c r="B157" t="s">
        <v>1571</v>
      </c>
      <c r="C157" t="s">
        <v>1084</v>
      </c>
      <c r="D157" t="s">
        <v>100</v>
      </c>
      <c r="E157" s="68">
        <v>45216</v>
      </c>
      <c r="F157" s="55">
        <v>285894.08995200001</v>
      </c>
      <c r="G157" s="55">
        <v>9.1907370000000004</v>
      </c>
      <c r="H157" s="55">
        <v>26.275773966999999</v>
      </c>
      <c r="I157" s="56">
        <f t="shared" si="2"/>
        <v>7.9211301882457161E-3</v>
      </c>
      <c r="J157" s="56">
        <f>H157/'סכום נכסי הקרן'!$C$41</f>
        <v>1.2713413746649524E-4</v>
      </c>
    </row>
    <row r="158" spans="1:10">
      <c r="A158" t="s">
        <v>1572</v>
      </c>
      <c r="B158" t="s">
        <v>1573</v>
      </c>
      <c r="C158" t="s">
        <v>1084</v>
      </c>
      <c r="D158" t="s">
        <v>100</v>
      </c>
      <c r="E158" s="68">
        <v>45216</v>
      </c>
      <c r="F158" s="55">
        <v>556404.12647999998</v>
      </c>
      <c r="G158" s="55">
        <v>9.2021099999999993</v>
      </c>
      <c r="H158" s="55">
        <v>51.200917003000008</v>
      </c>
      <c r="I158" s="56">
        <f t="shared" si="2"/>
        <v>1.5435097358033488E-2</v>
      </c>
      <c r="J158" s="56">
        <f>H158/'סכום נכסי הקרן'!$C$41</f>
        <v>2.4773330859236405E-4</v>
      </c>
    </row>
    <row r="159" spans="1:10">
      <c r="A159" t="s">
        <v>1572</v>
      </c>
      <c r="B159" t="s">
        <v>1574</v>
      </c>
      <c r="C159" t="s">
        <v>1084</v>
      </c>
      <c r="D159" t="s">
        <v>100</v>
      </c>
      <c r="E159" s="68">
        <v>45216</v>
      </c>
      <c r="F159" s="55">
        <v>179931.155325</v>
      </c>
      <c r="G159" s="55">
        <v>9.2021099999999993</v>
      </c>
      <c r="H159" s="55">
        <v>16.557461947</v>
      </c>
      <c r="I159" s="56">
        <f t="shared" si="2"/>
        <v>4.9914347654926835E-3</v>
      </c>
      <c r="J159" s="56">
        <f>H159/'סכום נכסי הקרן'!$C$41</f>
        <v>8.0112526691311747E-5</v>
      </c>
    </row>
    <row r="160" spans="1:10">
      <c r="A160" t="s">
        <v>1575</v>
      </c>
      <c r="B160" t="s">
        <v>1576</v>
      </c>
      <c r="C160" t="s">
        <v>1084</v>
      </c>
      <c r="D160" t="s">
        <v>100</v>
      </c>
      <c r="E160" s="68">
        <v>45216</v>
      </c>
      <c r="F160" s="55">
        <v>348405.84</v>
      </c>
      <c r="G160" s="55">
        <v>9.3723559999999999</v>
      </c>
      <c r="H160" s="55">
        <v>32.653834082000003</v>
      </c>
      <c r="I160" s="56">
        <f t="shared" si="2"/>
        <v>9.843868775616077E-3</v>
      </c>
      <c r="J160" s="56">
        <f>H160/'סכום נכסי הקרן'!$C$41</f>
        <v>1.5799409129500509E-4</v>
      </c>
    </row>
    <row r="161" spans="1:10">
      <c r="A161" t="s">
        <v>1577</v>
      </c>
      <c r="B161" t="s">
        <v>1578</v>
      </c>
      <c r="C161" t="s">
        <v>1084</v>
      </c>
      <c r="D161" t="s">
        <v>100</v>
      </c>
      <c r="E161" s="68">
        <v>45218</v>
      </c>
      <c r="F161" s="55">
        <v>480265.83691200003</v>
      </c>
      <c r="G161" s="55">
        <v>9.4367190000000001</v>
      </c>
      <c r="H161" s="55">
        <v>45.321338157</v>
      </c>
      <c r="I161" s="56">
        <f t="shared" si="2"/>
        <v>1.3662631604989907E-2</v>
      </c>
      <c r="J161" s="56">
        <f>H161/'סכום נכסי הקרן'!$C$41</f>
        <v>2.192852337158162E-4</v>
      </c>
    </row>
    <row r="162" spans="1:10">
      <c r="A162" t="s">
        <v>1579</v>
      </c>
      <c r="B162" t="s">
        <v>1580</v>
      </c>
      <c r="C162" t="s">
        <v>1084</v>
      </c>
      <c r="D162" t="s">
        <v>100</v>
      </c>
      <c r="E162" s="68">
        <v>45218</v>
      </c>
      <c r="F162" s="55">
        <v>348580.04291999998</v>
      </c>
      <c r="G162" s="55">
        <v>9.4367190000000001</v>
      </c>
      <c r="H162" s="55">
        <v>32.894519630000005</v>
      </c>
      <c r="I162" s="56">
        <f t="shared" si="2"/>
        <v>9.9164261648877188E-3</v>
      </c>
      <c r="J162" s="56">
        <f>H162/'סכום נכסי הקרן'!$C$41</f>
        <v>1.5915863737399257E-4</v>
      </c>
    </row>
    <row r="163" spans="1:10">
      <c r="A163" t="s">
        <v>1581</v>
      </c>
      <c r="B163" t="s">
        <v>1582</v>
      </c>
      <c r="C163" t="s">
        <v>1084</v>
      </c>
      <c r="D163" t="s">
        <v>100</v>
      </c>
      <c r="E163" s="68">
        <v>45223</v>
      </c>
      <c r="F163" s="55">
        <v>120428.81233799999</v>
      </c>
      <c r="G163" s="55">
        <v>9.7182099999999991</v>
      </c>
      <c r="H163" s="55">
        <v>11.703524540000002</v>
      </c>
      <c r="I163" s="56">
        <f t="shared" si="2"/>
        <v>3.5281602612009782E-3</v>
      </c>
      <c r="J163" s="56">
        <f>H163/'סכום נכסי הקרן'!$C$41</f>
        <v>5.6626971277023114E-5</v>
      </c>
    </row>
    <row r="164" spans="1:10">
      <c r="A164" t="s">
        <v>1581</v>
      </c>
      <c r="B164" t="s">
        <v>1583</v>
      </c>
      <c r="C164" t="s">
        <v>1084</v>
      </c>
      <c r="D164" t="s">
        <v>100</v>
      </c>
      <c r="E164" s="68">
        <v>45223</v>
      </c>
      <c r="F164" s="55">
        <v>155168.34760800001</v>
      </c>
      <c r="G164" s="55">
        <v>9.7182099999999991</v>
      </c>
      <c r="H164" s="55">
        <v>15.079585432</v>
      </c>
      <c r="I164" s="56">
        <f t="shared" si="2"/>
        <v>4.5459121220048793E-3</v>
      </c>
      <c r="J164" s="56">
        <f>H164/'סכום נכסי הקרן'!$C$41</f>
        <v>7.2961888378907108E-5</v>
      </c>
    </row>
    <row r="165" spans="1:10">
      <c r="A165" t="s">
        <v>1584</v>
      </c>
      <c r="B165" t="s">
        <v>1585</v>
      </c>
      <c r="C165" t="s">
        <v>1084</v>
      </c>
      <c r="D165" t="s">
        <v>100</v>
      </c>
      <c r="E165" s="68">
        <v>45222</v>
      </c>
      <c r="F165" s="55">
        <v>233431.91279999996</v>
      </c>
      <c r="G165" s="55">
        <v>9.9809699999999992</v>
      </c>
      <c r="H165" s="55">
        <v>23.298769534999998</v>
      </c>
      <c r="I165" s="56">
        <f t="shared" si="2"/>
        <v>7.0236784250180227E-3</v>
      </c>
      <c r="J165" s="56">
        <f>H165/'סכום נכסי הקרן'!$C$41</f>
        <v>1.1273003689950189E-4</v>
      </c>
    </row>
    <row r="166" spans="1:10">
      <c r="A166" t="s">
        <v>1586</v>
      </c>
      <c r="B166" t="s">
        <v>1587</v>
      </c>
      <c r="C166" t="s">
        <v>1084</v>
      </c>
      <c r="D166" t="s">
        <v>100</v>
      </c>
      <c r="E166" s="68">
        <v>45223</v>
      </c>
      <c r="F166" s="55">
        <v>302025.95514999999</v>
      </c>
      <c r="G166" s="55">
        <v>9.8853930000000005</v>
      </c>
      <c r="H166" s="55">
        <v>29.856453715000001</v>
      </c>
      <c r="I166" s="56">
        <f t="shared" si="2"/>
        <v>9.0005667248038521E-3</v>
      </c>
      <c r="J166" s="56">
        <f>H166/'סכום נכסי הקרן'!$C$41</f>
        <v>1.4445909359823284E-4</v>
      </c>
    </row>
    <row r="167" spans="1:10">
      <c r="A167" t="s">
        <v>1588</v>
      </c>
      <c r="B167" t="s">
        <v>1589</v>
      </c>
      <c r="C167" t="s">
        <v>1084</v>
      </c>
      <c r="D167" t="s">
        <v>100</v>
      </c>
      <c r="E167" s="68">
        <v>45229</v>
      </c>
      <c r="F167" s="55">
        <v>389149.96740000002</v>
      </c>
      <c r="G167" s="55">
        <v>10.003356999999999</v>
      </c>
      <c r="H167" s="55">
        <v>38.928061958999997</v>
      </c>
      <c r="I167" s="56">
        <f t="shared" si="2"/>
        <v>1.1735305956756962E-2</v>
      </c>
      <c r="J167" s="56">
        <f>H167/'סכום נכסי הקרן'!$C$41</f>
        <v>1.8835165756165182E-4</v>
      </c>
    </row>
    <row r="168" spans="1:10">
      <c r="A168" t="s">
        <v>1590</v>
      </c>
      <c r="B168" t="s">
        <v>1591</v>
      </c>
      <c r="C168" t="s">
        <v>1084</v>
      </c>
      <c r="D168" t="s">
        <v>100</v>
      </c>
      <c r="E168" s="68">
        <v>45222</v>
      </c>
      <c r="F168" s="55">
        <v>272879.19624000002</v>
      </c>
      <c r="G168" s="55">
        <v>10.041998</v>
      </c>
      <c r="H168" s="55">
        <v>27.402522576000003</v>
      </c>
      <c r="I168" s="56">
        <f t="shared" si="2"/>
        <v>8.2608013405597435E-3</v>
      </c>
      <c r="J168" s="56">
        <f>H168/'סכום נכסי הקרן'!$C$41</f>
        <v>1.3258585937302007E-4</v>
      </c>
    </row>
    <row r="169" spans="1:10">
      <c r="A169" t="s">
        <v>1592</v>
      </c>
      <c r="B169" t="s">
        <v>1593</v>
      </c>
      <c r="C169" t="s">
        <v>1084</v>
      </c>
      <c r="D169" t="s">
        <v>100</v>
      </c>
      <c r="E169" s="68">
        <v>45224</v>
      </c>
      <c r="F169" s="55">
        <v>242287.76001200001</v>
      </c>
      <c r="G169" s="55">
        <v>10.130515000000001</v>
      </c>
      <c r="H169" s="55">
        <v>24.544998153000002</v>
      </c>
      <c r="I169" s="56">
        <f t="shared" si="2"/>
        <v>7.3993681816696567E-3</v>
      </c>
      <c r="J169" s="56">
        <f>H169/'סכום נכסי הקרן'!$C$41</f>
        <v>1.187598573963016E-4</v>
      </c>
    </row>
    <row r="170" spans="1:10">
      <c r="A170" t="s">
        <v>1594</v>
      </c>
      <c r="B170" t="s">
        <v>1595</v>
      </c>
      <c r="C170" t="s">
        <v>1084</v>
      </c>
      <c r="D170" t="s">
        <v>100</v>
      </c>
      <c r="E170" s="68">
        <v>45224</v>
      </c>
      <c r="F170" s="55">
        <v>212007.047861</v>
      </c>
      <c r="G170" s="55">
        <v>10.132744000000001</v>
      </c>
      <c r="H170" s="55">
        <v>21.482131234000001</v>
      </c>
      <c r="I170" s="56">
        <f t="shared" si="2"/>
        <v>6.4760321975368901E-3</v>
      </c>
      <c r="J170" s="56">
        <f>H170/'סכום נכסי הקרן'!$C$41</f>
        <v>1.0394031509049658E-4</v>
      </c>
    </row>
    <row r="171" spans="1:10">
      <c r="A171" t="s">
        <v>1596</v>
      </c>
      <c r="B171" t="s">
        <v>1597</v>
      </c>
      <c r="C171" t="s">
        <v>1084</v>
      </c>
      <c r="D171" t="s">
        <v>100</v>
      </c>
      <c r="E171" s="68">
        <v>45224</v>
      </c>
      <c r="F171" s="55">
        <v>78100.9758</v>
      </c>
      <c r="G171" s="55">
        <v>10.195105</v>
      </c>
      <c r="H171" s="55">
        <v>7.962476745</v>
      </c>
      <c r="I171" s="56">
        <f t="shared" si="2"/>
        <v>2.4003789573329602E-3</v>
      </c>
      <c r="J171" s="56">
        <f>H171/'סכום נכסי הקרן'!$C$41</f>
        <v>3.852608164250318E-5</v>
      </c>
    </row>
    <row r="172" spans="1:10">
      <c r="A172" t="s">
        <v>1598</v>
      </c>
      <c r="B172" t="s">
        <v>1599</v>
      </c>
      <c r="C172" t="s">
        <v>1084</v>
      </c>
      <c r="D172" t="s">
        <v>100</v>
      </c>
      <c r="E172" s="68">
        <v>45260</v>
      </c>
      <c r="F172" s="55">
        <v>17596753.199999999</v>
      </c>
      <c r="G172" s="55">
        <v>-1.2889619999999999</v>
      </c>
      <c r="H172" s="55">
        <v>-226.81545</v>
      </c>
      <c r="I172" s="56">
        <f t="shared" si="2"/>
        <v>-6.8376090858900979E-2</v>
      </c>
      <c r="J172" s="56">
        <f>H172/'סכום נכסי הקרן'!$C$41</f>
        <v>-1.0974362405476762E-3</v>
      </c>
    </row>
    <row r="173" spans="1:10" s="69" customFormat="1">
      <c r="A173" s="57" t="s">
        <v>1600</v>
      </c>
      <c r="B173" s="117" t="s">
        <v>1832</v>
      </c>
      <c r="C173" s="117" t="s">
        <v>1832</v>
      </c>
      <c r="D173" s="117" t="s">
        <v>1832</v>
      </c>
      <c r="E173" s="117" t="s">
        <v>1832</v>
      </c>
      <c r="F173" s="117" t="s">
        <v>1832</v>
      </c>
      <c r="G173" s="117" t="s">
        <v>1832</v>
      </c>
      <c r="H173" s="59">
        <f>SUM(H174:H249)</f>
        <v>-124.60434714100001</v>
      </c>
      <c r="I173" s="58">
        <f t="shared" si="2"/>
        <v>-3.7563394211139738E-2</v>
      </c>
      <c r="J173" s="58">
        <f>H173/'סכום נכסי הקרן'!$C$41</f>
        <v>-6.0289246734433928E-4</v>
      </c>
    </row>
    <row r="174" spans="1:10">
      <c r="A174" t="s">
        <v>1601</v>
      </c>
      <c r="B174" t="s">
        <v>1602</v>
      </c>
      <c r="C174" t="s">
        <v>1084</v>
      </c>
      <c r="D174" t="s">
        <v>107</v>
      </c>
      <c r="E174" s="68">
        <v>45166</v>
      </c>
      <c r="F174" s="55">
        <v>47911.609764000001</v>
      </c>
      <c r="G174" s="55">
        <v>5.5743410000000004</v>
      </c>
      <c r="H174" s="55">
        <v>2.6707565309999999</v>
      </c>
      <c r="I174" s="56">
        <f t="shared" si="2"/>
        <v>8.0512985877134551E-4</v>
      </c>
      <c r="J174" s="56">
        <f>H174/'סכום נכסי הקרן'!$C$41</f>
        <v>1.2922334024418499E-5</v>
      </c>
    </row>
    <row r="175" spans="1:10">
      <c r="A175" t="s">
        <v>1603</v>
      </c>
      <c r="B175" t="s">
        <v>1604</v>
      </c>
      <c r="C175" t="s">
        <v>1084</v>
      </c>
      <c r="D175" t="s">
        <v>107</v>
      </c>
      <c r="E175" s="68">
        <v>45166</v>
      </c>
      <c r="F175" s="55">
        <v>62285.092692999999</v>
      </c>
      <c r="G175" s="55">
        <v>5.4278130000000004</v>
      </c>
      <c r="H175" s="55">
        <v>3.3807185760000005</v>
      </c>
      <c r="I175" s="56">
        <f t="shared" si="2"/>
        <v>1.0191559724919549E-3</v>
      </c>
      <c r="J175" s="56">
        <f>H175/'סכום נכסי הקרן'!$C$41</f>
        <v>1.6357453094113006E-5</v>
      </c>
    </row>
    <row r="176" spans="1:10">
      <c r="A176" t="s">
        <v>1605</v>
      </c>
      <c r="B176" t="s">
        <v>1606</v>
      </c>
      <c r="C176" t="s">
        <v>1084</v>
      </c>
      <c r="D176" t="s">
        <v>107</v>
      </c>
      <c r="E176" s="68">
        <v>45168</v>
      </c>
      <c r="F176" s="55">
        <v>62285.092692999999</v>
      </c>
      <c r="G176" s="55">
        <v>4.2365430000000002</v>
      </c>
      <c r="H176" s="55">
        <v>2.6387348599999996</v>
      </c>
      <c r="I176" s="56">
        <f t="shared" si="2"/>
        <v>7.9547656272934374E-4</v>
      </c>
      <c r="J176" s="56">
        <f>H176/'סכום נכסי הקרן'!$C$41</f>
        <v>1.2767398625448566E-5</v>
      </c>
    </row>
    <row r="177" spans="1:10">
      <c r="A177" t="s">
        <v>1607</v>
      </c>
      <c r="B177" t="s">
        <v>1608</v>
      </c>
      <c r="C177" t="s">
        <v>1084</v>
      </c>
      <c r="D177" t="s">
        <v>100</v>
      </c>
      <c r="E177" s="68">
        <v>45166</v>
      </c>
      <c r="F177" s="55">
        <v>224264.83254100001</v>
      </c>
      <c r="G177" s="55">
        <v>2.4334359999999999</v>
      </c>
      <c r="H177" s="55">
        <v>5.4573418019999993</v>
      </c>
      <c r="I177" s="56">
        <f t="shared" si="2"/>
        <v>1.6451776054128163E-3</v>
      </c>
      <c r="J177" s="56">
        <f>H177/'סכום נכסי הקרן'!$C$41</f>
        <v>2.6405100140094336E-5</v>
      </c>
    </row>
    <row r="178" spans="1:10">
      <c r="A178" t="s">
        <v>1609</v>
      </c>
      <c r="B178" t="s">
        <v>1610</v>
      </c>
      <c r="C178" t="s">
        <v>1084</v>
      </c>
      <c r="D178" t="s">
        <v>100</v>
      </c>
      <c r="E178" s="68">
        <v>45167</v>
      </c>
      <c r="F178" s="55">
        <v>158947.037342</v>
      </c>
      <c r="G178" s="55">
        <v>2.709524</v>
      </c>
      <c r="H178" s="55">
        <v>4.3067082689999996</v>
      </c>
      <c r="I178" s="56">
        <f t="shared" si="2"/>
        <v>1.2983060717597682E-3</v>
      </c>
      <c r="J178" s="56">
        <f>H178/'סכום נכסי הקרן'!$C$41</f>
        <v>2.0837812114946093E-5</v>
      </c>
    </row>
    <row r="179" spans="1:10">
      <c r="A179" t="s">
        <v>1611</v>
      </c>
      <c r="B179" t="s">
        <v>1612</v>
      </c>
      <c r="C179" t="s">
        <v>1084</v>
      </c>
      <c r="D179" t="s">
        <v>102</v>
      </c>
      <c r="E179" s="68">
        <v>45236</v>
      </c>
      <c r="F179" s="55">
        <v>264003.36390699999</v>
      </c>
      <c r="G179" s="55">
        <v>2.554541</v>
      </c>
      <c r="H179" s="55">
        <v>6.7440731280000001</v>
      </c>
      <c r="I179" s="56">
        <f t="shared" si="2"/>
        <v>2.0330773629362573E-3</v>
      </c>
      <c r="J179" s="56">
        <f>H179/'סכום נכסי הקרן'!$C$41</f>
        <v>3.2630891147719112E-5</v>
      </c>
    </row>
    <row r="180" spans="1:10">
      <c r="A180" t="s">
        <v>1613</v>
      </c>
      <c r="B180" t="s">
        <v>1614</v>
      </c>
      <c r="C180" t="s">
        <v>1084</v>
      </c>
      <c r="D180" t="s">
        <v>102</v>
      </c>
      <c r="E180" s="68">
        <v>45145</v>
      </c>
      <c r="F180" s="55">
        <v>1985742</v>
      </c>
      <c r="G180" s="55">
        <v>-0.16064700000000001</v>
      </c>
      <c r="H180" s="55">
        <v>-3.1900399999999998</v>
      </c>
      <c r="I180" s="56">
        <f t="shared" si="2"/>
        <v>-9.6167375231064934E-4</v>
      </c>
      <c r="J180" s="56">
        <f>H180/'סכום נכסי הקרן'!$C$41</f>
        <v>-1.5434863475114718E-5</v>
      </c>
    </row>
    <row r="181" spans="1:10">
      <c r="A181" t="s">
        <v>1615</v>
      </c>
      <c r="B181" t="s">
        <v>1616</v>
      </c>
      <c r="C181" t="s">
        <v>1084</v>
      </c>
      <c r="D181" t="s">
        <v>104</v>
      </c>
      <c r="E181" s="68">
        <v>45223</v>
      </c>
      <c r="F181" s="55">
        <v>277254</v>
      </c>
      <c r="G181" s="55">
        <v>4.358447</v>
      </c>
      <c r="H181" s="55">
        <v>12.083969999999999</v>
      </c>
      <c r="I181" s="56">
        <f t="shared" si="2"/>
        <v>3.6428498616660975E-3</v>
      </c>
      <c r="J181" s="56">
        <f>H181/'סכום נכסי הקרן'!$C$41</f>
        <v>5.8467739334736243E-5</v>
      </c>
    </row>
    <row r="182" spans="1:10">
      <c r="A182" t="s">
        <v>1617</v>
      </c>
      <c r="B182" t="s">
        <v>1618</v>
      </c>
      <c r="C182" t="s">
        <v>1084</v>
      </c>
      <c r="D182" t="s">
        <v>100</v>
      </c>
      <c r="E182" s="68">
        <v>45127</v>
      </c>
      <c r="F182" s="55">
        <v>133500.60130099999</v>
      </c>
      <c r="G182" s="55">
        <v>-4.0532329999999996</v>
      </c>
      <c r="H182" s="55">
        <v>-5.4110903070000003</v>
      </c>
      <c r="I182" s="56">
        <f t="shared" si="2"/>
        <v>-1.6312345674739106E-3</v>
      </c>
      <c r="J182" s="56">
        <f>H182/'סכום נכסי הקרן'!$C$41</f>
        <v>-2.6181314384791914E-5</v>
      </c>
    </row>
    <row r="183" spans="1:10">
      <c r="A183" t="s">
        <v>1619</v>
      </c>
      <c r="B183" t="s">
        <v>1620</v>
      </c>
      <c r="C183" t="s">
        <v>1084</v>
      </c>
      <c r="D183" t="s">
        <v>100</v>
      </c>
      <c r="E183" s="68">
        <v>45127</v>
      </c>
      <c r="F183" s="55">
        <v>347394.371392</v>
      </c>
      <c r="G183" s="55">
        <v>-4.0279160000000003</v>
      </c>
      <c r="H183" s="55">
        <v>-13.992753041</v>
      </c>
      <c r="I183" s="56">
        <f t="shared" si="2"/>
        <v>-4.2182741664978244E-3</v>
      </c>
      <c r="J183" s="56">
        <f>H183/'סכום נכסי הקרן'!$C$41</f>
        <v>-6.7703299278012595E-5</v>
      </c>
    </row>
    <row r="184" spans="1:10">
      <c r="A184" t="s">
        <v>1621</v>
      </c>
      <c r="B184" t="s">
        <v>1622</v>
      </c>
      <c r="C184" t="s">
        <v>1084</v>
      </c>
      <c r="D184" t="s">
        <v>100</v>
      </c>
      <c r="E184" s="68">
        <v>45127</v>
      </c>
      <c r="F184" s="55">
        <v>303031.47641</v>
      </c>
      <c r="G184" s="55">
        <v>-4.0217799999999997</v>
      </c>
      <c r="H184" s="55">
        <v>-12.18726013</v>
      </c>
      <c r="I184" s="56">
        <f t="shared" si="2"/>
        <v>-3.673987843288195E-3</v>
      </c>
      <c r="J184" s="56">
        <f>H184/'סכום נכסי הקרן'!$C$41</f>
        <v>-5.896750393169329E-5</v>
      </c>
    </row>
    <row r="185" spans="1:10">
      <c r="A185" t="s">
        <v>1623</v>
      </c>
      <c r="B185" t="s">
        <v>1624</v>
      </c>
      <c r="C185" t="s">
        <v>1084</v>
      </c>
      <c r="D185" t="s">
        <v>100</v>
      </c>
      <c r="E185" s="68">
        <v>45168</v>
      </c>
      <c r="F185" s="55">
        <v>99256.952640000003</v>
      </c>
      <c r="G185" s="55">
        <v>1.343831</v>
      </c>
      <c r="H185" s="55">
        <v>1.3338453380000002</v>
      </c>
      <c r="I185" s="56">
        <f t="shared" si="2"/>
        <v>4.0210281099814629E-4</v>
      </c>
      <c r="J185" s="56">
        <f>H185/'סכום נכסי הקרן'!$C$41</f>
        <v>6.4537500122093292E-6</v>
      </c>
    </row>
    <row r="186" spans="1:10">
      <c r="A186" t="s">
        <v>1625</v>
      </c>
      <c r="B186" t="s">
        <v>1626</v>
      </c>
      <c r="C186" t="s">
        <v>1084</v>
      </c>
      <c r="D186" t="s">
        <v>100</v>
      </c>
      <c r="E186" s="68">
        <v>45166</v>
      </c>
      <c r="F186" s="55">
        <v>198513.90528000001</v>
      </c>
      <c r="G186" s="55">
        <v>1.404498</v>
      </c>
      <c r="H186" s="55">
        <v>2.7881230189999999</v>
      </c>
      <c r="I186" s="56">
        <f t="shared" si="2"/>
        <v>8.4051131822341599E-4</v>
      </c>
      <c r="J186" s="56">
        <f>H186/'סכום נכסי הקרן'!$C$41</f>
        <v>1.34902064394458E-5</v>
      </c>
    </row>
    <row r="187" spans="1:10">
      <c r="A187" t="s">
        <v>1627</v>
      </c>
      <c r="B187" t="s">
        <v>1628</v>
      </c>
      <c r="C187" t="s">
        <v>1084</v>
      </c>
      <c r="D187" t="s">
        <v>100</v>
      </c>
      <c r="E187" s="68">
        <v>45166</v>
      </c>
      <c r="F187" s="55">
        <v>59554.171584000003</v>
      </c>
      <c r="G187" s="55">
        <v>1.4403109999999999</v>
      </c>
      <c r="H187" s="55">
        <v>0.85776538400000002</v>
      </c>
      <c r="I187" s="56">
        <f t="shared" si="2"/>
        <v>2.5858310724425558E-4</v>
      </c>
      <c r="J187" s="56">
        <f>H187/'סכום נכסי הקרן'!$C$41</f>
        <v>4.1502588041903401E-6</v>
      </c>
    </row>
    <row r="188" spans="1:10">
      <c r="A188" t="s">
        <v>1629</v>
      </c>
      <c r="B188" t="s">
        <v>1630</v>
      </c>
      <c r="C188" t="s">
        <v>1084</v>
      </c>
      <c r="D188" t="s">
        <v>100</v>
      </c>
      <c r="E188" s="68">
        <v>45168</v>
      </c>
      <c r="F188" s="55">
        <v>79405.562112</v>
      </c>
      <c r="G188" s="55">
        <v>1.4437530000000001</v>
      </c>
      <c r="H188" s="55">
        <v>1.146420513</v>
      </c>
      <c r="I188" s="56">
        <f t="shared" si="2"/>
        <v>3.4560147097296886E-4</v>
      </c>
      <c r="J188" s="56">
        <f>H188/'סכום נכסי הקרן'!$C$41</f>
        <v>5.5469035194624452E-6</v>
      </c>
    </row>
    <row r="189" spans="1:10">
      <c r="A189" t="s">
        <v>1631</v>
      </c>
      <c r="B189" t="s">
        <v>1632</v>
      </c>
      <c r="C189" t="s">
        <v>1084</v>
      </c>
      <c r="D189" t="s">
        <v>100</v>
      </c>
      <c r="E189" s="68">
        <v>45189</v>
      </c>
      <c r="F189" s="55">
        <v>74442.714479999995</v>
      </c>
      <c r="G189" s="55">
        <v>2.8150200000000001</v>
      </c>
      <c r="H189" s="55">
        <v>2.095577665</v>
      </c>
      <c r="I189" s="56">
        <f t="shared" si="2"/>
        <v>6.3173566361517065E-4</v>
      </c>
      <c r="J189" s="56">
        <f>H189/'סכום נכסי הקרן'!$C$41</f>
        <v>1.0139357237142697E-5</v>
      </c>
    </row>
    <row r="190" spans="1:10">
      <c r="A190" t="s">
        <v>1633</v>
      </c>
      <c r="B190" t="s">
        <v>1634</v>
      </c>
      <c r="C190" t="s">
        <v>1084</v>
      </c>
      <c r="D190" t="s">
        <v>100</v>
      </c>
      <c r="E190" s="68">
        <v>45189</v>
      </c>
      <c r="F190" s="55">
        <v>74442.714479999995</v>
      </c>
      <c r="G190" s="55">
        <v>2.851823</v>
      </c>
      <c r="H190" s="55">
        <v>2.1229748100000001</v>
      </c>
      <c r="I190" s="56">
        <f t="shared" si="2"/>
        <v>6.3999484382443108E-4</v>
      </c>
      <c r="J190" s="56">
        <f>H190/'סכום נכסי הקרן'!$C$41</f>
        <v>1.0271917077358783E-5</v>
      </c>
    </row>
    <row r="191" spans="1:10">
      <c r="A191" t="s">
        <v>1635</v>
      </c>
      <c r="B191" t="s">
        <v>1636</v>
      </c>
      <c r="C191" t="s">
        <v>1084</v>
      </c>
      <c r="D191" t="s">
        <v>100</v>
      </c>
      <c r="E191" s="68">
        <v>45195</v>
      </c>
      <c r="F191" s="55">
        <v>74442.714479999995</v>
      </c>
      <c r="G191" s="55">
        <v>3.4983240000000002</v>
      </c>
      <c r="H191" s="55">
        <v>2.6042470360000003</v>
      </c>
      <c r="I191" s="56">
        <f t="shared" si="2"/>
        <v>7.8507981688443005E-4</v>
      </c>
      <c r="J191" s="56">
        <f>H191/'סכום נכסי הקרן'!$C$41</f>
        <v>1.2600530857334758E-5</v>
      </c>
    </row>
    <row r="192" spans="1:10">
      <c r="A192" t="s">
        <v>1637</v>
      </c>
      <c r="B192" t="s">
        <v>1638</v>
      </c>
      <c r="C192" t="s">
        <v>1084</v>
      </c>
      <c r="D192" t="s">
        <v>100</v>
      </c>
      <c r="E192" s="68">
        <v>45196</v>
      </c>
      <c r="F192" s="55">
        <v>74442.714479999995</v>
      </c>
      <c r="G192" s="55">
        <v>3.7793299999999999</v>
      </c>
      <c r="H192" s="55">
        <v>2.8134361550000002</v>
      </c>
      <c r="I192" s="56">
        <f t="shared" si="2"/>
        <v>8.4814225027438398E-4</v>
      </c>
      <c r="J192" s="56">
        <f>H192/'סכום נכסי הקרן'!$C$41</f>
        <v>1.361268289688427E-5</v>
      </c>
    </row>
    <row r="193" spans="1:10">
      <c r="A193" t="s">
        <v>1639</v>
      </c>
      <c r="B193" t="s">
        <v>1640</v>
      </c>
      <c r="C193" t="s">
        <v>1084</v>
      </c>
      <c r="D193" t="s">
        <v>100</v>
      </c>
      <c r="E193" s="68">
        <v>45211</v>
      </c>
      <c r="F193" s="55">
        <v>111664.07172000001</v>
      </c>
      <c r="G193" s="55">
        <v>3.9561730000000002</v>
      </c>
      <c r="H193" s="55">
        <v>4.4176239649999998</v>
      </c>
      <c r="I193" s="56">
        <f t="shared" si="2"/>
        <v>1.3317428667725165E-3</v>
      </c>
      <c r="J193" s="56">
        <f>H193/'סכום נכסי הקרן'!$C$41</f>
        <v>2.1374472666226745E-5</v>
      </c>
    </row>
    <row r="194" spans="1:10">
      <c r="A194" t="s">
        <v>1641</v>
      </c>
      <c r="B194" t="s">
        <v>1642</v>
      </c>
      <c r="C194" t="s">
        <v>1084</v>
      </c>
      <c r="D194" t="s">
        <v>100</v>
      </c>
      <c r="E194" s="68">
        <v>45201</v>
      </c>
      <c r="F194" s="55">
        <v>74442.714479999995</v>
      </c>
      <c r="G194" s="55">
        <v>4.054138</v>
      </c>
      <c r="H194" s="55">
        <v>3.0180106759999998</v>
      </c>
      <c r="I194" s="56">
        <f t="shared" si="2"/>
        <v>9.0981356073984007E-4</v>
      </c>
      <c r="J194" s="56">
        <f>H194/'סכום נכסי הקרן'!$C$41</f>
        <v>1.4602507413856466E-5</v>
      </c>
    </row>
    <row r="195" spans="1:10">
      <c r="A195" t="s">
        <v>1643</v>
      </c>
      <c r="B195" t="s">
        <v>1644</v>
      </c>
      <c r="C195" t="s">
        <v>1084</v>
      </c>
      <c r="D195" t="s">
        <v>100</v>
      </c>
      <c r="E195" s="68">
        <v>45201</v>
      </c>
      <c r="F195" s="55">
        <v>74442.714479999995</v>
      </c>
      <c r="G195" s="55">
        <v>4.1063049999999999</v>
      </c>
      <c r="H195" s="55">
        <v>3.0568448239999997</v>
      </c>
      <c r="I195" s="56">
        <f t="shared" si="2"/>
        <v>9.2152055526810526E-4</v>
      </c>
      <c r="J195" s="56">
        <f>H195/'סכום נכסי הקרן'!$C$41</f>
        <v>1.4790404672998169E-5</v>
      </c>
    </row>
    <row r="196" spans="1:10">
      <c r="A196" t="s">
        <v>1645</v>
      </c>
      <c r="B196" t="s">
        <v>1646</v>
      </c>
      <c r="C196" t="s">
        <v>1084</v>
      </c>
      <c r="D196" t="s">
        <v>100</v>
      </c>
      <c r="E196" s="68">
        <v>45223</v>
      </c>
      <c r="F196" s="55">
        <v>512800</v>
      </c>
      <c r="G196" s="55">
        <v>4.5861679999999998</v>
      </c>
      <c r="H196" s="55">
        <v>23.517869999999998</v>
      </c>
      <c r="I196" s="56">
        <f t="shared" si="2"/>
        <v>7.0897287461141713E-3</v>
      </c>
      <c r="J196" s="56">
        <f>H196/'סכום נכסי הקרן'!$C$41</f>
        <v>1.1379014453596073E-4</v>
      </c>
    </row>
    <row r="197" spans="1:10">
      <c r="A197" t="s">
        <v>1647</v>
      </c>
      <c r="B197" t="s">
        <v>1648</v>
      </c>
      <c r="C197" t="s">
        <v>1084</v>
      </c>
      <c r="D197" t="s">
        <v>100</v>
      </c>
      <c r="E197" s="68">
        <v>45229</v>
      </c>
      <c r="F197" s="55">
        <v>119108.34316800001</v>
      </c>
      <c r="G197" s="55">
        <v>4.6035870000000001</v>
      </c>
      <c r="H197" s="55">
        <v>5.4832556280000002</v>
      </c>
      <c r="I197" s="56">
        <f t="shared" si="2"/>
        <v>1.6529896222797352E-3</v>
      </c>
      <c r="J197" s="56">
        <f>H197/'סכום נכסי הקרן'!$C$41</f>
        <v>2.6530483008781841E-5</v>
      </c>
    </row>
    <row r="198" spans="1:10">
      <c r="A198" t="s">
        <v>1649</v>
      </c>
      <c r="B198" t="s">
        <v>1650</v>
      </c>
      <c r="C198" t="s">
        <v>1084</v>
      </c>
      <c r="D198" t="s">
        <v>107</v>
      </c>
      <c r="E198" s="68">
        <v>45176</v>
      </c>
      <c r="F198" s="55">
        <v>112317.26734400001</v>
      </c>
      <c r="G198" s="55">
        <v>-6.705667</v>
      </c>
      <c r="H198" s="55">
        <v>-7.5316222889999995</v>
      </c>
      <c r="I198" s="56">
        <f t="shared" si="2"/>
        <v>-2.2704929930813258E-3</v>
      </c>
      <c r="J198" s="56">
        <f>H198/'סכום נכסי הקרן'!$C$41</f>
        <v>-3.6441411949958621E-5</v>
      </c>
    </row>
    <row r="199" spans="1:10">
      <c r="A199" t="s">
        <v>1651</v>
      </c>
      <c r="B199" t="s">
        <v>1652</v>
      </c>
      <c r="C199" t="s">
        <v>1084</v>
      </c>
      <c r="D199" t="s">
        <v>107</v>
      </c>
      <c r="E199" s="68">
        <v>45161</v>
      </c>
      <c r="F199" s="55">
        <v>641115.54792899999</v>
      </c>
      <c r="G199" s="55">
        <v>-5.8817110000000001</v>
      </c>
      <c r="H199" s="55">
        <v>-37.708562952999998</v>
      </c>
      <c r="I199" s="56">
        <f t="shared" si="2"/>
        <v>-1.1367674144917884E-2</v>
      </c>
      <c r="J199" s="56">
        <f>H199/'סכום נכסי הקרן'!$C$41</f>
        <v>-1.8245116707700333E-4</v>
      </c>
    </row>
    <row r="200" spans="1:10">
      <c r="A200" t="s">
        <v>1653</v>
      </c>
      <c r="B200" t="s">
        <v>1654</v>
      </c>
      <c r="C200" t="s">
        <v>1084</v>
      </c>
      <c r="D200" t="s">
        <v>107</v>
      </c>
      <c r="E200" s="68">
        <v>45180</v>
      </c>
      <c r="F200" s="55">
        <v>58990.899740000001</v>
      </c>
      <c r="G200" s="55">
        <v>-5.6458250000000003</v>
      </c>
      <c r="H200" s="55">
        <v>-3.3305228759999999</v>
      </c>
      <c r="I200" s="56">
        <f t="shared" si="2"/>
        <v>-1.0040239092047045E-3</v>
      </c>
      <c r="J200" s="56">
        <f>H200/'סכום נכסי הקרן'!$C$41</f>
        <v>-1.61145834822781E-5</v>
      </c>
    </row>
    <row r="201" spans="1:10">
      <c r="A201" t="s">
        <v>1655</v>
      </c>
      <c r="B201" t="s">
        <v>1656</v>
      </c>
      <c r="C201" t="s">
        <v>1084</v>
      </c>
      <c r="D201" t="s">
        <v>107</v>
      </c>
      <c r="E201" s="68">
        <v>45267</v>
      </c>
      <c r="F201" s="55">
        <v>69287.968492</v>
      </c>
      <c r="G201" s="55">
        <v>-3.7832910000000002</v>
      </c>
      <c r="H201" s="55">
        <v>-2.62136528</v>
      </c>
      <c r="I201" s="56">
        <f t="shared" si="2"/>
        <v>-7.9024030576245322E-4</v>
      </c>
      <c r="J201" s="56">
        <f>H201/'סכום נכסי הקרן'!$C$41</f>
        <v>-1.2683356702488329E-5</v>
      </c>
    </row>
    <row r="202" spans="1:10">
      <c r="A202" t="s">
        <v>1657</v>
      </c>
      <c r="B202" t="s">
        <v>1658</v>
      </c>
      <c r="C202" t="s">
        <v>1084</v>
      </c>
      <c r="D202" t="s">
        <v>100</v>
      </c>
      <c r="E202" s="68">
        <v>45127</v>
      </c>
      <c r="F202" s="55">
        <v>516406.28437000001</v>
      </c>
      <c r="G202" s="55">
        <v>1.081108</v>
      </c>
      <c r="H202" s="55">
        <v>5.5829083119999989</v>
      </c>
      <c r="I202" s="56">
        <f t="shared" ref="I202:I264" si="3">H202/$H$9</f>
        <v>1.6830310545345364E-3</v>
      </c>
      <c r="J202" s="56">
        <f>H202/'סכום נכסי הקרן'!$C$41</f>
        <v>2.7012647988678247E-5</v>
      </c>
    </row>
    <row r="203" spans="1:10">
      <c r="A203" t="s">
        <v>1659</v>
      </c>
      <c r="B203" t="s">
        <v>1660</v>
      </c>
      <c r="C203" t="s">
        <v>1084</v>
      </c>
      <c r="D203" t="s">
        <v>100</v>
      </c>
      <c r="E203" s="68">
        <v>45127</v>
      </c>
      <c r="F203" s="55">
        <v>214416.690481</v>
      </c>
      <c r="G203" s="55">
        <v>1.0584519999999999</v>
      </c>
      <c r="H203" s="55">
        <v>2.2694973699999998</v>
      </c>
      <c r="I203" s="56">
        <f t="shared" si="3"/>
        <v>6.8416573198676193E-4</v>
      </c>
      <c r="J203" s="56">
        <f>H203/'סכום נכסי הקרן'!$C$41</f>
        <v>1.0980859820905667E-5</v>
      </c>
    </row>
    <row r="204" spans="1:10">
      <c r="A204" t="s">
        <v>1661</v>
      </c>
      <c r="B204" t="s">
        <v>1662</v>
      </c>
      <c r="C204" t="s">
        <v>1084</v>
      </c>
      <c r="D204" t="s">
        <v>100</v>
      </c>
      <c r="E204" s="68">
        <v>45127</v>
      </c>
      <c r="F204" s="55">
        <v>160756.054959</v>
      </c>
      <c r="G204" s="55">
        <v>1.0237130000000001</v>
      </c>
      <c r="H204" s="55">
        <v>1.645680255</v>
      </c>
      <c r="I204" s="56">
        <f t="shared" si="3"/>
        <v>4.9610898481818294E-4</v>
      </c>
      <c r="J204" s="56">
        <f>H204/'סכום נכסי הקרן'!$C$41</f>
        <v>7.9625490776344434E-6</v>
      </c>
    </row>
    <row r="205" spans="1:10">
      <c r="A205" t="s">
        <v>1663</v>
      </c>
      <c r="B205" t="s">
        <v>1664</v>
      </c>
      <c r="C205" t="s">
        <v>1084</v>
      </c>
      <c r="D205" t="s">
        <v>100</v>
      </c>
      <c r="E205" s="68">
        <v>45267</v>
      </c>
      <c r="F205" s="55">
        <v>77416.405165999997</v>
      </c>
      <c r="G205" s="55">
        <v>-2.7613349999999999</v>
      </c>
      <c r="H205" s="55">
        <v>-2.137726507</v>
      </c>
      <c r="I205" s="56">
        <f t="shared" si="3"/>
        <v>-6.4444191025837534E-4</v>
      </c>
      <c r="J205" s="56">
        <f>H205/'סכום נכסי הקרן'!$C$41</f>
        <v>-1.0343292492469959E-5</v>
      </c>
    </row>
    <row r="206" spans="1:10">
      <c r="A206" t="s">
        <v>1665</v>
      </c>
      <c r="B206" t="s">
        <v>1666</v>
      </c>
      <c r="C206" t="s">
        <v>1084</v>
      </c>
      <c r="D206" t="s">
        <v>102</v>
      </c>
      <c r="E206" s="68">
        <v>45197</v>
      </c>
      <c r="F206" s="55">
        <v>222508.33</v>
      </c>
      <c r="G206" s="55">
        <v>-4.765269</v>
      </c>
      <c r="H206" s="55">
        <v>-10.603120000000001</v>
      </c>
      <c r="I206" s="56">
        <f t="shared" si="3"/>
        <v>-3.1964308273877734E-3</v>
      </c>
      <c r="J206" s="56">
        <f>H206/'סכום נכסי הקרן'!$C$41</f>
        <v>-5.1302713950376294E-5</v>
      </c>
    </row>
    <row r="207" spans="1:10">
      <c r="A207" t="s">
        <v>1667</v>
      </c>
      <c r="B207" t="s">
        <v>1668</v>
      </c>
      <c r="C207" t="s">
        <v>1084</v>
      </c>
      <c r="D207" t="s">
        <v>102</v>
      </c>
      <c r="E207" s="68">
        <v>45195</v>
      </c>
      <c r="F207" s="55">
        <v>149779.757717</v>
      </c>
      <c r="G207" s="55">
        <v>-3.9586079999999999</v>
      </c>
      <c r="H207" s="55">
        <v>-5.9291930769999999</v>
      </c>
      <c r="I207" s="56">
        <f t="shared" si="3"/>
        <v>-1.7874225259034103E-3</v>
      </c>
      <c r="J207" s="56">
        <f>H207/'סכום נכסי הקרן'!$C$41</f>
        <v>-2.8688131077068108E-5</v>
      </c>
    </row>
    <row r="208" spans="1:10">
      <c r="A208" t="s">
        <v>1669</v>
      </c>
      <c r="B208" t="s">
        <v>1670</v>
      </c>
      <c r="C208" t="s">
        <v>1084</v>
      </c>
      <c r="D208" t="s">
        <v>102</v>
      </c>
      <c r="E208" s="68">
        <v>45195</v>
      </c>
      <c r="F208" s="55">
        <v>149814.85960600001</v>
      </c>
      <c r="G208" s="55">
        <v>-3.93425</v>
      </c>
      <c r="H208" s="55">
        <v>-5.894091188</v>
      </c>
      <c r="I208" s="56">
        <f t="shared" si="3"/>
        <v>-1.7768406631970424E-3</v>
      </c>
      <c r="J208" s="56">
        <f>H208/'סכום נכסי הקרן'!$C$41</f>
        <v>-2.8518292183375985E-5</v>
      </c>
    </row>
    <row r="209" spans="1:10">
      <c r="A209" t="s">
        <v>1671</v>
      </c>
      <c r="B209" t="s">
        <v>1672</v>
      </c>
      <c r="C209" t="s">
        <v>1084</v>
      </c>
      <c r="D209" t="s">
        <v>102</v>
      </c>
      <c r="E209" s="68">
        <v>45232</v>
      </c>
      <c r="F209" s="55">
        <v>187496.73678199999</v>
      </c>
      <c r="G209" s="55">
        <v>-3.938898</v>
      </c>
      <c r="H209" s="55">
        <v>-7.3853053270000002</v>
      </c>
      <c r="I209" s="56">
        <f t="shared" si="3"/>
        <v>-2.2263840847688171E-3</v>
      </c>
      <c r="J209" s="56">
        <f>H209/'סכום נכסי הקרן'!$C$41</f>
        <v>-3.5733463982985311E-5</v>
      </c>
    </row>
    <row r="210" spans="1:10">
      <c r="A210" t="s">
        <v>1673</v>
      </c>
      <c r="B210" t="s">
        <v>1674</v>
      </c>
      <c r="C210" t="s">
        <v>1084</v>
      </c>
      <c r="D210" t="s">
        <v>102</v>
      </c>
      <c r="E210" s="68">
        <v>45232</v>
      </c>
      <c r="F210" s="55">
        <v>100635.32799900002</v>
      </c>
      <c r="G210" s="55">
        <v>-3.8902739999999998</v>
      </c>
      <c r="H210" s="55">
        <v>-3.9149899509999999</v>
      </c>
      <c r="I210" s="56">
        <f t="shared" si="3"/>
        <v>-1.1802181403482888E-3</v>
      </c>
      <c r="J210" s="56">
        <f>H210/'סכום נכסי הקרן'!$C$41</f>
        <v>-1.8942500846425456E-5</v>
      </c>
    </row>
    <row r="211" spans="1:10">
      <c r="A211" t="s">
        <v>1675</v>
      </c>
      <c r="B211" t="s">
        <v>1676</v>
      </c>
      <c r="C211" t="s">
        <v>1084</v>
      </c>
      <c r="D211" t="s">
        <v>102</v>
      </c>
      <c r="E211" s="68">
        <v>45187</v>
      </c>
      <c r="F211" s="55">
        <v>778753.17</v>
      </c>
      <c r="G211" s="55">
        <v>-3.2204540000000001</v>
      </c>
      <c r="H211" s="55">
        <v>-25.07939</v>
      </c>
      <c r="I211" s="56">
        <f t="shared" si="3"/>
        <v>-7.5604666671772701E-3</v>
      </c>
      <c r="J211" s="56">
        <f>H211/'סכום נכסי הקרן'!$C$41</f>
        <v>-1.2134548804690767E-4</v>
      </c>
    </row>
    <row r="212" spans="1:10">
      <c r="A212" t="s">
        <v>1677</v>
      </c>
      <c r="B212" t="s">
        <v>1678</v>
      </c>
      <c r="C212" t="s">
        <v>1084</v>
      </c>
      <c r="D212" t="s">
        <v>102</v>
      </c>
      <c r="E212" s="68">
        <v>45181</v>
      </c>
      <c r="F212" s="55">
        <v>417531.69699700008</v>
      </c>
      <c r="G212" s="55">
        <v>-2.554996</v>
      </c>
      <c r="H212" s="55">
        <v>-10.667917677</v>
      </c>
      <c r="I212" s="56">
        <f t="shared" si="3"/>
        <v>-3.2159648223162394E-3</v>
      </c>
      <c r="J212" s="56">
        <f>H212/'סכום נכסי הקרן'!$C$41</f>
        <v>-5.1616234563910784E-5</v>
      </c>
    </row>
    <row r="213" spans="1:10">
      <c r="A213" t="s">
        <v>1679</v>
      </c>
      <c r="B213" t="s">
        <v>1680</v>
      </c>
      <c r="C213" t="s">
        <v>1084</v>
      </c>
      <c r="D213" t="s">
        <v>102</v>
      </c>
      <c r="E213" s="68">
        <v>45181</v>
      </c>
      <c r="F213" s="55">
        <v>151857.78951</v>
      </c>
      <c r="G213" s="55">
        <v>-2.5360309999999999</v>
      </c>
      <c r="H213" s="55">
        <v>-3.8511612850000003</v>
      </c>
      <c r="I213" s="56">
        <f t="shared" si="3"/>
        <v>-1.1609762647802073E-3</v>
      </c>
      <c r="J213" s="56">
        <f>H213/'סכום נכסי הקרן'!$C$41</f>
        <v>-1.8633668748549351E-5</v>
      </c>
    </row>
    <row r="214" spans="1:10">
      <c r="A214" t="s">
        <v>1681</v>
      </c>
      <c r="B214" t="s">
        <v>1682</v>
      </c>
      <c r="C214" t="s">
        <v>1084</v>
      </c>
      <c r="D214" t="s">
        <v>102</v>
      </c>
      <c r="E214" s="68">
        <v>45176</v>
      </c>
      <c r="F214" s="55">
        <v>683391.64449300012</v>
      </c>
      <c r="G214" s="55">
        <v>-2.5915659999999998</v>
      </c>
      <c r="H214" s="55">
        <v>-17.710547492</v>
      </c>
      <c r="I214" s="56">
        <f t="shared" si="3"/>
        <v>-5.3390454859837495E-3</v>
      </c>
      <c r="J214" s="56">
        <f>H214/'סכום נכסי הקרן'!$C$41</f>
        <v>-8.5691678665018433E-5</v>
      </c>
    </row>
    <row r="215" spans="1:10">
      <c r="A215" t="s">
        <v>1683</v>
      </c>
      <c r="B215" t="s">
        <v>1684</v>
      </c>
      <c r="C215" t="s">
        <v>1084</v>
      </c>
      <c r="D215" t="s">
        <v>102</v>
      </c>
      <c r="E215" s="68">
        <v>45176</v>
      </c>
      <c r="F215" s="55">
        <v>216029.664797</v>
      </c>
      <c r="G215" s="55">
        <v>-2.5725989999999999</v>
      </c>
      <c r="H215" s="55">
        <v>-5.557578007</v>
      </c>
      <c r="I215" s="56">
        <f t="shared" si="3"/>
        <v>-1.6753949466937188E-3</v>
      </c>
      <c r="J215" s="56">
        <f>H215/'סכום נכסי הקרן'!$C$41</f>
        <v>-2.6890088459814033E-5</v>
      </c>
    </row>
    <row r="216" spans="1:10">
      <c r="A216" t="s">
        <v>1685</v>
      </c>
      <c r="B216" t="s">
        <v>1686</v>
      </c>
      <c r="C216" t="s">
        <v>1084</v>
      </c>
      <c r="D216" t="s">
        <v>102</v>
      </c>
      <c r="E216" s="68">
        <v>45183</v>
      </c>
      <c r="F216" s="55">
        <v>1084648.1403310001</v>
      </c>
      <c r="G216" s="55">
        <v>-2.4464760000000001</v>
      </c>
      <c r="H216" s="55">
        <v>-26.535660219</v>
      </c>
      <c r="I216" s="56">
        <f t="shared" si="3"/>
        <v>-7.9994758475900492E-3</v>
      </c>
      <c r="J216" s="56">
        <f>H216/'סכום נכסי הקרן'!$C$41</f>
        <v>-1.2839158527864784E-4</v>
      </c>
    </row>
    <row r="217" spans="1:10">
      <c r="A217" t="s">
        <v>1687</v>
      </c>
      <c r="B217" t="s">
        <v>1688</v>
      </c>
      <c r="C217" t="s">
        <v>1084</v>
      </c>
      <c r="D217" t="s">
        <v>102</v>
      </c>
      <c r="E217" s="68">
        <v>45183</v>
      </c>
      <c r="F217" s="55">
        <v>937172.31906800007</v>
      </c>
      <c r="G217" s="55">
        <v>-2.4417490000000002</v>
      </c>
      <c r="H217" s="55">
        <v>-22.883393647000005</v>
      </c>
      <c r="I217" s="56">
        <f t="shared" si="3"/>
        <v>-6.8984586507103898E-3</v>
      </c>
      <c r="J217" s="56">
        <f>H217/'סכום נכסי הקרן'!$C$41</f>
        <v>-1.1072025955434809E-4</v>
      </c>
    </row>
    <row r="218" spans="1:10">
      <c r="A218" t="s">
        <v>1689</v>
      </c>
      <c r="B218" t="s">
        <v>1690</v>
      </c>
      <c r="C218" t="s">
        <v>1084</v>
      </c>
      <c r="D218" t="s">
        <v>102</v>
      </c>
      <c r="E218" s="68">
        <v>45274</v>
      </c>
      <c r="F218" s="55">
        <v>306186.75196099997</v>
      </c>
      <c r="G218" s="55">
        <v>-1.485609</v>
      </c>
      <c r="H218" s="55">
        <v>-4.5487369019999999</v>
      </c>
      <c r="I218" s="56">
        <f t="shared" si="3"/>
        <v>-1.3712683492433507E-3</v>
      </c>
      <c r="J218" s="56">
        <f>H218/'סכום נכסי הקרן'!$C$41</f>
        <v>-2.2008856649630186E-5</v>
      </c>
    </row>
    <row r="219" spans="1:10">
      <c r="A219" t="s">
        <v>1691</v>
      </c>
      <c r="B219" t="s">
        <v>1692</v>
      </c>
      <c r="C219" t="s">
        <v>1084</v>
      </c>
      <c r="D219" t="s">
        <v>102</v>
      </c>
      <c r="E219" s="68">
        <v>45161</v>
      </c>
      <c r="F219" s="55">
        <v>191638.75961099996</v>
      </c>
      <c r="G219" s="55">
        <v>-1.5385150000000001</v>
      </c>
      <c r="H219" s="55">
        <v>-2.9483915440000001</v>
      </c>
      <c r="I219" s="56">
        <f t="shared" si="3"/>
        <v>-8.8882608349721923E-4</v>
      </c>
      <c r="J219" s="56">
        <f>H219/'סכום נכסי הקרן'!$C$41</f>
        <v>-1.4265658409556838E-5</v>
      </c>
    </row>
    <row r="220" spans="1:10">
      <c r="A220" t="s">
        <v>1693</v>
      </c>
      <c r="B220" t="s">
        <v>1694</v>
      </c>
      <c r="C220" t="s">
        <v>1084</v>
      </c>
      <c r="D220" t="s">
        <v>102</v>
      </c>
      <c r="E220" s="68">
        <v>45279</v>
      </c>
      <c r="F220" s="55">
        <v>115451.865976</v>
      </c>
      <c r="G220" s="55">
        <v>-0.93020800000000003</v>
      </c>
      <c r="H220" s="55">
        <v>-1.0739423429999999</v>
      </c>
      <c r="I220" s="56">
        <f t="shared" si="3"/>
        <v>-3.2375210428649812E-4</v>
      </c>
      <c r="J220" s="56">
        <f>H220/'סכום נכסי הקרן'!$C$41</f>
        <v>-5.1962211898126112E-6</v>
      </c>
    </row>
    <row r="221" spans="1:10">
      <c r="A221" t="s">
        <v>1695</v>
      </c>
      <c r="B221" t="s">
        <v>1696</v>
      </c>
      <c r="C221" t="s">
        <v>1084</v>
      </c>
      <c r="D221" t="s">
        <v>102</v>
      </c>
      <c r="E221" s="68">
        <v>45279</v>
      </c>
      <c r="F221" s="55">
        <v>115546.64107499999</v>
      </c>
      <c r="G221" s="55">
        <v>-0.84742200000000001</v>
      </c>
      <c r="H221" s="55">
        <v>-0.97916724399999988</v>
      </c>
      <c r="I221" s="56">
        <f t="shared" si="3"/>
        <v>-2.9518107537120444E-4</v>
      </c>
      <c r="J221" s="56">
        <f>H221/'סכום נכסי הקרן'!$C$41</f>
        <v>-4.7376561831338604E-6</v>
      </c>
    </row>
    <row r="222" spans="1:10">
      <c r="A222" t="s">
        <v>1697</v>
      </c>
      <c r="B222" t="s">
        <v>1698</v>
      </c>
      <c r="C222" t="s">
        <v>1084</v>
      </c>
      <c r="D222" t="s">
        <v>102</v>
      </c>
      <c r="E222" s="68">
        <v>45288</v>
      </c>
      <c r="F222" s="55">
        <v>77961.294091999996</v>
      </c>
      <c r="G222" s="55">
        <v>0.37514199999999998</v>
      </c>
      <c r="H222" s="55">
        <v>0.29246556600000001</v>
      </c>
      <c r="I222" s="56">
        <f t="shared" si="3"/>
        <v>8.816706319572102E-5</v>
      </c>
      <c r="J222" s="56">
        <f>H222/'סכום נכסי הקרן'!$C$41</f>
        <v>1.4150813414195913E-6</v>
      </c>
    </row>
    <row r="223" spans="1:10">
      <c r="A223" t="s">
        <v>1699</v>
      </c>
      <c r="B223" t="s">
        <v>1700</v>
      </c>
      <c r="C223" t="s">
        <v>1084</v>
      </c>
      <c r="D223" t="s">
        <v>102</v>
      </c>
      <c r="E223" s="68">
        <v>45099</v>
      </c>
      <c r="F223" s="55">
        <v>148913.76492300001</v>
      </c>
      <c r="G223" s="55">
        <v>0.38185999999999998</v>
      </c>
      <c r="H223" s="55">
        <v>0.56864254000000003</v>
      </c>
      <c r="I223" s="56">
        <f t="shared" si="3"/>
        <v>1.7142374552208078E-4</v>
      </c>
      <c r="J223" s="56">
        <f>H223/'סכום נכסי הקרן'!$C$41</f>
        <v>2.7513510711597539E-6</v>
      </c>
    </row>
    <row r="224" spans="1:10">
      <c r="A224" t="s">
        <v>1701</v>
      </c>
      <c r="B224" t="s">
        <v>1702</v>
      </c>
      <c r="C224" t="s">
        <v>1084</v>
      </c>
      <c r="D224" t="s">
        <v>102</v>
      </c>
      <c r="E224" s="68">
        <v>45288</v>
      </c>
      <c r="F224" s="55">
        <v>78031.497868999999</v>
      </c>
      <c r="G224" s="55">
        <v>0.46477299999999999</v>
      </c>
      <c r="H224" s="55">
        <v>0.36266934300000003</v>
      </c>
      <c r="I224" s="56">
        <f t="shared" si="3"/>
        <v>1.0933078830699551E-4</v>
      </c>
      <c r="J224" s="56">
        <f>H224/'סכום נכסי הקרן'!$C$41</f>
        <v>1.7547591239653899E-6</v>
      </c>
    </row>
    <row r="225" spans="1:10">
      <c r="A225" t="s">
        <v>1703</v>
      </c>
      <c r="B225" t="s">
        <v>1704</v>
      </c>
      <c r="C225" t="s">
        <v>1084</v>
      </c>
      <c r="D225" t="s">
        <v>102</v>
      </c>
      <c r="E225" s="68">
        <v>45148</v>
      </c>
      <c r="F225" s="55">
        <v>156555.82625000001</v>
      </c>
      <c r="G225" s="55">
        <v>0.56599999999999995</v>
      </c>
      <c r="H225" s="55">
        <v>0.88610533400000002</v>
      </c>
      <c r="I225" s="56">
        <f t="shared" si="3"/>
        <v>2.6712650671786598E-4</v>
      </c>
      <c r="J225" s="56">
        <f>H225/'סכום נכסי הקרן'!$C$41</f>
        <v>4.2873803635255135E-6</v>
      </c>
    </row>
    <row r="226" spans="1:10">
      <c r="A226" t="s">
        <v>1705</v>
      </c>
      <c r="B226" t="s">
        <v>1706</v>
      </c>
      <c r="C226" t="s">
        <v>1084</v>
      </c>
      <c r="D226" t="s">
        <v>102</v>
      </c>
      <c r="E226" s="68">
        <v>45133</v>
      </c>
      <c r="F226" s="55">
        <v>235273.91705600001</v>
      </c>
      <c r="G226" s="55">
        <v>0.80726500000000001</v>
      </c>
      <c r="H226" s="55">
        <v>1.8992828730000004</v>
      </c>
      <c r="I226" s="56">
        <f t="shared" si="3"/>
        <v>5.7256037139887309E-4</v>
      </c>
      <c r="J226" s="56">
        <f>H226/'סכום נכסי הקרן'!$C$41</f>
        <v>9.1895938124219936E-6</v>
      </c>
    </row>
    <row r="227" spans="1:10">
      <c r="A227" t="s">
        <v>1707</v>
      </c>
      <c r="B227" t="s">
        <v>1708</v>
      </c>
      <c r="C227" t="s">
        <v>1084</v>
      </c>
      <c r="D227" t="s">
        <v>102</v>
      </c>
      <c r="E227" s="68">
        <v>45133</v>
      </c>
      <c r="F227" s="55">
        <v>1001107.064095</v>
      </c>
      <c r="G227" s="55">
        <v>0.85164200000000001</v>
      </c>
      <c r="H227" s="55">
        <v>8.5258491240000005</v>
      </c>
      <c r="I227" s="56">
        <f t="shared" si="3"/>
        <v>2.5702139530261511E-3</v>
      </c>
      <c r="J227" s="56">
        <f>H227/'סכום נכסי הקרן'!$C$41</f>
        <v>4.1251933279321401E-5</v>
      </c>
    </row>
    <row r="228" spans="1:10">
      <c r="A228" t="s">
        <v>1709</v>
      </c>
      <c r="B228" t="s">
        <v>1710</v>
      </c>
      <c r="C228" t="s">
        <v>1084</v>
      </c>
      <c r="D228" t="s">
        <v>102</v>
      </c>
      <c r="E228" s="68">
        <v>45127</v>
      </c>
      <c r="F228" s="55">
        <v>319450.997371</v>
      </c>
      <c r="G228" s="55">
        <v>2.1140620000000001</v>
      </c>
      <c r="H228" s="55">
        <v>6.7533909899999989</v>
      </c>
      <c r="I228" s="56">
        <f t="shared" si="3"/>
        <v>2.0358863381569605E-3</v>
      </c>
      <c r="J228" s="56">
        <f>H228/'סכום נכסי הקרן'!$C$41</f>
        <v>3.2675975199282711E-5</v>
      </c>
    </row>
    <row r="229" spans="1:10">
      <c r="A229" t="s">
        <v>1711</v>
      </c>
      <c r="B229" t="s">
        <v>1712</v>
      </c>
      <c r="C229" t="s">
        <v>1084</v>
      </c>
      <c r="D229" t="s">
        <v>102</v>
      </c>
      <c r="E229" s="68">
        <v>45127</v>
      </c>
      <c r="F229" s="55">
        <v>72479.811287999997</v>
      </c>
      <c r="G229" s="55">
        <v>2.1140620000000001</v>
      </c>
      <c r="H229" s="55">
        <v>1.5322678829999998</v>
      </c>
      <c r="I229" s="56">
        <f t="shared" si="3"/>
        <v>4.619195384978574E-4</v>
      </c>
      <c r="J229" s="56">
        <f>H229/'סכום נכסי הקרן'!$C$41</f>
        <v>7.4138084730624227E-6</v>
      </c>
    </row>
    <row r="230" spans="1:10">
      <c r="A230" t="s">
        <v>1713</v>
      </c>
      <c r="B230" t="s">
        <v>1714</v>
      </c>
      <c r="C230" t="s">
        <v>1084</v>
      </c>
      <c r="D230" t="s">
        <v>102</v>
      </c>
      <c r="E230" s="68">
        <v>45127</v>
      </c>
      <c r="F230" s="55">
        <v>555901.58589600003</v>
      </c>
      <c r="G230" s="55">
        <v>2.1486749999999999</v>
      </c>
      <c r="H230" s="55">
        <v>11.944517128999999</v>
      </c>
      <c r="I230" s="56">
        <f t="shared" si="3"/>
        <v>3.6008102114657666E-3</v>
      </c>
      <c r="J230" s="56">
        <f>H230/'סכום נכסי הקרן'!$C$41</f>
        <v>5.7793002959926589E-5</v>
      </c>
    </row>
    <row r="231" spans="1:10">
      <c r="A231" t="s">
        <v>1715</v>
      </c>
      <c r="B231" t="s">
        <v>1716</v>
      </c>
      <c r="C231" t="s">
        <v>1084</v>
      </c>
      <c r="D231" t="s">
        <v>104</v>
      </c>
      <c r="E231" s="68">
        <v>45195</v>
      </c>
      <c r="F231" s="55">
        <v>128480.28286700002</v>
      </c>
      <c r="G231" s="55">
        <v>-4.4603770000000003</v>
      </c>
      <c r="H231" s="55">
        <v>-5.7307050310000012</v>
      </c>
      <c r="I231" s="56">
        <f t="shared" si="3"/>
        <v>-1.7275860523840727E-3</v>
      </c>
      <c r="J231" s="56">
        <f>H231/'סכום נכסי הקרן'!$C$41</f>
        <v>-2.7727755692605135E-5</v>
      </c>
    </row>
    <row r="232" spans="1:10">
      <c r="A232" t="s">
        <v>1717</v>
      </c>
      <c r="B232" t="s">
        <v>1718</v>
      </c>
      <c r="C232" t="s">
        <v>1084</v>
      </c>
      <c r="D232" t="s">
        <v>104</v>
      </c>
      <c r="E232" s="68">
        <v>45280</v>
      </c>
      <c r="F232" s="55">
        <v>129086.63991299999</v>
      </c>
      <c r="G232" s="55">
        <v>-0.50404000000000004</v>
      </c>
      <c r="H232" s="55">
        <v>-0.65064838999999997</v>
      </c>
      <c r="I232" s="56">
        <f t="shared" si="3"/>
        <v>-1.9614533944595767E-4</v>
      </c>
      <c r="J232" s="56">
        <f>H232/'סכום נכסי הקרן'!$C$41</f>
        <v>-3.1481326472248613E-6</v>
      </c>
    </row>
    <row r="233" spans="1:10">
      <c r="A233" t="s">
        <v>1719</v>
      </c>
      <c r="B233" t="s">
        <v>1720</v>
      </c>
      <c r="C233" t="s">
        <v>1084</v>
      </c>
      <c r="D233" t="s">
        <v>104</v>
      </c>
      <c r="E233" s="68">
        <v>45153</v>
      </c>
      <c r="F233" s="55">
        <v>534487.32787100004</v>
      </c>
      <c r="G233" s="55">
        <v>-0.432533</v>
      </c>
      <c r="H233" s="55">
        <v>-2.3118338090000004</v>
      </c>
      <c r="I233" s="56">
        <f t="shared" si="3"/>
        <v>-6.9692853187409921E-4</v>
      </c>
      <c r="J233" s="56">
        <f>H233/'סכום נכסי הקרן'!$C$41</f>
        <v>-1.1185702755786586E-5</v>
      </c>
    </row>
    <row r="234" spans="1:10">
      <c r="A234" t="s">
        <v>1721</v>
      </c>
      <c r="B234" t="s">
        <v>1722</v>
      </c>
      <c r="C234" t="s">
        <v>1084</v>
      </c>
      <c r="D234" t="s">
        <v>104</v>
      </c>
      <c r="E234" s="68">
        <v>45153</v>
      </c>
      <c r="F234" s="55">
        <v>178177.18541700003</v>
      </c>
      <c r="G234" s="55">
        <v>-0.42422300000000002</v>
      </c>
      <c r="H234" s="55">
        <v>-0.75586848299999998</v>
      </c>
      <c r="I234" s="56">
        <f t="shared" si="3"/>
        <v>-2.2786513031183568E-4</v>
      </c>
      <c r="J234" s="56">
        <f>H234/'סכום נכסי הקרן'!$C$41</f>
        <v>-3.65723528239366E-6</v>
      </c>
    </row>
    <row r="235" spans="1:10">
      <c r="A235" t="s">
        <v>1723</v>
      </c>
      <c r="B235" t="s">
        <v>1724</v>
      </c>
      <c r="C235" t="s">
        <v>1084</v>
      </c>
      <c r="D235" t="s">
        <v>104</v>
      </c>
      <c r="E235" s="68">
        <v>45153</v>
      </c>
      <c r="F235" s="55">
        <v>383141.32389399997</v>
      </c>
      <c r="G235" s="55">
        <v>-0.40839799999999998</v>
      </c>
      <c r="H235" s="55">
        <v>-1.5647419789999999</v>
      </c>
      <c r="I235" s="56">
        <f t="shared" si="3"/>
        <v>-4.7170922318933974E-4</v>
      </c>
      <c r="J235" s="56">
        <f>H235/'סכום נכסי הקרן'!$C$41</f>
        <v>-7.5709329098211371E-6</v>
      </c>
    </row>
    <row r="236" spans="1:10">
      <c r="A236" t="s">
        <v>1725</v>
      </c>
      <c r="B236" t="s">
        <v>1726</v>
      </c>
      <c r="C236" t="s">
        <v>1084</v>
      </c>
      <c r="D236" t="s">
        <v>104</v>
      </c>
      <c r="E236" s="68">
        <v>45281</v>
      </c>
      <c r="F236" s="55">
        <v>133659.21547900001</v>
      </c>
      <c r="G236" s="55">
        <v>-0.41282000000000002</v>
      </c>
      <c r="H236" s="55">
        <v>-0.55177241899999996</v>
      </c>
      <c r="I236" s="56">
        <f t="shared" si="3"/>
        <v>-1.6633805613762017E-4</v>
      </c>
      <c r="J236" s="56">
        <f>H236/'סכום נכסי הקרן'!$C$41</f>
        <v>-2.6697257578584575E-6</v>
      </c>
    </row>
    <row r="237" spans="1:10">
      <c r="A237" t="s">
        <v>1727</v>
      </c>
      <c r="B237" t="s">
        <v>1728</v>
      </c>
      <c r="C237" t="s">
        <v>1084</v>
      </c>
      <c r="D237" t="s">
        <v>104</v>
      </c>
      <c r="E237" s="68">
        <v>45113</v>
      </c>
      <c r="F237" s="55">
        <v>276499.27</v>
      </c>
      <c r="G237" s="55">
        <v>-0.28002199999999999</v>
      </c>
      <c r="H237" s="55">
        <v>-0.77425999999999995</v>
      </c>
      <c r="I237" s="56">
        <f t="shared" si="3"/>
        <v>-2.33409461782311E-4</v>
      </c>
      <c r="J237" s="56">
        <f>H237/'סכום נכסי הקרן'!$C$41</f>
        <v>-3.7462218010565141E-6</v>
      </c>
    </row>
    <row r="238" spans="1:10">
      <c r="A238" t="s">
        <v>1727</v>
      </c>
      <c r="B238" t="s">
        <v>1729</v>
      </c>
      <c r="C238" t="s">
        <v>1084</v>
      </c>
      <c r="D238" t="s">
        <v>104</v>
      </c>
      <c r="E238" s="68">
        <v>45113</v>
      </c>
      <c r="F238" s="55">
        <v>426094.91442799999</v>
      </c>
      <c r="G238" s="55">
        <v>-0.28002100000000002</v>
      </c>
      <c r="H238" s="55">
        <v>-1.1931559819999999</v>
      </c>
      <c r="I238" s="56">
        <f t="shared" si="3"/>
        <v>-3.5969040836536146E-4</v>
      </c>
      <c r="J238" s="56">
        <f>H238/'סכום נכסי הקרן'!$C$41</f>
        <v>-5.7730309609554846E-6</v>
      </c>
    </row>
    <row r="239" spans="1:10">
      <c r="A239" t="s">
        <v>1730</v>
      </c>
      <c r="B239" t="s">
        <v>1731</v>
      </c>
      <c r="C239" t="s">
        <v>1084</v>
      </c>
      <c r="D239" t="s">
        <v>104</v>
      </c>
      <c r="E239" s="68">
        <v>45113</v>
      </c>
      <c r="F239" s="55">
        <v>446064.26696699997</v>
      </c>
      <c r="G239" s="55">
        <v>-0.26344899999999999</v>
      </c>
      <c r="H239" s="55">
        <v>-1.1751540070000002</v>
      </c>
      <c r="I239" s="56">
        <f t="shared" si="3"/>
        <v>-3.5426350875054398E-4</v>
      </c>
      <c r="J239" s="56">
        <f>H239/'סכום נכסי הקרן'!$C$41</f>
        <v>-5.6859292235454755E-6</v>
      </c>
    </row>
    <row r="240" spans="1:10">
      <c r="A240" t="s">
        <v>1732</v>
      </c>
      <c r="B240" t="s">
        <v>1733</v>
      </c>
      <c r="C240" t="s">
        <v>1084</v>
      </c>
      <c r="D240" t="s">
        <v>104</v>
      </c>
      <c r="E240" s="68">
        <v>45113</v>
      </c>
      <c r="F240" s="55">
        <v>624652.14447699999</v>
      </c>
      <c r="G240" s="55">
        <v>-0.23741899999999999</v>
      </c>
      <c r="H240" s="55">
        <v>-1.4830448929999998</v>
      </c>
      <c r="I240" s="56">
        <f t="shared" si="3"/>
        <v>-4.4708070967651041E-4</v>
      </c>
      <c r="J240" s="56">
        <f>H240/'סכום נכסי הקרן'!$C$41</f>
        <v>-7.1756452743291977E-6</v>
      </c>
    </row>
    <row r="241" spans="1:10">
      <c r="A241" t="s">
        <v>1734</v>
      </c>
      <c r="B241" t="s">
        <v>1735</v>
      </c>
      <c r="C241" t="s">
        <v>1084</v>
      </c>
      <c r="D241" t="s">
        <v>100</v>
      </c>
      <c r="E241" s="68">
        <v>45127</v>
      </c>
      <c r="F241" s="55">
        <v>1016243.54</v>
      </c>
      <c r="G241" s="55">
        <v>3.8558680000000001</v>
      </c>
      <c r="H241" s="55">
        <v>39.185010000000005</v>
      </c>
      <c r="I241" s="56">
        <f t="shared" si="3"/>
        <v>1.1812765859058296E-2</v>
      </c>
      <c r="J241" s="56">
        <f>H241/'סכום נכסי הקרן'!$C$41</f>
        <v>1.8959488897349409E-4</v>
      </c>
    </row>
    <row r="242" spans="1:10">
      <c r="A242" t="s">
        <v>1736</v>
      </c>
      <c r="B242" t="s">
        <v>1737</v>
      </c>
      <c r="C242" t="s">
        <v>1084</v>
      </c>
      <c r="D242" t="s">
        <v>100</v>
      </c>
      <c r="E242" s="68">
        <v>45141</v>
      </c>
      <c r="F242" s="55">
        <v>285310.66689499997</v>
      </c>
      <c r="G242" s="55">
        <v>1.3473010000000001</v>
      </c>
      <c r="H242" s="55">
        <v>3.8439942470000004</v>
      </c>
      <c r="I242" s="56">
        <f t="shared" si="3"/>
        <v>1.1588156798576317E-3</v>
      </c>
      <c r="J242" s="56">
        <f>H242/'סכום נכסי הקרן'!$C$41</f>
        <v>1.8598991361102497E-5</v>
      </c>
    </row>
    <row r="243" spans="1:10">
      <c r="A243" t="s">
        <v>1738</v>
      </c>
      <c r="B243" t="s">
        <v>1739</v>
      </c>
      <c r="C243" t="s">
        <v>1084</v>
      </c>
      <c r="D243" t="s">
        <v>100</v>
      </c>
      <c r="E243" s="68">
        <v>45251</v>
      </c>
      <c r="F243" s="55">
        <v>105598.46087899999</v>
      </c>
      <c r="G243" s="55">
        <v>-3.6627640000000001</v>
      </c>
      <c r="H243" s="55">
        <v>-3.867822071</v>
      </c>
      <c r="I243" s="56">
        <f t="shared" si="3"/>
        <v>-1.1659988477537952E-3</v>
      </c>
      <c r="J243" s="56">
        <f>H243/'סכום נכסי הקרן'!$C$41</f>
        <v>-1.8714281203972513E-5</v>
      </c>
    </row>
    <row r="244" spans="1:10">
      <c r="A244" t="s">
        <v>1740</v>
      </c>
      <c r="B244" t="s">
        <v>1741</v>
      </c>
      <c r="C244" t="s">
        <v>1084</v>
      </c>
      <c r="D244" t="s">
        <v>100</v>
      </c>
      <c r="E244" s="68">
        <v>45251</v>
      </c>
      <c r="F244" s="55">
        <v>105468.662167</v>
      </c>
      <c r="G244" s="55">
        <v>-3.7899940000000001</v>
      </c>
      <c r="H244" s="55">
        <v>-3.9972564470000003</v>
      </c>
      <c r="I244" s="56">
        <f t="shared" si="3"/>
        <v>-1.2050183089661649E-3</v>
      </c>
      <c r="J244" s="56">
        <f>H244/'סכום נכסי הקרן'!$C$41</f>
        <v>-1.9340543546308868E-5</v>
      </c>
    </row>
    <row r="245" spans="1:10">
      <c r="A245" t="s">
        <v>1742</v>
      </c>
      <c r="B245" t="s">
        <v>1743</v>
      </c>
      <c r="C245" t="s">
        <v>1084</v>
      </c>
      <c r="D245" t="s">
        <v>100</v>
      </c>
      <c r="E245" s="68">
        <v>45251</v>
      </c>
      <c r="F245" s="55">
        <v>215613.56497899999</v>
      </c>
      <c r="G245" s="55">
        <v>-3.8465410000000002</v>
      </c>
      <c r="H245" s="55">
        <v>-8.2936651819999998</v>
      </c>
      <c r="I245" s="56">
        <f t="shared" si="3"/>
        <v>-2.5002194693427432E-3</v>
      </c>
      <c r="J245" s="56">
        <f>H245/'סכום נכסי הקרן'!$C$41</f>
        <v>-4.0128521834360214E-5</v>
      </c>
    </row>
    <row r="246" spans="1:10">
      <c r="A246" t="s">
        <v>1744</v>
      </c>
      <c r="B246" t="s">
        <v>1745</v>
      </c>
      <c r="C246" t="s">
        <v>1084</v>
      </c>
      <c r="D246" t="s">
        <v>100</v>
      </c>
      <c r="E246" s="68">
        <v>45250</v>
      </c>
      <c r="F246" s="55">
        <v>71578.075790000003</v>
      </c>
      <c r="G246" s="55">
        <v>-4.2706439999999999</v>
      </c>
      <c r="H246" s="55">
        <v>-3.0568448239999997</v>
      </c>
      <c r="I246" s="56">
        <f t="shared" si="3"/>
        <v>-9.2152055526810526E-4</v>
      </c>
      <c r="J246" s="56">
        <f>H246/'סכום נכסי הקרן'!$C$41</f>
        <v>-1.4790404672998169E-5</v>
      </c>
    </row>
    <row r="247" spans="1:10">
      <c r="A247" t="s">
        <v>1746</v>
      </c>
      <c r="B247" t="s">
        <v>1747</v>
      </c>
      <c r="C247" t="s">
        <v>1084</v>
      </c>
      <c r="D247" t="s">
        <v>100</v>
      </c>
      <c r="E247" s="68">
        <v>45250</v>
      </c>
      <c r="F247" s="55">
        <v>214690.448841</v>
      </c>
      <c r="G247" s="55">
        <v>-4.291849</v>
      </c>
      <c r="H247" s="55">
        <v>-9.2141902260000013</v>
      </c>
      <c r="I247" s="56">
        <f t="shared" si="3"/>
        <v>-2.7777221881673999E-3</v>
      </c>
      <c r="J247" s="56">
        <f>H247/'סכום נכסי הקרן'!$C$41</f>
        <v>-4.4582440399507987E-5</v>
      </c>
    </row>
    <row r="248" spans="1:10">
      <c r="A248" t="s">
        <v>1748</v>
      </c>
      <c r="B248" t="s">
        <v>1749</v>
      </c>
      <c r="C248" t="s">
        <v>1084</v>
      </c>
      <c r="D248" t="s">
        <v>100</v>
      </c>
      <c r="E248" s="68">
        <v>45253</v>
      </c>
      <c r="F248" s="55">
        <v>142295.338342</v>
      </c>
      <c r="G248" s="55">
        <v>-4.8997299999999999</v>
      </c>
      <c r="H248" s="55">
        <v>-6.9720866720000005</v>
      </c>
      <c r="I248" s="56">
        <f t="shared" si="3"/>
        <v>-2.1018146328250771E-3</v>
      </c>
      <c r="J248" s="56">
        <f>H248/'סכום נכסי הקרן'!$C$41</f>
        <v>-3.3734124311603287E-5</v>
      </c>
    </row>
    <row r="249" spans="1:10">
      <c r="A249" t="s">
        <v>1750</v>
      </c>
      <c r="B249" t="s">
        <v>1751</v>
      </c>
      <c r="C249" t="s">
        <v>1084</v>
      </c>
      <c r="D249" t="s">
        <v>100</v>
      </c>
      <c r="E249" s="68">
        <v>45252</v>
      </c>
      <c r="F249" s="55">
        <v>142098.52599299999</v>
      </c>
      <c r="G249" s="55">
        <v>-5.0446309999999999</v>
      </c>
      <c r="H249" s="55">
        <v>-7.1683465850000001</v>
      </c>
      <c r="I249" s="56">
        <f t="shared" si="3"/>
        <v>-2.160979410371086E-3</v>
      </c>
      <c r="J249" s="56">
        <f>H249/'סכום נכסי הקרן'!$C$41</f>
        <v>-3.4683718975868587E-5</v>
      </c>
    </row>
    <row r="250" spans="1:10" s="69" customFormat="1">
      <c r="A250" s="57" t="s">
        <v>1752</v>
      </c>
      <c r="B250" s="117" t="s">
        <v>1832</v>
      </c>
      <c r="C250" s="117" t="s">
        <v>1832</v>
      </c>
      <c r="D250" s="117" t="s">
        <v>1832</v>
      </c>
      <c r="E250" s="117" t="s">
        <v>1832</v>
      </c>
      <c r="F250" s="117" t="s">
        <v>1832</v>
      </c>
      <c r="G250" s="117" t="s">
        <v>1832</v>
      </c>
      <c r="H250" s="59">
        <f>H251+H259</f>
        <v>1274.445580993</v>
      </c>
      <c r="I250" s="58">
        <f t="shared" si="3"/>
        <v>0.38419608029656804</v>
      </c>
      <c r="J250" s="58">
        <f>H250/'סכום נכסי הקרן'!$C$41</f>
        <v>6.166346989094248E-3</v>
      </c>
    </row>
    <row r="251" spans="1:10" s="69" customFormat="1">
      <c r="A251" s="57" t="s">
        <v>1081</v>
      </c>
      <c r="B251" s="117" t="s">
        <v>1832</v>
      </c>
      <c r="C251" s="117" t="s">
        <v>1832</v>
      </c>
      <c r="D251" s="117" t="s">
        <v>1832</v>
      </c>
      <c r="E251" s="117" t="s">
        <v>1832</v>
      </c>
      <c r="F251" s="117" t="s">
        <v>1832</v>
      </c>
      <c r="G251" s="117" t="s">
        <v>1832</v>
      </c>
      <c r="H251" s="59">
        <f>SUM(H252:H258)</f>
        <v>1274.445580993</v>
      </c>
      <c r="I251" s="58">
        <f t="shared" si="3"/>
        <v>0.38419608029656804</v>
      </c>
      <c r="J251" s="58">
        <f>H251/'סכום נכסי הקרן'!$C$41</f>
        <v>6.166346989094248E-3</v>
      </c>
    </row>
    <row r="252" spans="1:10">
      <c r="A252" t="s">
        <v>1753</v>
      </c>
      <c r="B252" t="s">
        <v>1754</v>
      </c>
      <c r="C252" t="s">
        <v>1084</v>
      </c>
      <c r="D252" t="s">
        <v>100</v>
      </c>
      <c r="E252" s="68">
        <v>45068</v>
      </c>
      <c r="F252" s="55">
        <v>352167.29311000003</v>
      </c>
      <c r="G252" s="55">
        <v>14.887363000000001</v>
      </c>
      <c r="H252" s="55">
        <v>52.428422743000006</v>
      </c>
      <c r="I252" s="56">
        <f t="shared" si="3"/>
        <v>1.5805142890681561E-2</v>
      </c>
      <c r="J252" s="56">
        <f>H252/'סכום נכסי הקרן'!$C$41</f>
        <v>2.5367253929537082E-4</v>
      </c>
    </row>
    <row r="253" spans="1:10">
      <c r="A253" t="s">
        <v>1755</v>
      </c>
      <c r="B253" t="s">
        <v>1756</v>
      </c>
      <c r="C253" t="s">
        <v>1084</v>
      </c>
      <c r="D253" t="s">
        <v>100</v>
      </c>
      <c r="E253" s="68">
        <v>44972</v>
      </c>
      <c r="F253" s="55">
        <v>3499132.3190359999</v>
      </c>
      <c r="G253" s="55">
        <v>6.601216</v>
      </c>
      <c r="H253" s="55">
        <v>230.985274559</v>
      </c>
      <c r="I253" s="56">
        <f t="shared" si="3"/>
        <v>6.9633131783193664E-2</v>
      </c>
      <c r="J253" s="56">
        <f>H253/'סכום נכסי הקרן'!$C$41</f>
        <v>1.1176117470564802E-3</v>
      </c>
    </row>
    <row r="254" spans="1:10">
      <c r="A254" t="s">
        <v>1755</v>
      </c>
      <c r="B254" t="s">
        <v>1757</v>
      </c>
      <c r="C254" t="s">
        <v>1084</v>
      </c>
      <c r="D254" t="s">
        <v>100</v>
      </c>
      <c r="E254" s="68">
        <v>45069</v>
      </c>
      <c r="F254" s="55">
        <v>2777346.4956029998</v>
      </c>
      <c r="G254" s="55">
        <v>12.757655</v>
      </c>
      <c r="H254" s="55">
        <v>354.32427581399998</v>
      </c>
      <c r="I254" s="56">
        <f t="shared" si="3"/>
        <v>0.10681507312033793</v>
      </c>
      <c r="J254" s="56">
        <f>H254/'סכום נכסי הקרן'!$C$41</f>
        <v>1.7143818958721465E-3</v>
      </c>
    </row>
    <row r="255" spans="1:10">
      <c r="A255" t="s">
        <v>1755</v>
      </c>
      <c r="B255" t="s">
        <v>1758</v>
      </c>
      <c r="C255" t="s">
        <v>1084</v>
      </c>
      <c r="D255" t="s">
        <v>100</v>
      </c>
      <c r="E255" s="68">
        <v>45153</v>
      </c>
      <c r="F255" s="55">
        <v>3724338.2469089995</v>
      </c>
      <c r="G255" s="55">
        <v>5.9078999999999997</v>
      </c>
      <c r="H255" s="55">
        <v>220.030163547</v>
      </c>
      <c r="I255" s="56">
        <f t="shared" si="3"/>
        <v>6.6330589271535581E-2</v>
      </c>
      <c r="J255" s="56">
        <f>H255/'סכום נכסי הקרן'!$C$41</f>
        <v>1.0646059406010922E-3</v>
      </c>
    </row>
    <row r="256" spans="1:10">
      <c r="A256" t="s">
        <v>1759</v>
      </c>
      <c r="B256" t="s">
        <v>1760</v>
      </c>
      <c r="C256" t="s">
        <v>1084</v>
      </c>
      <c r="D256" t="s">
        <v>100</v>
      </c>
      <c r="E256" s="68">
        <v>45126</v>
      </c>
      <c r="F256" s="55">
        <v>474578.61639500002</v>
      </c>
      <c r="G256" s="55">
        <v>-7.2860750000000003</v>
      </c>
      <c r="H256" s="55">
        <v>-34.578154230000003</v>
      </c>
      <c r="I256" s="56">
        <f t="shared" si="3"/>
        <v>-1.0423976917637539E-2</v>
      </c>
      <c r="J256" s="56">
        <f>H256/'סכום נכסי הקרן'!$C$41</f>
        <v>-1.6730482682396163E-4</v>
      </c>
    </row>
    <row r="257" spans="1:10">
      <c r="A257" t="s">
        <v>1761</v>
      </c>
      <c r="B257" t="s">
        <v>1762</v>
      </c>
      <c r="C257" t="s">
        <v>1084</v>
      </c>
      <c r="D257" t="s">
        <v>167</v>
      </c>
      <c r="E257" s="68">
        <v>45082</v>
      </c>
      <c r="F257" s="55">
        <v>909614.548572</v>
      </c>
      <c r="G257" s="55">
        <v>7.888477</v>
      </c>
      <c r="H257" s="55">
        <v>71.754736965000006</v>
      </c>
      <c r="I257" s="56">
        <f t="shared" si="3"/>
        <v>2.1631279589972293E-2</v>
      </c>
      <c r="J257" s="56">
        <f>H257/'סכום נכסי הקרן'!$C$41</f>
        <v>3.4718203180760822E-4</v>
      </c>
    </row>
    <row r="258" spans="1:10">
      <c r="A258" t="s">
        <v>1761</v>
      </c>
      <c r="B258" t="s">
        <v>1763</v>
      </c>
      <c r="C258" t="s">
        <v>1084</v>
      </c>
      <c r="D258" t="s">
        <v>167</v>
      </c>
      <c r="E258" s="68">
        <v>44972</v>
      </c>
      <c r="F258" s="55">
        <v>1743054.0894139998</v>
      </c>
      <c r="G258" s="55">
        <v>21.096354000000002</v>
      </c>
      <c r="H258" s="55">
        <f>367.720861595+11.78</f>
        <v>379.50086159499995</v>
      </c>
      <c r="I258" s="56">
        <f t="shared" si="3"/>
        <v>0.11440484055848454</v>
      </c>
      <c r="J258" s="56">
        <f>H258/'סכום נכסי הקרן'!$C$41</f>
        <v>1.8361976612855109E-3</v>
      </c>
    </row>
    <row r="259" spans="1:10">
      <c r="A259" s="57" t="s">
        <v>1093</v>
      </c>
      <c r="B259" s="103" t="s">
        <v>1832</v>
      </c>
      <c r="C259" s="103" t="s">
        <v>1832</v>
      </c>
      <c r="D259" s="103" t="s">
        <v>1832</v>
      </c>
      <c r="E259" s="103" t="s">
        <v>1832</v>
      </c>
      <c r="F259" s="59">
        <v>0</v>
      </c>
      <c r="G259" s="103" t="s">
        <v>1832</v>
      </c>
      <c r="H259" s="59">
        <v>0</v>
      </c>
      <c r="I259" s="58">
        <f t="shared" si="3"/>
        <v>0</v>
      </c>
      <c r="J259" s="58">
        <f>H259/'סכום נכסי הקרן'!$C$41</f>
        <v>0</v>
      </c>
    </row>
    <row r="260" spans="1:10">
      <c r="A260" t="s">
        <v>175</v>
      </c>
      <c r="B260" t="s">
        <v>175</v>
      </c>
      <c r="C260" t="s">
        <v>175</v>
      </c>
      <c r="D260" t="s">
        <v>175</v>
      </c>
      <c r="E260" s="103" t="s">
        <v>1832</v>
      </c>
      <c r="F260" s="55">
        <v>0</v>
      </c>
      <c r="G260" s="55">
        <v>0</v>
      </c>
      <c r="H260" s="55">
        <v>0</v>
      </c>
      <c r="I260" s="56">
        <f t="shared" si="3"/>
        <v>0</v>
      </c>
      <c r="J260" s="56">
        <f>H260/'סכום נכסי הקרן'!$C$41</f>
        <v>0</v>
      </c>
    </row>
    <row r="261" spans="1:10">
      <c r="A261" s="57" t="s">
        <v>1088</v>
      </c>
      <c r="B261" s="103" t="s">
        <v>1832</v>
      </c>
      <c r="C261" s="103" t="s">
        <v>1832</v>
      </c>
      <c r="D261" s="103" t="s">
        <v>1832</v>
      </c>
      <c r="E261" s="103" t="s">
        <v>1832</v>
      </c>
      <c r="F261" s="59">
        <v>0</v>
      </c>
      <c r="G261" s="103" t="s">
        <v>1832</v>
      </c>
      <c r="H261" s="59">
        <v>0</v>
      </c>
      <c r="I261" s="58">
        <f t="shared" si="3"/>
        <v>0</v>
      </c>
      <c r="J261" s="58">
        <f>H261/'סכום נכסי הקרן'!$C$41</f>
        <v>0</v>
      </c>
    </row>
    <row r="262" spans="1:10">
      <c r="A262" t="s">
        <v>175</v>
      </c>
      <c r="B262" t="s">
        <v>175</v>
      </c>
      <c r="C262" t="s">
        <v>175</v>
      </c>
      <c r="D262" t="s">
        <v>175</v>
      </c>
      <c r="E262" s="103" t="s">
        <v>1832</v>
      </c>
      <c r="F262" s="55">
        <v>0</v>
      </c>
      <c r="G262" s="55">
        <v>0</v>
      </c>
      <c r="H262" s="55">
        <v>0</v>
      </c>
      <c r="I262" s="56">
        <f t="shared" si="3"/>
        <v>0</v>
      </c>
      <c r="J262" s="56">
        <f>H262/'סכום נכסי הקרן'!$C$41</f>
        <v>0</v>
      </c>
    </row>
    <row r="263" spans="1:10">
      <c r="A263" s="57" t="s">
        <v>223</v>
      </c>
      <c r="B263" s="103" t="s">
        <v>1832</v>
      </c>
      <c r="C263" s="103" t="s">
        <v>1832</v>
      </c>
      <c r="D263" s="103" t="s">
        <v>1832</v>
      </c>
      <c r="E263" s="103" t="s">
        <v>1832</v>
      </c>
      <c r="F263" s="59">
        <v>0</v>
      </c>
      <c r="G263" s="103" t="s">
        <v>1832</v>
      </c>
      <c r="H263" s="59">
        <v>0</v>
      </c>
      <c r="I263" s="58">
        <f t="shared" si="3"/>
        <v>0</v>
      </c>
      <c r="J263" s="58">
        <f>H263/'סכום נכסי הקרן'!$C$41</f>
        <v>0</v>
      </c>
    </row>
    <row r="264" spans="1:10">
      <c r="A264" t="s">
        <v>175</v>
      </c>
      <c r="B264" t="s">
        <v>175</v>
      </c>
      <c r="C264" t="s">
        <v>175</v>
      </c>
      <c r="D264" t="s">
        <v>175</v>
      </c>
      <c r="E264" s="103" t="s">
        <v>1832</v>
      </c>
      <c r="F264" s="55">
        <v>0</v>
      </c>
      <c r="G264" s="55">
        <v>0</v>
      </c>
      <c r="H264" s="55">
        <v>0</v>
      </c>
      <c r="I264" s="56">
        <f t="shared" si="3"/>
        <v>0</v>
      </c>
      <c r="J264" s="56">
        <f>H264/'סכום נכסי הקרן'!$C$41</f>
        <v>0</v>
      </c>
    </row>
    <row r="265" spans="1:10">
      <c r="A265" t="s">
        <v>183</v>
      </c>
      <c r="B265" s="103" t="s">
        <v>1832</v>
      </c>
      <c r="C265" s="103" t="s">
        <v>1832</v>
      </c>
      <c r="D265" s="103" t="s">
        <v>1832</v>
      </c>
      <c r="E265" s="103" t="s">
        <v>1832</v>
      </c>
      <c r="F265" s="103" t="s">
        <v>1832</v>
      </c>
      <c r="G265" s="103" t="s">
        <v>1832</v>
      </c>
      <c r="H265" s="103" t="s">
        <v>1832</v>
      </c>
      <c r="I265" s="103" t="s">
        <v>1832</v>
      </c>
      <c r="J265" s="103" t="s">
        <v>1832</v>
      </c>
    </row>
    <row r="266" spans="1:10">
      <c r="A266" t="s">
        <v>215</v>
      </c>
      <c r="B266" s="103" t="s">
        <v>1832</v>
      </c>
      <c r="C266" s="103" t="s">
        <v>1832</v>
      </c>
      <c r="D266" s="103" t="s">
        <v>1832</v>
      </c>
      <c r="E266" s="103" t="s">
        <v>1832</v>
      </c>
      <c r="F266" s="103" t="s">
        <v>1832</v>
      </c>
      <c r="G266" s="103" t="s">
        <v>1832</v>
      </c>
      <c r="H266" s="103" t="s">
        <v>1832</v>
      </c>
      <c r="I266" s="103" t="s">
        <v>1832</v>
      </c>
      <c r="J266" s="103" t="s">
        <v>1832</v>
      </c>
    </row>
    <row r="267" spans="1:10">
      <c r="A267" t="s">
        <v>216</v>
      </c>
      <c r="B267" s="103" t="s">
        <v>1832</v>
      </c>
      <c r="C267" s="103" t="s">
        <v>1832</v>
      </c>
      <c r="D267" s="103" t="s">
        <v>1832</v>
      </c>
      <c r="E267" s="103" t="s">
        <v>1832</v>
      </c>
      <c r="F267" s="103" t="s">
        <v>1832</v>
      </c>
      <c r="G267" s="103" t="s">
        <v>1832</v>
      </c>
      <c r="H267" s="103" t="s">
        <v>1832</v>
      </c>
      <c r="I267" s="103" t="s">
        <v>1832</v>
      </c>
      <c r="J267" s="103" t="s">
        <v>1832</v>
      </c>
    </row>
    <row r="268" spans="1:10">
      <c r="A268" t="s">
        <v>217</v>
      </c>
      <c r="B268" s="103" t="s">
        <v>1832</v>
      </c>
      <c r="C268" s="103" t="s">
        <v>1832</v>
      </c>
      <c r="D268" s="103" t="s">
        <v>1832</v>
      </c>
      <c r="E268" s="103" t="s">
        <v>1832</v>
      </c>
      <c r="F268" s="103" t="s">
        <v>1832</v>
      </c>
      <c r="G268" s="103" t="s">
        <v>1832</v>
      </c>
      <c r="H268" s="103" t="s">
        <v>1832</v>
      </c>
      <c r="I268" s="103" t="s">
        <v>1832</v>
      </c>
      <c r="J268" s="103" t="s">
        <v>1832</v>
      </c>
    </row>
    <row r="269" spans="1:10" hidden="1">
      <c r="B269" s="13"/>
      <c r="C269" s="13"/>
    </row>
    <row r="270" spans="1:10" hidden="1">
      <c r="B270" s="13"/>
      <c r="C270" s="13"/>
    </row>
    <row r="271" spans="1:10" hidden="1">
      <c r="B271" s="13"/>
      <c r="C271" s="13"/>
    </row>
    <row r="272" spans="1:10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P5:P8 P10:P1048576 A5:O1048576 Q5:AY1048576 BA5:XFD1048576 AZ5:AZ9999 AZ10001:AZ1048576" xr:uid="{00000000-0002-0000-13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2" t="s">
        <v>1831</v>
      </c>
    </row>
    <row r="2" spans="1:21" s="1" customFormat="1">
      <c r="A2" s="2" t="s">
        <v>1</v>
      </c>
      <c r="B2" s="9" t="s">
        <v>1297</v>
      </c>
    </row>
    <row r="3" spans="1:21" s="1" customFormat="1">
      <c r="A3" s="2" t="s">
        <v>2</v>
      </c>
      <c r="B3" s="20" t="s">
        <v>1298</v>
      </c>
    </row>
    <row r="4" spans="1:21" s="1" customFormat="1">
      <c r="A4" s="2" t="s">
        <v>3</v>
      </c>
      <c r="B4" s="63" t="s">
        <v>164</v>
      </c>
    </row>
    <row r="5" spans="1:21" ht="18.75">
      <c r="A5" s="78" t="s">
        <v>124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154</v>
      </c>
      <c r="L6" s="33" t="s">
        <v>155</v>
      </c>
      <c r="M6" s="33" t="s">
        <v>5</v>
      </c>
      <c r="N6" s="33" t="s">
        <v>69</v>
      </c>
      <c r="O6" s="33" t="s">
        <v>54</v>
      </c>
      <c r="P6" s="34" t="s">
        <v>150</v>
      </c>
      <c r="Q6" s="13"/>
      <c r="R6" s="13"/>
      <c r="S6" s="13"/>
      <c r="T6" s="13"/>
      <c r="U6" s="13"/>
    </row>
    <row r="7" spans="1:21" s="15" customFormat="1">
      <c r="A7" s="95" t="s">
        <v>1832</v>
      </c>
      <c r="B7" s="96" t="s">
        <v>1832</v>
      </c>
      <c r="C7" s="96" t="s">
        <v>1832</v>
      </c>
      <c r="D7" s="96" t="s">
        <v>1832</v>
      </c>
      <c r="E7" s="96" t="s">
        <v>1832</v>
      </c>
      <c r="F7" s="16" t="s">
        <v>70</v>
      </c>
      <c r="G7" s="16" t="s">
        <v>71</v>
      </c>
      <c r="H7" s="96" t="s">
        <v>1832</v>
      </c>
      <c r="I7" s="16" t="s">
        <v>7</v>
      </c>
      <c r="J7" s="16" t="s">
        <v>7</v>
      </c>
      <c r="K7" s="16" t="s">
        <v>151</v>
      </c>
      <c r="L7" s="96" t="s">
        <v>1832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97" t="s">
        <v>1832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98" t="s">
        <v>1832</v>
      </c>
      <c r="C9" s="98" t="s">
        <v>1832</v>
      </c>
      <c r="D9" s="98" t="s">
        <v>1832</v>
      </c>
      <c r="E9" s="98" t="s">
        <v>1832</v>
      </c>
      <c r="F9" s="98" t="s">
        <v>1832</v>
      </c>
      <c r="G9" s="98" t="s">
        <v>1832</v>
      </c>
      <c r="H9" s="98" t="s">
        <v>1832</v>
      </c>
      <c r="I9" s="98" t="s">
        <v>1832</v>
      </c>
      <c r="J9" s="98" t="s">
        <v>1832</v>
      </c>
      <c r="K9" s="53">
        <v>0</v>
      </c>
      <c r="L9" s="98" t="s">
        <v>1832</v>
      </c>
      <c r="M9" s="53">
        <v>0</v>
      </c>
      <c r="N9" s="98" t="s">
        <v>1832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169</v>
      </c>
      <c r="B10" s="102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59">
        <v>0</v>
      </c>
      <c r="H10" s="103" t="s">
        <v>1832</v>
      </c>
      <c r="I10" s="103" t="s">
        <v>1832</v>
      </c>
      <c r="J10" s="58">
        <v>0</v>
      </c>
      <c r="K10" s="59">
        <v>0</v>
      </c>
      <c r="L10" s="103" t="s">
        <v>1832</v>
      </c>
      <c r="M10" s="59">
        <v>0</v>
      </c>
      <c r="N10" s="103" t="s">
        <v>1832</v>
      </c>
      <c r="O10" s="58">
        <v>0</v>
      </c>
      <c r="P10" s="58">
        <v>0</v>
      </c>
    </row>
    <row r="11" spans="1:21">
      <c r="A11" s="57" t="s">
        <v>1106</v>
      </c>
      <c r="B11" s="102" t="s">
        <v>1832</v>
      </c>
      <c r="C11" s="103" t="s">
        <v>1832</v>
      </c>
      <c r="D11" s="103" t="s">
        <v>1832</v>
      </c>
      <c r="E11" s="103" t="s">
        <v>1832</v>
      </c>
      <c r="F11" s="103" t="s">
        <v>1832</v>
      </c>
      <c r="G11" s="59">
        <v>0</v>
      </c>
      <c r="H11" s="103" t="s">
        <v>1832</v>
      </c>
      <c r="I11" s="103" t="s">
        <v>1832</v>
      </c>
      <c r="J11" s="58">
        <v>0</v>
      </c>
      <c r="K11" s="59">
        <v>0</v>
      </c>
      <c r="L11" s="103" t="s">
        <v>1832</v>
      </c>
      <c r="M11" s="59">
        <v>0</v>
      </c>
      <c r="N11" s="103" t="s">
        <v>1832</v>
      </c>
      <c r="O11" s="58">
        <v>0</v>
      </c>
      <c r="P11" s="58">
        <v>0</v>
      </c>
    </row>
    <row r="12" spans="1:21">
      <c r="A12" t="s">
        <v>175</v>
      </c>
      <c r="B12" t="s">
        <v>175</v>
      </c>
      <c r="C12" s="103" t="s">
        <v>1832</v>
      </c>
      <c r="D12" t="s">
        <v>175</v>
      </c>
      <c r="E12" s="103" t="s">
        <v>1832</v>
      </c>
      <c r="F12" s="103" t="s">
        <v>1832</v>
      </c>
      <c r="G12" s="55">
        <v>0</v>
      </c>
      <c r="H12" t="s">
        <v>175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1107</v>
      </c>
      <c r="B13" s="102" t="s">
        <v>1832</v>
      </c>
      <c r="C13" s="103" t="s">
        <v>1832</v>
      </c>
      <c r="D13" s="103" t="s">
        <v>1832</v>
      </c>
      <c r="E13" s="103" t="s">
        <v>1832</v>
      </c>
      <c r="F13" s="103" t="s">
        <v>1832</v>
      </c>
      <c r="G13" s="59">
        <v>0</v>
      </c>
      <c r="H13" s="103" t="s">
        <v>1832</v>
      </c>
      <c r="I13" s="103" t="s">
        <v>1832</v>
      </c>
      <c r="J13" s="58">
        <v>0</v>
      </c>
      <c r="K13" s="59">
        <v>0</v>
      </c>
      <c r="L13" s="103" t="s">
        <v>1832</v>
      </c>
      <c r="M13" s="59">
        <v>0</v>
      </c>
      <c r="N13" s="103" t="s">
        <v>1832</v>
      </c>
      <c r="O13" s="58">
        <v>0</v>
      </c>
      <c r="P13" s="58">
        <v>0</v>
      </c>
    </row>
    <row r="14" spans="1:21">
      <c r="A14" t="s">
        <v>175</v>
      </c>
      <c r="B14" t="s">
        <v>175</v>
      </c>
      <c r="C14" s="103" t="s">
        <v>1832</v>
      </c>
      <c r="D14" t="s">
        <v>175</v>
      </c>
      <c r="E14" s="103" t="s">
        <v>1832</v>
      </c>
      <c r="F14" s="103" t="s">
        <v>1832</v>
      </c>
      <c r="G14" s="55">
        <v>0</v>
      </c>
      <c r="H14" t="s">
        <v>175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1108</v>
      </c>
      <c r="B15" s="102" t="s">
        <v>1832</v>
      </c>
      <c r="C15" s="103" t="s">
        <v>1832</v>
      </c>
      <c r="D15" s="103" t="s">
        <v>1832</v>
      </c>
      <c r="E15" s="103" t="s">
        <v>1832</v>
      </c>
      <c r="F15" s="103" t="s">
        <v>1832</v>
      </c>
      <c r="G15" s="59">
        <v>0</v>
      </c>
      <c r="H15" s="103" t="s">
        <v>1832</v>
      </c>
      <c r="I15" s="103" t="s">
        <v>1832</v>
      </c>
      <c r="J15" s="58">
        <v>0</v>
      </c>
      <c r="K15" s="59">
        <v>0</v>
      </c>
      <c r="L15" s="103" t="s">
        <v>1832</v>
      </c>
      <c r="M15" s="59">
        <v>0</v>
      </c>
      <c r="N15" s="103" t="s">
        <v>1832</v>
      </c>
      <c r="O15" s="58">
        <v>0</v>
      </c>
      <c r="P15" s="58">
        <v>0</v>
      </c>
    </row>
    <row r="16" spans="1:21">
      <c r="A16" s="57" t="s">
        <v>1109</v>
      </c>
      <c r="B16" s="102" t="s">
        <v>1832</v>
      </c>
      <c r="C16" s="103" t="s">
        <v>1832</v>
      </c>
      <c r="D16" s="103" t="s">
        <v>1832</v>
      </c>
      <c r="E16" s="103" t="s">
        <v>1832</v>
      </c>
      <c r="F16" s="103" t="s">
        <v>1832</v>
      </c>
      <c r="G16" s="59">
        <v>0</v>
      </c>
      <c r="H16" s="103" t="s">
        <v>1832</v>
      </c>
      <c r="I16" s="103" t="s">
        <v>1832</v>
      </c>
      <c r="J16" s="58">
        <v>0</v>
      </c>
      <c r="K16" s="59">
        <v>0</v>
      </c>
      <c r="L16" s="103" t="s">
        <v>1832</v>
      </c>
      <c r="M16" s="59">
        <v>0</v>
      </c>
      <c r="N16" s="103" t="s">
        <v>1832</v>
      </c>
      <c r="O16" s="58">
        <v>0</v>
      </c>
      <c r="P16" s="58">
        <v>0</v>
      </c>
    </row>
    <row r="17" spans="1:16">
      <c r="A17" t="s">
        <v>175</v>
      </c>
      <c r="B17" t="s">
        <v>175</v>
      </c>
      <c r="C17" s="103" t="s">
        <v>1832</v>
      </c>
      <c r="D17" t="s">
        <v>175</v>
      </c>
      <c r="E17" s="103" t="s">
        <v>1832</v>
      </c>
      <c r="F17" s="103" t="s">
        <v>1832</v>
      </c>
      <c r="G17" s="55">
        <v>0</v>
      </c>
      <c r="H17" t="s">
        <v>175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1110</v>
      </c>
      <c r="B18" s="102" t="s">
        <v>1832</v>
      </c>
      <c r="C18" s="103" t="s">
        <v>1832</v>
      </c>
      <c r="D18" s="103" t="s">
        <v>1832</v>
      </c>
      <c r="E18" s="103" t="s">
        <v>1832</v>
      </c>
      <c r="F18" s="103" t="s">
        <v>1832</v>
      </c>
      <c r="G18" s="59">
        <v>0</v>
      </c>
      <c r="H18" s="103" t="s">
        <v>1832</v>
      </c>
      <c r="I18" s="103" t="s">
        <v>1832</v>
      </c>
      <c r="J18" s="58">
        <v>0</v>
      </c>
      <c r="K18" s="59">
        <v>0</v>
      </c>
      <c r="L18" s="103" t="s">
        <v>1832</v>
      </c>
      <c r="M18" s="59">
        <v>0</v>
      </c>
      <c r="N18" s="103" t="s">
        <v>1832</v>
      </c>
      <c r="O18" s="58">
        <v>0</v>
      </c>
      <c r="P18" s="58">
        <v>0</v>
      </c>
    </row>
    <row r="19" spans="1:16">
      <c r="A19" t="s">
        <v>175</v>
      </c>
      <c r="B19" t="s">
        <v>175</v>
      </c>
      <c r="C19" s="103" t="s">
        <v>1832</v>
      </c>
      <c r="D19" t="s">
        <v>175</v>
      </c>
      <c r="E19" s="103" t="s">
        <v>1832</v>
      </c>
      <c r="F19" s="103" t="s">
        <v>1832</v>
      </c>
      <c r="G19" s="55">
        <v>0</v>
      </c>
      <c r="H19" t="s">
        <v>175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1111</v>
      </c>
      <c r="B20" s="102" t="s">
        <v>1832</v>
      </c>
      <c r="C20" s="103" t="s">
        <v>1832</v>
      </c>
      <c r="D20" s="103" t="s">
        <v>1832</v>
      </c>
      <c r="E20" s="103" t="s">
        <v>1832</v>
      </c>
      <c r="F20" s="103" t="s">
        <v>1832</v>
      </c>
      <c r="G20" s="59">
        <v>0</v>
      </c>
      <c r="H20" s="103" t="s">
        <v>1832</v>
      </c>
      <c r="I20" s="103" t="s">
        <v>1832</v>
      </c>
      <c r="J20" s="58">
        <v>0</v>
      </c>
      <c r="K20" s="59">
        <v>0</v>
      </c>
      <c r="L20" s="103" t="s">
        <v>1832</v>
      </c>
      <c r="M20" s="59">
        <v>0</v>
      </c>
      <c r="N20" s="103" t="s">
        <v>1832</v>
      </c>
      <c r="O20" s="58">
        <v>0</v>
      </c>
      <c r="P20" s="58">
        <v>0</v>
      </c>
    </row>
    <row r="21" spans="1:16">
      <c r="A21" t="s">
        <v>175</v>
      </c>
      <c r="B21" t="s">
        <v>175</v>
      </c>
      <c r="C21" s="103" t="s">
        <v>1832</v>
      </c>
      <c r="D21" t="s">
        <v>175</v>
      </c>
      <c r="E21" s="103" t="s">
        <v>1832</v>
      </c>
      <c r="F21" s="103" t="s">
        <v>1832</v>
      </c>
      <c r="G21" s="55">
        <v>0</v>
      </c>
      <c r="H21" t="s">
        <v>175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1112</v>
      </c>
      <c r="B22" s="102" t="s">
        <v>1832</v>
      </c>
      <c r="C22" s="103" t="s">
        <v>1832</v>
      </c>
      <c r="D22" s="103" t="s">
        <v>1832</v>
      </c>
      <c r="E22" s="103" t="s">
        <v>1832</v>
      </c>
      <c r="F22" s="103" t="s">
        <v>1832</v>
      </c>
      <c r="G22" s="59">
        <v>0</v>
      </c>
      <c r="H22" s="103" t="s">
        <v>1832</v>
      </c>
      <c r="I22" s="103" t="s">
        <v>1832</v>
      </c>
      <c r="J22" s="58">
        <v>0</v>
      </c>
      <c r="K22" s="59">
        <v>0</v>
      </c>
      <c r="L22" s="103" t="s">
        <v>1832</v>
      </c>
      <c r="M22" s="59">
        <v>0</v>
      </c>
      <c r="N22" s="103" t="s">
        <v>1832</v>
      </c>
      <c r="O22" s="58">
        <v>0</v>
      </c>
      <c r="P22" s="58">
        <v>0</v>
      </c>
    </row>
    <row r="23" spans="1:16">
      <c r="A23" t="s">
        <v>175</v>
      </c>
      <c r="B23" t="s">
        <v>175</v>
      </c>
      <c r="C23" s="103" t="s">
        <v>1832</v>
      </c>
      <c r="D23" t="s">
        <v>175</v>
      </c>
      <c r="E23" s="103" t="s">
        <v>1832</v>
      </c>
      <c r="F23" s="103" t="s">
        <v>1832</v>
      </c>
      <c r="G23" s="55">
        <v>0</v>
      </c>
      <c r="H23" t="s">
        <v>175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181</v>
      </c>
      <c r="B24" s="102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59">
        <v>0</v>
      </c>
      <c r="H24" s="103" t="s">
        <v>1832</v>
      </c>
      <c r="I24" s="103" t="s">
        <v>1832</v>
      </c>
      <c r="J24" s="58">
        <v>0</v>
      </c>
      <c r="K24" s="59">
        <v>0</v>
      </c>
      <c r="L24" s="103" t="s">
        <v>1832</v>
      </c>
      <c r="M24" s="59">
        <v>0</v>
      </c>
      <c r="N24" s="103" t="s">
        <v>1832</v>
      </c>
      <c r="O24" s="58">
        <v>0</v>
      </c>
      <c r="P24" s="58">
        <v>0</v>
      </c>
    </row>
    <row r="25" spans="1:16">
      <c r="A25" s="57" t="s">
        <v>1106</v>
      </c>
      <c r="B25" s="102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59">
        <v>0</v>
      </c>
      <c r="H25" s="103" t="s">
        <v>1832</v>
      </c>
      <c r="I25" s="103" t="s">
        <v>1832</v>
      </c>
      <c r="J25" s="58">
        <v>0</v>
      </c>
      <c r="K25" s="59">
        <v>0</v>
      </c>
      <c r="L25" s="103" t="s">
        <v>1832</v>
      </c>
      <c r="M25" s="59">
        <v>0</v>
      </c>
      <c r="N25" s="103" t="s">
        <v>1832</v>
      </c>
      <c r="O25" s="58">
        <v>0</v>
      </c>
      <c r="P25" s="58">
        <v>0</v>
      </c>
    </row>
    <row r="26" spans="1:16">
      <c r="A26" t="s">
        <v>175</v>
      </c>
      <c r="B26" t="s">
        <v>175</v>
      </c>
      <c r="C26" s="103" t="s">
        <v>1832</v>
      </c>
      <c r="D26" t="s">
        <v>175</v>
      </c>
      <c r="E26" s="103" t="s">
        <v>1832</v>
      </c>
      <c r="F26" s="103" t="s">
        <v>1832</v>
      </c>
      <c r="G26" s="55">
        <v>0</v>
      </c>
      <c r="H26" t="s">
        <v>175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1107</v>
      </c>
      <c r="B27" s="102" t="s">
        <v>1832</v>
      </c>
      <c r="C27" s="103" t="s">
        <v>1832</v>
      </c>
      <c r="D27" s="103" t="s">
        <v>1832</v>
      </c>
      <c r="E27" s="103" t="s">
        <v>1832</v>
      </c>
      <c r="F27" s="103" t="s">
        <v>1832</v>
      </c>
      <c r="G27" s="59">
        <v>0</v>
      </c>
      <c r="H27" s="103" t="s">
        <v>1832</v>
      </c>
      <c r="I27" s="103" t="s">
        <v>1832</v>
      </c>
      <c r="J27" s="58">
        <v>0</v>
      </c>
      <c r="K27" s="59">
        <v>0</v>
      </c>
      <c r="L27" s="103" t="s">
        <v>1832</v>
      </c>
      <c r="M27" s="59">
        <v>0</v>
      </c>
      <c r="N27" s="103" t="s">
        <v>1832</v>
      </c>
      <c r="O27" s="58">
        <v>0</v>
      </c>
      <c r="P27" s="58">
        <v>0</v>
      </c>
    </row>
    <row r="28" spans="1:16">
      <c r="A28" t="s">
        <v>175</v>
      </c>
      <c r="B28" t="s">
        <v>175</v>
      </c>
      <c r="C28" s="103" t="s">
        <v>1832</v>
      </c>
      <c r="D28" t="s">
        <v>175</v>
      </c>
      <c r="E28" s="103" t="s">
        <v>1832</v>
      </c>
      <c r="F28" s="103" t="s">
        <v>1832</v>
      </c>
      <c r="G28" s="55">
        <v>0</v>
      </c>
      <c r="H28" t="s">
        <v>175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1108</v>
      </c>
      <c r="B29" s="102" t="s">
        <v>1832</v>
      </c>
      <c r="C29" s="103" t="s">
        <v>1832</v>
      </c>
      <c r="D29" s="103" t="s">
        <v>1832</v>
      </c>
      <c r="E29" s="103" t="s">
        <v>1832</v>
      </c>
      <c r="F29" s="103" t="s">
        <v>1832</v>
      </c>
      <c r="G29" s="59">
        <v>0</v>
      </c>
      <c r="H29" s="103" t="s">
        <v>1832</v>
      </c>
      <c r="I29" s="103" t="s">
        <v>1832</v>
      </c>
      <c r="J29" s="58">
        <v>0</v>
      </c>
      <c r="K29" s="59">
        <v>0</v>
      </c>
      <c r="L29" s="103" t="s">
        <v>1832</v>
      </c>
      <c r="M29" s="59">
        <v>0</v>
      </c>
      <c r="N29" s="103" t="s">
        <v>1832</v>
      </c>
      <c r="O29" s="58">
        <v>0</v>
      </c>
      <c r="P29" s="58">
        <v>0</v>
      </c>
    </row>
    <row r="30" spans="1:16">
      <c r="A30" s="57" t="s">
        <v>1109</v>
      </c>
      <c r="B30" s="102" t="s">
        <v>1832</v>
      </c>
      <c r="C30" s="103" t="s">
        <v>1832</v>
      </c>
      <c r="D30" s="103" t="s">
        <v>1832</v>
      </c>
      <c r="E30" s="103" t="s">
        <v>1832</v>
      </c>
      <c r="F30" s="103" t="s">
        <v>1832</v>
      </c>
      <c r="G30" s="59">
        <v>0</v>
      </c>
      <c r="H30" s="103" t="s">
        <v>1832</v>
      </c>
      <c r="I30" s="103" t="s">
        <v>1832</v>
      </c>
      <c r="J30" s="58">
        <v>0</v>
      </c>
      <c r="K30" s="59">
        <v>0</v>
      </c>
      <c r="L30" s="103" t="s">
        <v>1832</v>
      </c>
      <c r="M30" s="59">
        <v>0</v>
      </c>
      <c r="N30" s="103" t="s">
        <v>1832</v>
      </c>
      <c r="O30" s="58">
        <v>0</v>
      </c>
      <c r="P30" s="58">
        <v>0</v>
      </c>
    </row>
    <row r="31" spans="1:16">
      <c r="A31" t="s">
        <v>175</v>
      </c>
      <c r="B31" t="s">
        <v>175</v>
      </c>
      <c r="C31" s="103" t="s">
        <v>1832</v>
      </c>
      <c r="D31" t="s">
        <v>175</v>
      </c>
      <c r="E31" s="103" t="s">
        <v>1832</v>
      </c>
      <c r="F31" s="103" t="s">
        <v>1832</v>
      </c>
      <c r="G31" s="55">
        <v>0</v>
      </c>
      <c r="H31" t="s">
        <v>175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1110</v>
      </c>
      <c r="B32" s="102" t="s">
        <v>1832</v>
      </c>
      <c r="C32" s="103" t="s">
        <v>1832</v>
      </c>
      <c r="D32" s="103" t="s">
        <v>1832</v>
      </c>
      <c r="E32" s="103" t="s">
        <v>1832</v>
      </c>
      <c r="F32" s="103" t="s">
        <v>1832</v>
      </c>
      <c r="G32" s="59">
        <v>0</v>
      </c>
      <c r="H32" s="103" t="s">
        <v>1832</v>
      </c>
      <c r="I32" s="103" t="s">
        <v>1832</v>
      </c>
      <c r="J32" s="58">
        <v>0</v>
      </c>
      <c r="K32" s="59">
        <v>0</v>
      </c>
      <c r="L32" s="103" t="s">
        <v>1832</v>
      </c>
      <c r="M32" s="59">
        <v>0</v>
      </c>
      <c r="N32" s="103" t="s">
        <v>1832</v>
      </c>
      <c r="O32" s="58">
        <v>0</v>
      </c>
      <c r="P32" s="58">
        <v>0</v>
      </c>
    </row>
    <row r="33" spans="1:16">
      <c r="A33" t="s">
        <v>175</v>
      </c>
      <c r="B33" t="s">
        <v>175</v>
      </c>
      <c r="C33" s="103" t="s">
        <v>1832</v>
      </c>
      <c r="D33" t="s">
        <v>175</v>
      </c>
      <c r="E33" s="103" t="s">
        <v>1832</v>
      </c>
      <c r="F33" s="103" t="s">
        <v>1832</v>
      </c>
      <c r="G33" s="55">
        <v>0</v>
      </c>
      <c r="H33" t="s">
        <v>175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1111</v>
      </c>
      <c r="B34" s="102" t="s">
        <v>1832</v>
      </c>
      <c r="C34" s="103" t="s">
        <v>1832</v>
      </c>
      <c r="D34" s="103" t="s">
        <v>1832</v>
      </c>
      <c r="E34" s="103" t="s">
        <v>1832</v>
      </c>
      <c r="F34" s="103" t="s">
        <v>1832</v>
      </c>
      <c r="G34" s="59">
        <v>0</v>
      </c>
      <c r="H34" s="103" t="s">
        <v>1832</v>
      </c>
      <c r="I34" s="103" t="s">
        <v>1832</v>
      </c>
      <c r="J34" s="58">
        <v>0</v>
      </c>
      <c r="K34" s="59">
        <v>0</v>
      </c>
      <c r="L34" s="103" t="s">
        <v>1832</v>
      </c>
      <c r="M34" s="59">
        <v>0</v>
      </c>
      <c r="N34" s="103" t="s">
        <v>1832</v>
      </c>
      <c r="O34" s="58">
        <v>0</v>
      </c>
      <c r="P34" s="58">
        <v>0</v>
      </c>
    </row>
    <row r="35" spans="1:16">
      <c r="A35" t="s">
        <v>175</v>
      </c>
      <c r="B35" t="s">
        <v>175</v>
      </c>
      <c r="C35" s="103" t="s">
        <v>1832</v>
      </c>
      <c r="D35" t="s">
        <v>175</v>
      </c>
      <c r="E35" s="103" t="s">
        <v>1832</v>
      </c>
      <c r="F35" s="103" t="s">
        <v>1832</v>
      </c>
      <c r="G35" s="55">
        <v>0</v>
      </c>
      <c r="H35" t="s">
        <v>175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1112</v>
      </c>
      <c r="B36" s="102" t="s">
        <v>1832</v>
      </c>
      <c r="C36" s="103" t="s">
        <v>1832</v>
      </c>
      <c r="D36" s="103" t="s">
        <v>1832</v>
      </c>
      <c r="E36" s="103" t="s">
        <v>1832</v>
      </c>
      <c r="F36" s="103" t="s">
        <v>1832</v>
      </c>
      <c r="G36" s="59">
        <v>0</v>
      </c>
      <c r="H36" s="103" t="s">
        <v>1832</v>
      </c>
      <c r="I36" s="103" t="s">
        <v>1832</v>
      </c>
      <c r="J36" s="58">
        <v>0</v>
      </c>
      <c r="K36" s="59">
        <v>0</v>
      </c>
      <c r="L36" s="103" t="s">
        <v>1832</v>
      </c>
      <c r="M36" s="59">
        <v>0</v>
      </c>
      <c r="N36" s="103" t="s">
        <v>1832</v>
      </c>
      <c r="O36" s="58">
        <v>0</v>
      </c>
      <c r="P36" s="58">
        <v>0</v>
      </c>
    </row>
    <row r="37" spans="1:16">
      <c r="A37" t="s">
        <v>175</v>
      </c>
      <c r="B37" t="s">
        <v>175</v>
      </c>
      <c r="C37" s="103" t="s">
        <v>1832</v>
      </c>
      <c r="D37" t="s">
        <v>175</v>
      </c>
      <c r="E37" s="103" t="s">
        <v>1832</v>
      </c>
      <c r="F37" s="103" t="s">
        <v>1832</v>
      </c>
      <c r="G37" s="55">
        <v>0</v>
      </c>
      <c r="H37" t="s">
        <v>175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183</v>
      </c>
      <c r="B38" s="102" t="s">
        <v>1832</v>
      </c>
      <c r="C38" s="103" t="s">
        <v>1832</v>
      </c>
      <c r="D38" s="103" t="s">
        <v>1832</v>
      </c>
      <c r="E38" s="103" t="s">
        <v>1832</v>
      </c>
      <c r="F38" s="103" t="s">
        <v>1832</v>
      </c>
      <c r="G38" s="103" t="s">
        <v>1832</v>
      </c>
      <c r="H38" s="103" t="s">
        <v>1832</v>
      </c>
      <c r="I38" s="103" t="s">
        <v>1832</v>
      </c>
      <c r="J38" s="103" t="s">
        <v>1832</v>
      </c>
      <c r="K38" s="103" t="s">
        <v>1832</v>
      </c>
      <c r="L38" s="103" t="s">
        <v>1832</v>
      </c>
      <c r="M38" s="103" t="s">
        <v>1832</v>
      </c>
      <c r="N38" s="103" t="s">
        <v>1832</v>
      </c>
      <c r="O38" s="103" t="s">
        <v>1832</v>
      </c>
      <c r="P38" s="103" t="s">
        <v>1832</v>
      </c>
    </row>
    <row r="39" spans="1:16">
      <c r="A39" t="s">
        <v>215</v>
      </c>
      <c r="B39" s="102" t="s">
        <v>1832</v>
      </c>
      <c r="C39" s="103" t="s">
        <v>1832</v>
      </c>
      <c r="D39" s="103" t="s">
        <v>1832</v>
      </c>
      <c r="E39" s="103" t="s">
        <v>1832</v>
      </c>
      <c r="F39" s="103" t="s">
        <v>1832</v>
      </c>
      <c r="G39" s="103" t="s">
        <v>1832</v>
      </c>
      <c r="H39" s="103" t="s">
        <v>1832</v>
      </c>
      <c r="I39" s="103" t="s">
        <v>1832</v>
      </c>
      <c r="J39" s="103" t="s">
        <v>1832</v>
      </c>
      <c r="K39" s="103" t="s">
        <v>1832</v>
      </c>
      <c r="L39" s="103" t="s">
        <v>1832</v>
      </c>
      <c r="M39" s="103" t="s">
        <v>1832</v>
      </c>
      <c r="N39" s="103" t="s">
        <v>1832</v>
      </c>
      <c r="O39" s="103" t="s">
        <v>1832</v>
      </c>
      <c r="P39" s="103" t="s">
        <v>1832</v>
      </c>
    </row>
    <row r="40" spans="1:16">
      <c r="A40" t="s">
        <v>216</v>
      </c>
      <c r="B40" s="102" t="s">
        <v>1832</v>
      </c>
      <c r="C40" s="103" t="s">
        <v>1832</v>
      </c>
      <c r="D40" s="103" t="s">
        <v>1832</v>
      </c>
      <c r="E40" s="103" t="s">
        <v>1832</v>
      </c>
      <c r="F40" s="103" t="s">
        <v>1832</v>
      </c>
      <c r="G40" s="103" t="s">
        <v>1832</v>
      </c>
      <c r="H40" s="103" t="s">
        <v>1832</v>
      </c>
      <c r="I40" s="103" t="s">
        <v>1832</v>
      </c>
      <c r="J40" s="103" t="s">
        <v>1832</v>
      </c>
      <c r="K40" s="103" t="s">
        <v>1832</v>
      </c>
      <c r="L40" s="103" t="s">
        <v>1832</v>
      </c>
      <c r="M40" s="103" t="s">
        <v>1832</v>
      </c>
      <c r="N40" s="103" t="s">
        <v>1832</v>
      </c>
      <c r="O40" s="103" t="s">
        <v>1832</v>
      </c>
      <c r="P40" s="103" t="s">
        <v>1832</v>
      </c>
    </row>
    <row r="41" spans="1:16">
      <c r="A41" t="s">
        <v>217</v>
      </c>
      <c r="B41" s="102" t="s">
        <v>1832</v>
      </c>
      <c r="C41" s="103" t="s">
        <v>1832</v>
      </c>
      <c r="D41" s="103" t="s">
        <v>1832</v>
      </c>
      <c r="E41" s="103" t="s">
        <v>1832</v>
      </c>
      <c r="F41" s="103" t="s">
        <v>1832</v>
      </c>
      <c r="G41" s="103" t="s">
        <v>1832</v>
      </c>
      <c r="H41" s="103" t="s">
        <v>1832</v>
      </c>
      <c r="I41" s="103" t="s">
        <v>1832</v>
      </c>
      <c r="J41" s="103" t="s">
        <v>1832</v>
      </c>
      <c r="K41" s="103" t="s">
        <v>1832</v>
      </c>
      <c r="L41" s="103" t="s">
        <v>1832</v>
      </c>
      <c r="M41" s="103" t="s">
        <v>1832</v>
      </c>
      <c r="N41" s="103" t="s">
        <v>1832</v>
      </c>
      <c r="O41" s="103" t="s">
        <v>1832</v>
      </c>
      <c r="P41" s="103" t="s">
        <v>1832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2" t="s">
        <v>1831</v>
      </c>
    </row>
    <row r="2" spans="1:21" s="1" customFormat="1">
      <c r="A2" s="2" t="s">
        <v>1</v>
      </c>
      <c r="B2" s="9" t="s">
        <v>1297</v>
      </c>
    </row>
    <row r="3" spans="1:21" s="1" customFormat="1">
      <c r="A3" s="2" t="s">
        <v>2</v>
      </c>
      <c r="B3" s="20" t="s">
        <v>1298</v>
      </c>
    </row>
    <row r="4" spans="1:21" s="1" customFormat="1">
      <c r="A4" s="2" t="s">
        <v>3</v>
      </c>
      <c r="B4" s="63" t="s">
        <v>164</v>
      </c>
    </row>
    <row r="5" spans="1:21" s="15" customFormat="1">
      <c r="A5" s="32" t="s">
        <v>92</v>
      </c>
      <c r="B5" s="33" t="s">
        <v>125</v>
      </c>
      <c r="C5" s="33" t="s">
        <v>46</v>
      </c>
      <c r="D5" s="110" t="s">
        <v>47</v>
      </c>
      <c r="E5" s="110" t="s">
        <v>48</v>
      </c>
      <c r="F5" s="110" t="s">
        <v>67</v>
      </c>
      <c r="G5" s="110" t="s">
        <v>49</v>
      </c>
      <c r="H5" s="33" t="s">
        <v>68</v>
      </c>
      <c r="I5" s="33" t="s">
        <v>163</v>
      </c>
      <c r="J5" s="33" t="s">
        <v>50</v>
      </c>
      <c r="K5" s="35" t="s">
        <v>126</v>
      </c>
      <c r="L5" s="110" t="s">
        <v>52</v>
      </c>
      <c r="M5" s="33" t="s">
        <v>154</v>
      </c>
      <c r="N5" s="33" t="s">
        <v>155</v>
      </c>
      <c r="O5" s="33" t="s">
        <v>5</v>
      </c>
      <c r="P5" s="33" t="s">
        <v>54</v>
      </c>
      <c r="Q5" s="34" t="s">
        <v>150</v>
      </c>
      <c r="R5" s="13"/>
      <c r="S5" s="13"/>
      <c r="T5" s="13"/>
      <c r="U5" s="13"/>
    </row>
    <row r="6" spans="1:21" s="15" customFormat="1">
      <c r="A6" s="95" t="s">
        <v>1832</v>
      </c>
      <c r="B6" s="118" t="s">
        <v>1832</v>
      </c>
      <c r="C6" s="96" t="s">
        <v>1832</v>
      </c>
      <c r="D6" s="96" t="s">
        <v>1832</v>
      </c>
      <c r="E6" s="96" t="s">
        <v>1832</v>
      </c>
      <c r="F6" s="16" t="s">
        <v>70</v>
      </c>
      <c r="G6" s="96" t="s">
        <v>1832</v>
      </c>
      <c r="H6" s="16" t="s">
        <v>71</v>
      </c>
      <c r="I6" s="96" t="s">
        <v>1832</v>
      </c>
      <c r="J6" s="96" t="s">
        <v>1832</v>
      </c>
      <c r="K6" s="16" t="s">
        <v>7</v>
      </c>
      <c r="L6" s="16" t="s">
        <v>7</v>
      </c>
      <c r="M6" s="16" t="s">
        <v>151</v>
      </c>
      <c r="N6" s="96" t="s">
        <v>1832</v>
      </c>
      <c r="O6" s="16" t="s">
        <v>152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97" t="s">
        <v>1832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8" t="s">
        <v>1832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127</v>
      </c>
      <c r="B8" s="113" t="s">
        <v>1832</v>
      </c>
      <c r="C8" s="113" t="s">
        <v>1832</v>
      </c>
      <c r="D8" s="113" t="s">
        <v>1832</v>
      </c>
      <c r="E8" s="113" t="s">
        <v>1832</v>
      </c>
      <c r="F8" s="113" t="s">
        <v>1832</v>
      </c>
      <c r="G8" s="113" t="s">
        <v>1832</v>
      </c>
      <c r="H8" s="113" t="s">
        <v>1832</v>
      </c>
      <c r="I8" s="113" t="s">
        <v>1832</v>
      </c>
      <c r="J8" s="113" t="s">
        <v>1832</v>
      </c>
      <c r="K8" s="113" t="s">
        <v>1832</v>
      </c>
      <c r="L8" s="98" t="s">
        <v>1832</v>
      </c>
      <c r="M8" s="53">
        <v>0</v>
      </c>
      <c r="N8" s="98" t="s">
        <v>1832</v>
      </c>
      <c r="O8" s="53">
        <v>0</v>
      </c>
      <c r="P8" s="54">
        <v>0</v>
      </c>
      <c r="Q8" s="54">
        <v>0</v>
      </c>
      <c r="R8" s="13"/>
      <c r="S8" s="13"/>
      <c r="T8" s="13"/>
      <c r="U8" s="13"/>
    </row>
    <row r="9" spans="1:21">
      <c r="A9" s="57" t="s">
        <v>169</v>
      </c>
      <c r="B9" s="102" t="s">
        <v>1832</v>
      </c>
      <c r="C9" s="102" t="s">
        <v>1832</v>
      </c>
      <c r="D9" s="103" t="s">
        <v>1832</v>
      </c>
      <c r="E9" s="103" t="s">
        <v>1832</v>
      </c>
      <c r="F9" s="103" t="s">
        <v>1832</v>
      </c>
      <c r="G9" s="103" t="s">
        <v>1832</v>
      </c>
      <c r="H9" s="59">
        <v>0</v>
      </c>
      <c r="I9" s="103" t="s">
        <v>1832</v>
      </c>
      <c r="J9" s="103" t="s">
        <v>1832</v>
      </c>
      <c r="K9" s="103" t="s">
        <v>1832</v>
      </c>
      <c r="L9" s="58">
        <v>0</v>
      </c>
      <c r="M9" s="59">
        <v>0</v>
      </c>
      <c r="N9" s="103" t="s">
        <v>1832</v>
      </c>
      <c r="O9" s="59">
        <v>0</v>
      </c>
      <c r="P9" s="58">
        <v>0</v>
      </c>
      <c r="Q9" s="58">
        <v>0</v>
      </c>
    </row>
    <row r="10" spans="1:21">
      <c r="A10" s="57" t="s">
        <v>1255</v>
      </c>
      <c r="B10" s="102" t="s">
        <v>1832</v>
      </c>
      <c r="C10" s="102" t="s">
        <v>1832</v>
      </c>
      <c r="D10" s="103" t="s">
        <v>1832</v>
      </c>
      <c r="E10" s="103" t="s">
        <v>1832</v>
      </c>
      <c r="F10" s="103" t="s">
        <v>1832</v>
      </c>
      <c r="G10" s="103" t="s">
        <v>1832</v>
      </c>
      <c r="H10" s="59">
        <v>0</v>
      </c>
      <c r="I10" s="103" t="s">
        <v>1832</v>
      </c>
      <c r="J10" s="103" t="s">
        <v>1832</v>
      </c>
      <c r="K10" s="103" t="s">
        <v>1832</v>
      </c>
      <c r="L10" s="58">
        <v>0</v>
      </c>
      <c r="M10" s="59">
        <v>0</v>
      </c>
      <c r="N10" s="103" t="s">
        <v>1832</v>
      </c>
      <c r="O10" s="59">
        <v>0</v>
      </c>
      <c r="P10" s="58">
        <v>0</v>
      </c>
      <c r="Q10" s="58">
        <v>0</v>
      </c>
    </row>
    <row r="11" spans="1:21">
      <c r="A11" t="s">
        <v>175</v>
      </c>
      <c r="B11" s="102" t="s">
        <v>1832</v>
      </c>
      <c r="C11" t="s">
        <v>175</v>
      </c>
      <c r="D11" s="103" t="s">
        <v>1832</v>
      </c>
      <c r="E11" t="s">
        <v>175</v>
      </c>
      <c r="F11" s="103" t="s">
        <v>1832</v>
      </c>
      <c r="G11" s="103" t="s">
        <v>1832</v>
      </c>
      <c r="H11" s="55">
        <v>0</v>
      </c>
      <c r="I11" t="s">
        <v>175</v>
      </c>
      <c r="J11" t="s">
        <v>175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57" t="s">
        <v>1256</v>
      </c>
      <c r="B12" s="102" t="s">
        <v>1832</v>
      </c>
      <c r="C12" s="102" t="s">
        <v>1832</v>
      </c>
      <c r="D12" s="103" t="s">
        <v>1832</v>
      </c>
      <c r="E12" s="103" t="s">
        <v>1832</v>
      </c>
      <c r="F12" s="103" t="s">
        <v>1832</v>
      </c>
      <c r="G12" s="103" t="s">
        <v>1832</v>
      </c>
      <c r="H12" s="59">
        <v>0</v>
      </c>
      <c r="I12" s="103" t="s">
        <v>1832</v>
      </c>
      <c r="J12" s="103" t="s">
        <v>1832</v>
      </c>
      <c r="K12" s="103" t="s">
        <v>1832</v>
      </c>
      <c r="L12" s="58">
        <v>0</v>
      </c>
      <c r="M12" s="59">
        <v>0</v>
      </c>
      <c r="N12" s="103" t="s">
        <v>1832</v>
      </c>
      <c r="O12" s="59">
        <v>0</v>
      </c>
      <c r="P12" s="58">
        <v>0</v>
      </c>
      <c r="Q12" s="58">
        <v>0</v>
      </c>
    </row>
    <row r="13" spans="1:21">
      <c r="A13" t="s">
        <v>175</v>
      </c>
      <c r="B13" s="102" t="s">
        <v>1832</v>
      </c>
      <c r="C13" t="s">
        <v>175</v>
      </c>
      <c r="D13" s="103" t="s">
        <v>1832</v>
      </c>
      <c r="E13" t="s">
        <v>175</v>
      </c>
      <c r="F13" s="103" t="s">
        <v>1832</v>
      </c>
      <c r="G13" s="103" t="s">
        <v>1832</v>
      </c>
      <c r="H13" s="55">
        <v>0</v>
      </c>
      <c r="I13" t="s">
        <v>175</v>
      </c>
      <c r="J13" t="s">
        <v>175</v>
      </c>
      <c r="K13" s="56">
        <v>0</v>
      </c>
      <c r="L13" s="56">
        <v>0</v>
      </c>
      <c r="M13" s="55">
        <v>0</v>
      </c>
      <c r="N13" s="55">
        <v>0</v>
      </c>
      <c r="O13" s="55">
        <v>0</v>
      </c>
      <c r="P13" s="56">
        <v>0</v>
      </c>
      <c r="Q13" s="56">
        <v>0</v>
      </c>
    </row>
    <row r="14" spans="1:21">
      <c r="A14" s="57" t="s">
        <v>1257</v>
      </c>
      <c r="B14" s="102" t="s">
        <v>1832</v>
      </c>
      <c r="C14" s="102" t="s">
        <v>1832</v>
      </c>
      <c r="D14" s="103" t="s">
        <v>1832</v>
      </c>
      <c r="E14" s="103" t="s">
        <v>1832</v>
      </c>
      <c r="F14" s="103" t="s">
        <v>1832</v>
      </c>
      <c r="G14" s="103" t="s">
        <v>1832</v>
      </c>
      <c r="H14" s="59">
        <v>0</v>
      </c>
      <c r="I14" s="103" t="s">
        <v>1832</v>
      </c>
      <c r="J14" s="103" t="s">
        <v>1832</v>
      </c>
      <c r="K14" s="103" t="s">
        <v>1832</v>
      </c>
      <c r="L14" s="58">
        <v>0</v>
      </c>
      <c r="M14" s="59">
        <v>0</v>
      </c>
      <c r="N14" s="103" t="s">
        <v>1832</v>
      </c>
      <c r="O14" s="59">
        <v>0</v>
      </c>
      <c r="P14" s="58">
        <v>0</v>
      </c>
      <c r="Q14" s="58">
        <v>0</v>
      </c>
    </row>
    <row r="15" spans="1:21">
      <c r="A15" t="s">
        <v>175</v>
      </c>
      <c r="B15" s="102" t="s">
        <v>1832</v>
      </c>
      <c r="C15" t="s">
        <v>175</v>
      </c>
      <c r="D15" s="103" t="s">
        <v>1832</v>
      </c>
      <c r="E15" t="s">
        <v>175</v>
      </c>
      <c r="F15" s="103" t="s">
        <v>1832</v>
      </c>
      <c r="G15" s="103" t="s">
        <v>1832</v>
      </c>
      <c r="H15" s="55">
        <v>0</v>
      </c>
      <c r="I15" t="s">
        <v>175</v>
      </c>
      <c r="J15" t="s">
        <v>175</v>
      </c>
      <c r="K15" s="56">
        <v>0</v>
      </c>
      <c r="L15" s="56">
        <v>0</v>
      </c>
      <c r="M15" s="55">
        <v>0</v>
      </c>
      <c r="N15" s="55">
        <v>0</v>
      </c>
      <c r="O15" s="55">
        <v>0</v>
      </c>
      <c r="P15" s="56">
        <v>0</v>
      </c>
      <c r="Q15" s="56">
        <v>0</v>
      </c>
    </row>
    <row r="16" spans="1:21">
      <c r="A16" s="57" t="s">
        <v>1258</v>
      </c>
      <c r="B16" s="102" t="s">
        <v>1832</v>
      </c>
      <c r="C16" s="102" t="s">
        <v>1832</v>
      </c>
      <c r="D16" s="103" t="s">
        <v>1832</v>
      </c>
      <c r="E16" s="103" t="s">
        <v>1832</v>
      </c>
      <c r="F16" s="103" t="s">
        <v>1832</v>
      </c>
      <c r="G16" s="103" t="s">
        <v>1832</v>
      </c>
      <c r="H16" s="59">
        <v>0</v>
      </c>
      <c r="I16" s="103" t="s">
        <v>1832</v>
      </c>
      <c r="J16" s="103" t="s">
        <v>1832</v>
      </c>
      <c r="K16" s="103" t="s">
        <v>1832</v>
      </c>
      <c r="L16" s="58">
        <v>0</v>
      </c>
      <c r="M16" s="59">
        <v>0</v>
      </c>
      <c r="N16" s="103" t="s">
        <v>1832</v>
      </c>
      <c r="O16" s="59">
        <v>0</v>
      </c>
      <c r="P16" s="58">
        <v>0</v>
      </c>
      <c r="Q16" s="58">
        <v>0</v>
      </c>
    </row>
    <row r="17" spans="1:17">
      <c r="A17" t="s">
        <v>175</v>
      </c>
      <c r="B17" s="102" t="s">
        <v>1832</v>
      </c>
      <c r="C17" t="s">
        <v>175</v>
      </c>
      <c r="D17" s="103" t="s">
        <v>1832</v>
      </c>
      <c r="E17" t="s">
        <v>175</v>
      </c>
      <c r="F17" s="103" t="s">
        <v>1832</v>
      </c>
      <c r="G17" s="103" t="s">
        <v>1832</v>
      </c>
      <c r="H17" s="55">
        <v>0</v>
      </c>
      <c r="I17" t="s">
        <v>175</v>
      </c>
      <c r="J17" t="s">
        <v>175</v>
      </c>
      <c r="K17" s="56">
        <v>0</v>
      </c>
      <c r="L17" s="56">
        <v>0</v>
      </c>
      <c r="M17" s="55">
        <v>0</v>
      </c>
      <c r="N17" s="55">
        <v>0</v>
      </c>
      <c r="O17" s="55">
        <v>0</v>
      </c>
      <c r="P17" s="56">
        <v>0</v>
      </c>
      <c r="Q17" s="56">
        <v>0</v>
      </c>
    </row>
    <row r="18" spans="1:17">
      <c r="A18" s="57" t="s">
        <v>1259</v>
      </c>
      <c r="B18" s="102" t="s">
        <v>1832</v>
      </c>
      <c r="C18" s="102" t="s">
        <v>1832</v>
      </c>
      <c r="D18" s="103" t="s">
        <v>1832</v>
      </c>
      <c r="E18" s="103" t="s">
        <v>1832</v>
      </c>
      <c r="F18" s="103" t="s">
        <v>1832</v>
      </c>
      <c r="G18" s="103" t="s">
        <v>1832</v>
      </c>
      <c r="H18" s="59">
        <v>0</v>
      </c>
      <c r="I18" s="103" t="s">
        <v>1832</v>
      </c>
      <c r="J18" s="103" t="s">
        <v>1832</v>
      </c>
      <c r="K18" s="103" t="s">
        <v>1832</v>
      </c>
      <c r="L18" s="58">
        <v>0</v>
      </c>
      <c r="M18" s="59">
        <v>0</v>
      </c>
      <c r="N18" s="103" t="s">
        <v>1832</v>
      </c>
      <c r="O18" s="59">
        <v>0</v>
      </c>
      <c r="P18" s="58">
        <v>0</v>
      </c>
      <c r="Q18" s="58">
        <v>0</v>
      </c>
    </row>
    <row r="19" spans="1:17">
      <c r="A19" t="s">
        <v>175</v>
      </c>
      <c r="B19" s="102" t="s">
        <v>1832</v>
      </c>
      <c r="C19" t="s">
        <v>175</v>
      </c>
      <c r="D19" s="103" t="s">
        <v>1832</v>
      </c>
      <c r="E19" t="s">
        <v>175</v>
      </c>
      <c r="F19" s="103" t="s">
        <v>1832</v>
      </c>
      <c r="G19" s="103" t="s">
        <v>1832</v>
      </c>
      <c r="H19" s="55">
        <v>0</v>
      </c>
      <c r="I19" t="s">
        <v>175</v>
      </c>
      <c r="J19" t="s">
        <v>175</v>
      </c>
      <c r="K19" s="56">
        <v>0</v>
      </c>
      <c r="L19" s="56">
        <v>0</v>
      </c>
      <c r="M19" s="55">
        <v>0</v>
      </c>
      <c r="N19" s="55">
        <v>0</v>
      </c>
      <c r="O19" s="55">
        <v>0</v>
      </c>
      <c r="P19" s="56">
        <v>0</v>
      </c>
      <c r="Q19" s="56">
        <v>0</v>
      </c>
    </row>
    <row r="20" spans="1:17">
      <c r="A20" s="57" t="s">
        <v>1260</v>
      </c>
      <c r="B20" s="102" t="s">
        <v>1832</v>
      </c>
      <c r="C20" s="102" t="s">
        <v>1832</v>
      </c>
      <c r="D20" s="103" t="s">
        <v>1832</v>
      </c>
      <c r="E20" s="103" t="s">
        <v>1832</v>
      </c>
      <c r="F20" s="103" t="s">
        <v>1832</v>
      </c>
      <c r="G20" s="103" t="s">
        <v>1832</v>
      </c>
      <c r="H20" s="59">
        <v>0</v>
      </c>
      <c r="I20" s="103" t="s">
        <v>1832</v>
      </c>
      <c r="J20" s="103" t="s">
        <v>1832</v>
      </c>
      <c r="K20" s="103" t="s">
        <v>1832</v>
      </c>
      <c r="L20" s="58">
        <v>0</v>
      </c>
      <c r="M20" s="59">
        <v>0</v>
      </c>
      <c r="N20" s="103" t="s">
        <v>1832</v>
      </c>
      <c r="O20" s="59">
        <v>0</v>
      </c>
      <c r="P20" s="58">
        <v>0</v>
      </c>
      <c r="Q20" s="58">
        <v>0</v>
      </c>
    </row>
    <row r="21" spans="1:17">
      <c r="A21" s="57" t="s">
        <v>1261</v>
      </c>
      <c r="B21" s="102" t="s">
        <v>1832</v>
      </c>
      <c r="C21" s="102" t="s">
        <v>1832</v>
      </c>
      <c r="D21" s="103" t="s">
        <v>1832</v>
      </c>
      <c r="E21" s="103" t="s">
        <v>1832</v>
      </c>
      <c r="F21" s="103" t="s">
        <v>1832</v>
      </c>
      <c r="G21" s="103" t="s">
        <v>1832</v>
      </c>
      <c r="H21" s="59">
        <v>0</v>
      </c>
      <c r="I21" s="103" t="s">
        <v>1832</v>
      </c>
      <c r="J21" s="103" t="s">
        <v>1832</v>
      </c>
      <c r="K21" s="103" t="s">
        <v>1832</v>
      </c>
      <c r="L21" s="58">
        <v>0</v>
      </c>
      <c r="M21" s="59">
        <v>0</v>
      </c>
      <c r="N21" s="103" t="s">
        <v>1832</v>
      </c>
      <c r="O21" s="59">
        <v>0</v>
      </c>
      <c r="P21" s="58">
        <v>0</v>
      </c>
      <c r="Q21" s="58">
        <v>0</v>
      </c>
    </row>
    <row r="22" spans="1:17">
      <c r="A22" t="s">
        <v>175</v>
      </c>
      <c r="B22" s="102" t="s">
        <v>1832</v>
      </c>
      <c r="C22" t="s">
        <v>175</v>
      </c>
      <c r="D22" s="103" t="s">
        <v>1832</v>
      </c>
      <c r="E22" t="s">
        <v>175</v>
      </c>
      <c r="F22" s="103" t="s">
        <v>1832</v>
      </c>
      <c r="G22" s="103" t="s">
        <v>1832</v>
      </c>
      <c r="H22" s="55">
        <v>0</v>
      </c>
      <c r="I22" t="s">
        <v>175</v>
      </c>
      <c r="J22" t="s">
        <v>175</v>
      </c>
      <c r="K22" s="56">
        <v>0</v>
      </c>
      <c r="L22" s="56">
        <v>0</v>
      </c>
      <c r="M22" s="55">
        <v>0</v>
      </c>
      <c r="N22" s="55">
        <v>0</v>
      </c>
      <c r="O22" s="55">
        <v>0</v>
      </c>
      <c r="P22" s="56">
        <v>0</v>
      </c>
      <c r="Q22" s="56">
        <v>0</v>
      </c>
    </row>
    <row r="23" spans="1:17">
      <c r="A23" s="57" t="s">
        <v>1262</v>
      </c>
      <c r="B23" s="102" t="s">
        <v>1832</v>
      </c>
      <c r="C23" s="102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59">
        <v>0</v>
      </c>
      <c r="I23" s="103" t="s">
        <v>1832</v>
      </c>
      <c r="J23" s="103" t="s">
        <v>1832</v>
      </c>
      <c r="K23" s="103" t="s">
        <v>1832</v>
      </c>
      <c r="L23" s="58">
        <v>0</v>
      </c>
      <c r="M23" s="59">
        <v>0</v>
      </c>
      <c r="N23" s="103" t="s">
        <v>1832</v>
      </c>
      <c r="O23" s="59">
        <v>0</v>
      </c>
      <c r="P23" s="58">
        <v>0</v>
      </c>
      <c r="Q23" s="58">
        <v>0</v>
      </c>
    </row>
    <row r="24" spans="1:17">
      <c r="A24" t="s">
        <v>175</v>
      </c>
      <c r="B24" s="102" t="s">
        <v>1832</v>
      </c>
      <c r="C24" t="s">
        <v>175</v>
      </c>
      <c r="D24" s="103" t="s">
        <v>1832</v>
      </c>
      <c r="E24" t="s">
        <v>175</v>
      </c>
      <c r="F24" s="103" t="s">
        <v>1832</v>
      </c>
      <c r="G24" s="103" t="s">
        <v>1832</v>
      </c>
      <c r="H24" s="55">
        <v>0</v>
      </c>
      <c r="I24" t="s">
        <v>175</v>
      </c>
      <c r="J24" t="s">
        <v>175</v>
      </c>
      <c r="K24" s="56">
        <v>0</v>
      </c>
      <c r="L24" s="56">
        <v>0</v>
      </c>
      <c r="M24" s="55">
        <v>0</v>
      </c>
      <c r="N24" s="55">
        <v>0</v>
      </c>
      <c r="O24" s="55">
        <v>0</v>
      </c>
      <c r="P24" s="56">
        <v>0</v>
      </c>
      <c r="Q24" s="56">
        <v>0</v>
      </c>
    </row>
    <row r="25" spans="1:17">
      <c r="A25" s="57" t="s">
        <v>1263</v>
      </c>
      <c r="B25" s="102" t="s">
        <v>1832</v>
      </c>
      <c r="C25" s="102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59">
        <v>0</v>
      </c>
      <c r="I25" s="103" t="s">
        <v>1832</v>
      </c>
      <c r="J25" s="103" t="s">
        <v>1832</v>
      </c>
      <c r="K25" s="103" t="s">
        <v>1832</v>
      </c>
      <c r="L25" s="58">
        <v>0</v>
      </c>
      <c r="M25" s="59">
        <v>0</v>
      </c>
      <c r="N25" s="103" t="s">
        <v>1832</v>
      </c>
      <c r="O25" s="59">
        <v>0</v>
      </c>
      <c r="P25" s="58">
        <v>0</v>
      </c>
      <c r="Q25" s="58">
        <v>0</v>
      </c>
    </row>
    <row r="26" spans="1:17">
      <c r="A26" t="s">
        <v>175</v>
      </c>
      <c r="B26" s="102" t="s">
        <v>1832</v>
      </c>
      <c r="C26" t="s">
        <v>175</v>
      </c>
      <c r="D26" s="103" t="s">
        <v>1832</v>
      </c>
      <c r="E26" t="s">
        <v>175</v>
      </c>
      <c r="F26" s="103" t="s">
        <v>1832</v>
      </c>
      <c r="G26" s="103" t="s">
        <v>1832</v>
      </c>
      <c r="H26" s="55">
        <v>0</v>
      </c>
      <c r="I26" t="s">
        <v>175</v>
      </c>
      <c r="J26" t="s">
        <v>175</v>
      </c>
      <c r="K26" s="56">
        <v>0</v>
      </c>
      <c r="L26" s="56">
        <v>0</v>
      </c>
      <c r="M26" s="55">
        <v>0</v>
      </c>
      <c r="N26" s="55">
        <v>0</v>
      </c>
      <c r="O26" s="55">
        <v>0</v>
      </c>
      <c r="P26" s="56">
        <v>0</v>
      </c>
      <c r="Q26" s="56">
        <v>0</v>
      </c>
    </row>
    <row r="27" spans="1:17">
      <c r="A27" s="57" t="s">
        <v>1264</v>
      </c>
      <c r="B27" s="102" t="s">
        <v>1832</v>
      </c>
      <c r="C27" s="102" t="s">
        <v>1832</v>
      </c>
      <c r="D27" s="103" t="s">
        <v>1832</v>
      </c>
      <c r="E27" s="103" t="s">
        <v>1832</v>
      </c>
      <c r="F27" s="103" t="s">
        <v>1832</v>
      </c>
      <c r="G27" s="103" t="s">
        <v>1832</v>
      </c>
      <c r="H27" s="59">
        <v>0</v>
      </c>
      <c r="I27" s="103" t="s">
        <v>1832</v>
      </c>
      <c r="J27" s="103" t="s">
        <v>1832</v>
      </c>
      <c r="K27" s="103" t="s">
        <v>1832</v>
      </c>
      <c r="L27" s="58">
        <v>0</v>
      </c>
      <c r="M27" s="59">
        <v>0</v>
      </c>
      <c r="N27" s="103" t="s">
        <v>1832</v>
      </c>
      <c r="O27" s="59">
        <v>0</v>
      </c>
      <c r="P27" s="58">
        <v>0</v>
      </c>
      <c r="Q27" s="58">
        <v>0</v>
      </c>
    </row>
    <row r="28" spans="1:17">
      <c r="A28" t="s">
        <v>175</v>
      </c>
      <c r="B28" s="102" t="s">
        <v>1832</v>
      </c>
      <c r="C28" t="s">
        <v>175</v>
      </c>
      <c r="D28" s="103" t="s">
        <v>1832</v>
      </c>
      <c r="E28" t="s">
        <v>175</v>
      </c>
      <c r="F28" s="103" t="s">
        <v>1832</v>
      </c>
      <c r="G28" s="103" t="s">
        <v>1832</v>
      </c>
      <c r="H28" s="55">
        <v>0</v>
      </c>
      <c r="I28" t="s">
        <v>175</v>
      </c>
      <c r="J28" t="s">
        <v>175</v>
      </c>
      <c r="K28" s="56">
        <v>0</v>
      </c>
      <c r="L28" s="56">
        <v>0</v>
      </c>
      <c r="M28" s="55">
        <v>0</v>
      </c>
      <c r="N28" s="55">
        <v>0</v>
      </c>
      <c r="O28" s="55">
        <v>0</v>
      </c>
      <c r="P28" s="56">
        <v>0</v>
      </c>
      <c r="Q28" s="56">
        <v>0</v>
      </c>
    </row>
    <row r="29" spans="1:17">
      <c r="A29" s="57" t="s">
        <v>181</v>
      </c>
      <c r="B29" s="102" t="s">
        <v>1832</v>
      </c>
      <c r="C29" s="102" t="s">
        <v>1832</v>
      </c>
      <c r="D29" s="103" t="s">
        <v>1832</v>
      </c>
      <c r="E29" s="103" t="s">
        <v>1832</v>
      </c>
      <c r="F29" s="103" t="s">
        <v>1832</v>
      </c>
      <c r="G29" s="103" t="s">
        <v>1832</v>
      </c>
      <c r="H29" s="59">
        <v>0</v>
      </c>
      <c r="I29" s="103" t="s">
        <v>1832</v>
      </c>
      <c r="J29" s="103" t="s">
        <v>1832</v>
      </c>
      <c r="K29" s="103" t="s">
        <v>1832</v>
      </c>
      <c r="L29" s="58">
        <v>0</v>
      </c>
      <c r="M29" s="59">
        <v>0</v>
      </c>
      <c r="N29" s="103" t="s">
        <v>1832</v>
      </c>
      <c r="O29" s="59">
        <v>0</v>
      </c>
      <c r="P29" s="58">
        <v>0</v>
      </c>
      <c r="Q29" s="58">
        <v>0</v>
      </c>
    </row>
    <row r="30" spans="1:17">
      <c r="A30" s="57" t="s">
        <v>1265</v>
      </c>
      <c r="B30" s="102" t="s">
        <v>1832</v>
      </c>
      <c r="C30" s="102" t="s">
        <v>1832</v>
      </c>
      <c r="D30" s="103" t="s">
        <v>1832</v>
      </c>
      <c r="E30" s="103" t="s">
        <v>1832</v>
      </c>
      <c r="F30" s="103" t="s">
        <v>1832</v>
      </c>
      <c r="G30" s="103" t="s">
        <v>1832</v>
      </c>
      <c r="H30" s="59">
        <v>0</v>
      </c>
      <c r="I30" s="103" t="s">
        <v>1832</v>
      </c>
      <c r="J30" s="103" t="s">
        <v>1832</v>
      </c>
      <c r="K30" s="103" t="s">
        <v>1832</v>
      </c>
      <c r="L30" s="58">
        <v>0</v>
      </c>
      <c r="M30" s="59">
        <v>0</v>
      </c>
      <c r="N30" s="103" t="s">
        <v>1832</v>
      </c>
      <c r="O30" s="59">
        <v>0</v>
      </c>
      <c r="P30" s="58">
        <v>0</v>
      </c>
      <c r="Q30" s="58">
        <v>0</v>
      </c>
    </row>
    <row r="31" spans="1:17">
      <c r="A31" t="s">
        <v>175</v>
      </c>
      <c r="B31" s="102" t="s">
        <v>1832</v>
      </c>
      <c r="C31" t="s">
        <v>175</v>
      </c>
      <c r="D31" s="103" t="s">
        <v>1832</v>
      </c>
      <c r="E31" t="s">
        <v>175</v>
      </c>
      <c r="F31" s="103" t="s">
        <v>1832</v>
      </c>
      <c r="G31" s="103" t="s">
        <v>1832</v>
      </c>
      <c r="H31" s="55">
        <v>0</v>
      </c>
      <c r="I31" t="s">
        <v>175</v>
      </c>
      <c r="J31" t="s">
        <v>175</v>
      </c>
      <c r="K31" s="56">
        <v>0</v>
      </c>
      <c r="L31" s="56">
        <v>0</v>
      </c>
      <c r="M31" s="55">
        <v>0</v>
      </c>
      <c r="N31" s="55">
        <v>0</v>
      </c>
      <c r="O31" s="55">
        <v>0</v>
      </c>
      <c r="P31" s="56">
        <v>0</v>
      </c>
      <c r="Q31" s="56">
        <v>0</v>
      </c>
    </row>
    <row r="32" spans="1:17">
      <c r="A32" s="57" t="s">
        <v>1257</v>
      </c>
      <c r="B32" s="102" t="s">
        <v>1832</v>
      </c>
      <c r="C32" s="102" t="s">
        <v>1832</v>
      </c>
      <c r="D32" s="103" t="s">
        <v>1832</v>
      </c>
      <c r="E32" s="103" t="s">
        <v>1832</v>
      </c>
      <c r="F32" s="103" t="s">
        <v>1832</v>
      </c>
      <c r="G32" s="103" t="s">
        <v>1832</v>
      </c>
      <c r="H32" s="59">
        <v>0</v>
      </c>
      <c r="I32" s="103" t="s">
        <v>1832</v>
      </c>
      <c r="J32" s="103" t="s">
        <v>1832</v>
      </c>
      <c r="K32" s="103" t="s">
        <v>1832</v>
      </c>
      <c r="L32" s="58">
        <v>0</v>
      </c>
      <c r="M32" s="59">
        <v>0</v>
      </c>
      <c r="N32" s="103" t="s">
        <v>1832</v>
      </c>
      <c r="O32" s="59">
        <v>0</v>
      </c>
      <c r="P32" s="58">
        <v>0</v>
      </c>
      <c r="Q32" s="58">
        <v>0</v>
      </c>
    </row>
    <row r="33" spans="1:17">
      <c r="A33" t="s">
        <v>175</v>
      </c>
      <c r="B33" s="102" t="s">
        <v>1832</v>
      </c>
      <c r="C33" t="s">
        <v>175</v>
      </c>
      <c r="D33" s="103" t="s">
        <v>1832</v>
      </c>
      <c r="E33" t="s">
        <v>175</v>
      </c>
      <c r="F33" s="103" t="s">
        <v>1832</v>
      </c>
      <c r="G33" s="103" t="s">
        <v>1832</v>
      </c>
      <c r="H33" s="55">
        <v>0</v>
      </c>
      <c r="I33" t="s">
        <v>175</v>
      </c>
      <c r="J33" t="s">
        <v>175</v>
      </c>
      <c r="K33" s="56">
        <v>0</v>
      </c>
      <c r="L33" s="56">
        <v>0</v>
      </c>
      <c r="M33" s="55">
        <v>0</v>
      </c>
      <c r="N33" s="55">
        <v>0</v>
      </c>
      <c r="O33" s="55">
        <v>0</v>
      </c>
      <c r="P33" s="56">
        <v>0</v>
      </c>
      <c r="Q33" s="56">
        <v>0</v>
      </c>
    </row>
    <row r="34" spans="1:17">
      <c r="A34" s="57" t="s">
        <v>1258</v>
      </c>
      <c r="B34" s="102" t="s">
        <v>1832</v>
      </c>
      <c r="C34" s="102" t="s">
        <v>1832</v>
      </c>
      <c r="D34" s="103" t="s">
        <v>1832</v>
      </c>
      <c r="E34" s="103" t="s">
        <v>1832</v>
      </c>
      <c r="F34" s="103" t="s">
        <v>1832</v>
      </c>
      <c r="G34" s="103" t="s">
        <v>1832</v>
      </c>
      <c r="H34" s="59">
        <v>0</v>
      </c>
      <c r="I34" s="103" t="s">
        <v>1832</v>
      </c>
      <c r="J34" s="103" t="s">
        <v>1832</v>
      </c>
      <c r="K34" s="103" t="s">
        <v>1832</v>
      </c>
      <c r="L34" s="58">
        <v>0</v>
      </c>
      <c r="M34" s="59">
        <v>0</v>
      </c>
      <c r="N34" s="103" t="s">
        <v>1832</v>
      </c>
      <c r="O34" s="59">
        <v>0</v>
      </c>
      <c r="P34" s="58">
        <v>0</v>
      </c>
      <c r="Q34" s="58">
        <v>0</v>
      </c>
    </row>
    <row r="35" spans="1:17">
      <c r="A35" t="s">
        <v>175</v>
      </c>
      <c r="B35" s="102" t="s">
        <v>1832</v>
      </c>
      <c r="C35" t="s">
        <v>175</v>
      </c>
      <c r="D35" s="103" t="s">
        <v>1832</v>
      </c>
      <c r="E35" t="s">
        <v>175</v>
      </c>
      <c r="F35" s="103" t="s">
        <v>1832</v>
      </c>
      <c r="G35" s="103" t="s">
        <v>1832</v>
      </c>
      <c r="H35" s="55">
        <v>0</v>
      </c>
      <c r="I35" t="s">
        <v>175</v>
      </c>
      <c r="J35" t="s">
        <v>175</v>
      </c>
      <c r="K35" s="56">
        <v>0</v>
      </c>
      <c r="L35" s="56">
        <v>0</v>
      </c>
      <c r="M35" s="55">
        <v>0</v>
      </c>
      <c r="N35" s="55">
        <v>0</v>
      </c>
      <c r="O35" s="55">
        <v>0</v>
      </c>
      <c r="P35" s="56">
        <v>0</v>
      </c>
      <c r="Q35" s="56">
        <v>0</v>
      </c>
    </row>
    <row r="36" spans="1:17">
      <c r="A36" s="57" t="s">
        <v>1264</v>
      </c>
      <c r="B36" s="102" t="s">
        <v>1832</v>
      </c>
      <c r="C36" s="102" t="s">
        <v>1832</v>
      </c>
      <c r="D36" s="103" t="s">
        <v>1832</v>
      </c>
      <c r="E36" s="103" t="s">
        <v>1832</v>
      </c>
      <c r="F36" s="103" t="s">
        <v>1832</v>
      </c>
      <c r="G36" s="103" t="s">
        <v>1832</v>
      </c>
      <c r="H36" s="59">
        <v>0</v>
      </c>
      <c r="I36" s="103" t="s">
        <v>1832</v>
      </c>
      <c r="J36" s="103" t="s">
        <v>1832</v>
      </c>
      <c r="K36" s="103" t="s">
        <v>1832</v>
      </c>
      <c r="L36" s="58">
        <v>0</v>
      </c>
      <c r="M36" s="59">
        <v>0</v>
      </c>
      <c r="N36" s="103" t="s">
        <v>1832</v>
      </c>
      <c r="O36" s="59">
        <v>0</v>
      </c>
      <c r="P36" s="58">
        <v>0</v>
      </c>
      <c r="Q36" s="58">
        <v>0</v>
      </c>
    </row>
    <row r="37" spans="1:17">
      <c r="A37" t="s">
        <v>175</v>
      </c>
      <c r="B37" s="102" t="s">
        <v>1832</v>
      </c>
      <c r="C37" t="s">
        <v>175</v>
      </c>
      <c r="D37" s="103" t="s">
        <v>1832</v>
      </c>
      <c r="E37" t="s">
        <v>175</v>
      </c>
      <c r="F37" s="103" t="s">
        <v>1832</v>
      </c>
      <c r="G37" s="103" t="s">
        <v>1832</v>
      </c>
      <c r="H37" s="55">
        <v>0</v>
      </c>
      <c r="I37" t="s">
        <v>175</v>
      </c>
      <c r="J37" t="s">
        <v>175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</row>
    <row r="38" spans="1:17">
      <c r="A38" t="s">
        <v>183</v>
      </c>
      <c r="B38" s="102" t="s">
        <v>1832</v>
      </c>
      <c r="C38" s="102" t="s">
        <v>1832</v>
      </c>
      <c r="D38" s="103" t="s">
        <v>1832</v>
      </c>
      <c r="E38" s="103" t="s">
        <v>1832</v>
      </c>
      <c r="F38" s="103" t="s">
        <v>1832</v>
      </c>
      <c r="G38" s="103" t="s">
        <v>1832</v>
      </c>
      <c r="H38" s="103" t="s">
        <v>1832</v>
      </c>
      <c r="I38" s="103" t="s">
        <v>1832</v>
      </c>
      <c r="J38" s="103" t="s">
        <v>1832</v>
      </c>
      <c r="K38" s="103" t="s">
        <v>1832</v>
      </c>
      <c r="L38" s="103" t="s">
        <v>1832</v>
      </c>
      <c r="M38" s="103" t="s">
        <v>1832</v>
      </c>
      <c r="N38" s="103" t="s">
        <v>1832</v>
      </c>
      <c r="O38" s="103" t="s">
        <v>1832</v>
      </c>
      <c r="P38" s="103" t="s">
        <v>1832</v>
      </c>
      <c r="Q38" s="103" t="s">
        <v>1832</v>
      </c>
    </row>
    <row r="39" spans="1:17">
      <c r="A39" t="s">
        <v>215</v>
      </c>
      <c r="B39" s="102" t="s">
        <v>1832</v>
      </c>
      <c r="C39" s="102" t="s">
        <v>1832</v>
      </c>
      <c r="D39" s="103" t="s">
        <v>1832</v>
      </c>
      <c r="E39" s="103" t="s">
        <v>1832</v>
      </c>
      <c r="F39" s="103" t="s">
        <v>1832</v>
      </c>
      <c r="G39" s="103" t="s">
        <v>1832</v>
      </c>
      <c r="H39" s="103" t="s">
        <v>1832</v>
      </c>
      <c r="I39" s="103" t="s">
        <v>1832</v>
      </c>
      <c r="J39" s="103" t="s">
        <v>1832</v>
      </c>
      <c r="K39" s="103" t="s">
        <v>1832</v>
      </c>
      <c r="L39" s="103" t="s">
        <v>1832</v>
      </c>
      <c r="M39" s="103" t="s">
        <v>1832</v>
      </c>
      <c r="N39" s="103" t="s">
        <v>1832</v>
      </c>
      <c r="O39" s="103" t="s">
        <v>1832</v>
      </c>
      <c r="P39" s="103" t="s">
        <v>1832</v>
      </c>
      <c r="Q39" s="103" t="s">
        <v>1832</v>
      </c>
    </row>
    <row r="40" spans="1:17">
      <c r="A40" t="s">
        <v>216</v>
      </c>
      <c r="B40" s="102" t="s">
        <v>1832</v>
      </c>
      <c r="C40" s="102" t="s">
        <v>1832</v>
      </c>
      <c r="D40" s="103" t="s">
        <v>1832</v>
      </c>
      <c r="E40" s="103" t="s">
        <v>1832</v>
      </c>
      <c r="F40" s="103" t="s">
        <v>1832</v>
      </c>
      <c r="G40" s="103" t="s">
        <v>1832</v>
      </c>
      <c r="H40" s="103" t="s">
        <v>1832</v>
      </c>
      <c r="I40" s="103" t="s">
        <v>1832</v>
      </c>
      <c r="J40" s="103" t="s">
        <v>1832</v>
      </c>
      <c r="K40" s="103" t="s">
        <v>1832</v>
      </c>
      <c r="L40" s="103" t="s">
        <v>1832</v>
      </c>
      <c r="M40" s="103" t="s">
        <v>1832</v>
      </c>
      <c r="N40" s="103" t="s">
        <v>1832</v>
      </c>
      <c r="O40" s="103" t="s">
        <v>1832</v>
      </c>
      <c r="P40" s="103" t="s">
        <v>1832</v>
      </c>
      <c r="Q40" s="103" t="s">
        <v>1832</v>
      </c>
    </row>
    <row r="41" spans="1:17">
      <c r="A41" t="s">
        <v>217</v>
      </c>
      <c r="B41" s="102" t="s">
        <v>1832</v>
      </c>
      <c r="C41" s="102" t="s">
        <v>1832</v>
      </c>
      <c r="D41" s="103" t="s">
        <v>1832</v>
      </c>
      <c r="E41" s="103" t="s">
        <v>1832</v>
      </c>
      <c r="F41" s="103" t="s">
        <v>1832</v>
      </c>
      <c r="G41" s="103" t="s">
        <v>1832</v>
      </c>
      <c r="H41" s="103" t="s">
        <v>1832</v>
      </c>
      <c r="I41" s="103" t="s">
        <v>1832</v>
      </c>
      <c r="J41" s="103" t="s">
        <v>1832</v>
      </c>
      <c r="K41" s="103" t="s">
        <v>1832</v>
      </c>
      <c r="L41" s="103" t="s">
        <v>1832</v>
      </c>
      <c r="M41" s="103" t="s">
        <v>1832</v>
      </c>
      <c r="N41" s="103" t="s">
        <v>1832</v>
      </c>
      <c r="O41" s="103" t="s">
        <v>1832</v>
      </c>
      <c r="P41" s="103" t="s">
        <v>1832</v>
      </c>
      <c r="Q41" s="103" t="s">
        <v>1832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1831</v>
      </c>
    </row>
    <row r="2" spans="1:20" s="1" customFormat="1">
      <c r="A2" s="2" t="s">
        <v>1</v>
      </c>
      <c r="B2" s="9" t="s">
        <v>1297</v>
      </c>
    </row>
    <row r="3" spans="1:20" s="1" customFormat="1">
      <c r="A3" s="2" t="s">
        <v>2</v>
      </c>
      <c r="B3" s="20" t="s">
        <v>1298</v>
      </c>
    </row>
    <row r="4" spans="1:20" s="1" customFormat="1">
      <c r="A4" s="2" t="s">
        <v>3</v>
      </c>
      <c r="B4" s="63" t="s">
        <v>164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128</v>
      </c>
      <c r="I5" s="33" t="s">
        <v>52</v>
      </c>
      <c r="J5" s="33" t="s">
        <v>154</v>
      </c>
      <c r="K5" s="33" t="s">
        <v>155</v>
      </c>
      <c r="L5" s="33" t="s">
        <v>5</v>
      </c>
      <c r="M5" s="33" t="s">
        <v>54</v>
      </c>
      <c r="N5" s="34" t="s">
        <v>150</v>
      </c>
      <c r="O5" s="13"/>
      <c r="P5" s="13"/>
      <c r="Q5" s="13"/>
      <c r="R5" s="13"/>
      <c r="S5" s="13"/>
      <c r="T5" s="13"/>
    </row>
    <row r="6" spans="1:20" s="15" customFormat="1">
      <c r="A6" s="95" t="s">
        <v>1832</v>
      </c>
      <c r="B6" s="96" t="s">
        <v>1832</v>
      </c>
      <c r="C6" s="96" t="s">
        <v>1832</v>
      </c>
      <c r="D6" s="96" t="s">
        <v>1832</v>
      </c>
      <c r="E6" s="96" t="s">
        <v>1832</v>
      </c>
      <c r="F6" s="21" t="s">
        <v>71</v>
      </c>
      <c r="G6" s="96" t="s">
        <v>1832</v>
      </c>
      <c r="H6" s="21" t="s">
        <v>7</v>
      </c>
      <c r="I6" s="21" t="s">
        <v>7</v>
      </c>
      <c r="J6" s="21" t="s">
        <v>151</v>
      </c>
      <c r="K6" s="96" t="s">
        <v>1832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7" t="s">
        <v>1832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129</v>
      </c>
      <c r="B8" s="98" t="s">
        <v>1832</v>
      </c>
      <c r="C8" s="98" t="s">
        <v>1832</v>
      </c>
      <c r="D8" s="98" t="s">
        <v>1832</v>
      </c>
      <c r="E8" s="98" t="s">
        <v>1832</v>
      </c>
      <c r="F8" s="98" t="s">
        <v>1832</v>
      </c>
      <c r="G8" s="98" t="s">
        <v>1832</v>
      </c>
      <c r="H8" s="98" t="s">
        <v>1832</v>
      </c>
      <c r="I8" s="98" t="s">
        <v>1832</v>
      </c>
      <c r="J8" s="53">
        <v>0</v>
      </c>
      <c r="K8" s="98" t="s">
        <v>1832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169</v>
      </c>
      <c r="B9" s="102" t="s">
        <v>1832</v>
      </c>
      <c r="C9" s="102" t="s">
        <v>1832</v>
      </c>
      <c r="D9" s="103" t="s">
        <v>1832</v>
      </c>
      <c r="E9" s="103" t="s">
        <v>1832</v>
      </c>
      <c r="F9" s="59">
        <v>0</v>
      </c>
      <c r="G9" s="103" t="s">
        <v>1832</v>
      </c>
      <c r="H9" s="103" t="s">
        <v>1832</v>
      </c>
      <c r="I9" s="58">
        <v>0</v>
      </c>
      <c r="J9" s="59">
        <v>0</v>
      </c>
      <c r="K9" s="103" t="s">
        <v>1832</v>
      </c>
      <c r="L9" s="59">
        <v>0</v>
      </c>
      <c r="M9" s="58">
        <v>0</v>
      </c>
      <c r="N9" s="58">
        <v>0</v>
      </c>
    </row>
    <row r="10" spans="1:20">
      <c r="A10" s="57" t="s">
        <v>1122</v>
      </c>
      <c r="B10" s="102" t="s">
        <v>1832</v>
      </c>
      <c r="C10" s="102" t="s">
        <v>1832</v>
      </c>
      <c r="D10" s="103" t="s">
        <v>1832</v>
      </c>
      <c r="E10" s="103" t="s">
        <v>1832</v>
      </c>
      <c r="F10" s="59">
        <v>0</v>
      </c>
      <c r="G10" s="103" t="s">
        <v>1832</v>
      </c>
      <c r="H10" s="103" t="s">
        <v>1832</v>
      </c>
      <c r="I10" s="58">
        <v>0</v>
      </c>
      <c r="J10" s="59">
        <v>0</v>
      </c>
      <c r="K10" s="103" t="s">
        <v>1832</v>
      </c>
      <c r="L10" s="59">
        <v>0</v>
      </c>
      <c r="M10" s="58">
        <v>0</v>
      </c>
      <c r="N10" s="58">
        <v>0</v>
      </c>
    </row>
    <row r="11" spans="1:20">
      <c r="A11" t="s">
        <v>175</v>
      </c>
      <c r="B11" t="s">
        <v>175</v>
      </c>
      <c r="C11" s="102" t="s">
        <v>1832</v>
      </c>
      <c r="D11" t="s">
        <v>175</v>
      </c>
      <c r="E11" s="103" t="s">
        <v>1832</v>
      </c>
      <c r="F11" s="55">
        <v>0</v>
      </c>
      <c r="G11" t="s">
        <v>175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1123</v>
      </c>
      <c r="B12" s="102" t="s">
        <v>1832</v>
      </c>
      <c r="C12" s="102" t="s">
        <v>1832</v>
      </c>
      <c r="D12" s="103" t="s">
        <v>1832</v>
      </c>
      <c r="E12" s="103" t="s">
        <v>1832</v>
      </c>
      <c r="F12" s="59">
        <v>0</v>
      </c>
      <c r="G12" s="103" t="s">
        <v>1832</v>
      </c>
      <c r="H12" s="103" t="s">
        <v>1832</v>
      </c>
      <c r="I12" s="58">
        <v>0</v>
      </c>
      <c r="J12" s="59">
        <v>0</v>
      </c>
      <c r="K12" s="103" t="s">
        <v>1832</v>
      </c>
      <c r="L12" s="59">
        <v>0</v>
      </c>
      <c r="M12" s="58">
        <v>0</v>
      </c>
      <c r="N12" s="58">
        <v>0</v>
      </c>
    </row>
    <row r="13" spans="1:20">
      <c r="A13" t="s">
        <v>175</v>
      </c>
      <c r="B13" t="s">
        <v>175</v>
      </c>
      <c r="C13" s="102" t="s">
        <v>1832</v>
      </c>
      <c r="D13" t="s">
        <v>175</v>
      </c>
      <c r="E13" s="103" t="s">
        <v>1832</v>
      </c>
      <c r="F13" s="55">
        <v>0</v>
      </c>
      <c r="G13" t="s">
        <v>175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1266</v>
      </c>
      <c r="B14" s="102" t="s">
        <v>1832</v>
      </c>
      <c r="C14" s="102" t="s">
        <v>1832</v>
      </c>
      <c r="D14" s="103" t="s">
        <v>1832</v>
      </c>
      <c r="E14" s="103" t="s">
        <v>1832</v>
      </c>
      <c r="F14" s="59">
        <v>0</v>
      </c>
      <c r="G14" s="103" t="s">
        <v>1832</v>
      </c>
      <c r="H14" s="103" t="s">
        <v>1832</v>
      </c>
      <c r="I14" s="58">
        <v>0</v>
      </c>
      <c r="J14" s="59">
        <v>0</v>
      </c>
      <c r="K14" s="103" t="s">
        <v>1832</v>
      </c>
      <c r="L14" s="59">
        <v>0</v>
      </c>
      <c r="M14" s="58">
        <v>0</v>
      </c>
      <c r="N14" s="58">
        <v>0</v>
      </c>
    </row>
    <row r="15" spans="1:20">
      <c r="A15" t="s">
        <v>175</v>
      </c>
      <c r="B15" t="s">
        <v>175</v>
      </c>
      <c r="C15" s="102" t="s">
        <v>1832</v>
      </c>
      <c r="D15" t="s">
        <v>175</v>
      </c>
      <c r="E15" s="103" t="s">
        <v>1832</v>
      </c>
      <c r="F15" s="55">
        <v>0</v>
      </c>
      <c r="G15" t="s">
        <v>175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1267</v>
      </c>
      <c r="B16" s="102" t="s">
        <v>1832</v>
      </c>
      <c r="C16" s="102" t="s">
        <v>1832</v>
      </c>
      <c r="D16" s="103" t="s">
        <v>1832</v>
      </c>
      <c r="E16" s="103" t="s">
        <v>1832</v>
      </c>
      <c r="F16" s="59">
        <v>0</v>
      </c>
      <c r="G16" s="103" t="s">
        <v>1832</v>
      </c>
      <c r="H16" s="103" t="s">
        <v>1832</v>
      </c>
      <c r="I16" s="58">
        <v>0</v>
      </c>
      <c r="J16" s="59">
        <v>0</v>
      </c>
      <c r="K16" s="103" t="s">
        <v>1832</v>
      </c>
      <c r="L16" s="59">
        <v>0</v>
      </c>
      <c r="M16" s="58">
        <v>0</v>
      </c>
      <c r="N16" s="58">
        <v>0</v>
      </c>
    </row>
    <row r="17" spans="1:14">
      <c r="A17" t="s">
        <v>175</v>
      </c>
      <c r="B17" t="s">
        <v>175</v>
      </c>
      <c r="C17" s="102" t="s">
        <v>1832</v>
      </c>
      <c r="D17" t="s">
        <v>175</v>
      </c>
      <c r="E17" s="103" t="s">
        <v>1832</v>
      </c>
      <c r="F17" s="55">
        <v>0</v>
      </c>
      <c r="G17" t="s">
        <v>175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223</v>
      </c>
      <c r="B18" s="102" t="s">
        <v>1832</v>
      </c>
      <c r="C18" s="102" t="s">
        <v>1832</v>
      </c>
      <c r="D18" s="103" t="s">
        <v>1832</v>
      </c>
      <c r="E18" s="103" t="s">
        <v>1832</v>
      </c>
      <c r="F18" s="59">
        <v>0</v>
      </c>
      <c r="G18" s="103" t="s">
        <v>1832</v>
      </c>
      <c r="H18" s="103" t="s">
        <v>1832</v>
      </c>
      <c r="I18" s="58">
        <v>0</v>
      </c>
      <c r="J18" s="59">
        <v>0</v>
      </c>
      <c r="K18" s="103" t="s">
        <v>1832</v>
      </c>
      <c r="L18" s="59">
        <v>0</v>
      </c>
      <c r="M18" s="58">
        <v>0</v>
      </c>
      <c r="N18" s="58">
        <v>0</v>
      </c>
    </row>
    <row r="19" spans="1:14">
      <c r="A19" t="s">
        <v>175</v>
      </c>
      <c r="B19" t="s">
        <v>175</v>
      </c>
      <c r="C19" s="102" t="s">
        <v>1832</v>
      </c>
      <c r="D19" t="s">
        <v>175</v>
      </c>
      <c r="E19" s="103" t="s">
        <v>1832</v>
      </c>
      <c r="F19" s="55">
        <v>0</v>
      </c>
      <c r="G19" t="s">
        <v>175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181</v>
      </c>
      <c r="B20" s="102" t="s">
        <v>1832</v>
      </c>
      <c r="C20" s="102" t="s">
        <v>1832</v>
      </c>
      <c r="D20" s="103" t="s">
        <v>1832</v>
      </c>
      <c r="E20" s="103" t="s">
        <v>1832</v>
      </c>
      <c r="F20" s="59">
        <v>0</v>
      </c>
      <c r="G20" s="103" t="s">
        <v>1832</v>
      </c>
      <c r="H20" s="103" t="s">
        <v>1832</v>
      </c>
      <c r="I20" s="58">
        <v>0</v>
      </c>
      <c r="J20" s="59">
        <v>0</v>
      </c>
      <c r="K20" s="103" t="s">
        <v>1832</v>
      </c>
      <c r="L20" s="59">
        <v>0</v>
      </c>
      <c r="M20" s="58">
        <v>0</v>
      </c>
      <c r="N20" s="58">
        <v>0</v>
      </c>
    </row>
    <row r="21" spans="1:14">
      <c r="A21" t="s">
        <v>175</v>
      </c>
      <c r="B21" t="s">
        <v>175</v>
      </c>
      <c r="C21" s="102" t="s">
        <v>1832</v>
      </c>
      <c r="D21" t="s">
        <v>175</v>
      </c>
      <c r="E21" s="103" t="s">
        <v>1832</v>
      </c>
      <c r="F21" s="55">
        <v>0</v>
      </c>
      <c r="G21" t="s">
        <v>175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183</v>
      </c>
      <c r="B22" s="102" t="s">
        <v>1832</v>
      </c>
      <c r="C22" s="102" t="s">
        <v>1832</v>
      </c>
      <c r="D22" s="103" t="s">
        <v>1832</v>
      </c>
      <c r="E22" s="103" t="s">
        <v>1832</v>
      </c>
      <c r="F22" s="103" t="s">
        <v>1832</v>
      </c>
      <c r="G22" s="103" t="s">
        <v>1832</v>
      </c>
      <c r="H22" s="103" t="s">
        <v>1832</v>
      </c>
      <c r="I22" s="103" t="s">
        <v>1832</v>
      </c>
      <c r="J22" s="103" t="s">
        <v>1832</v>
      </c>
      <c r="K22" s="103" t="s">
        <v>1832</v>
      </c>
      <c r="L22" s="103" t="s">
        <v>1832</v>
      </c>
      <c r="M22" s="103" t="s">
        <v>1832</v>
      </c>
      <c r="N22" s="103" t="s">
        <v>1832</v>
      </c>
    </row>
    <row r="23" spans="1:14">
      <c r="A23" t="s">
        <v>215</v>
      </c>
      <c r="B23" s="102" t="s">
        <v>1832</v>
      </c>
      <c r="C23" s="102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103" t="s">
        <v>1832</v>
      </c>
      <c r="I23" s="103" t="s">
        <v>1832</v>
      </c>
      <c r="J23" s="103" t="s">
        <v>1832</v>
      </c>
      <c r="K23" s="103" t="s">
        <v>1832</v>
      </c>
      <c r="L23" s="103" t="s">
        <v>1832</v>
      </c>
      <c r="M23" s="103" t="s">
        <v>1832</v>
      </c>
      <c r="N23" s="103" t="s">
        <v>1832</v>
      </c>
    </row>
    <row r="24" spans="1:14">
      <c r="A24" t="s">
        <v>216</v>
      </c>
      <c r="B24" s="102" t="s">
        <v>1832</v>
      </c>
      <c r="C24" s="102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</row>
    <row r="25" spans="1:14">
      <c r="A25" t="s">
        <v>217</v>
      </c>
      <c r="B25" s="102" t="s">
        <v>1832</v>
      </c>
      <c r="C25" s="102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2" t="s">
        <v>1831</v>
      </c>
    </row>
    <row r="2" spans="1:34" s="1" customFormat="1">
      <c r="A2" s="2" t="s">
        <v>1</v>
      </c>
      <c r="B2" s="9" t="s">
        <v>1297</v>
      </c>
    </row>
    <row r="3" spans="1:34" s="1" customFormat="1">
      <c r="A3" s="2" t="s">
        <v>2</v>
      </c>
      <c r="B3" s="20" t="s">
        <v>1298</v>
      </c>
    </row>
    <row r="4" spans="1:34" s="1" customFormat="1">
      <c r="A4" s="2" t="s">
        <v>3</v>
      </c>
      <c r="B4" s="63" t="s">
        <v>164</v>
      </c>
    </row>
    <row r="5" spans="1:34" s="15" customFormat="1">
      <c r="A5" s="32" t="s">
        <v>92</v>
      </c>
      <c r="B5" s="35" t="s">
        <v>130</v>
      </c>
      <c r="C5" s="35" t="s">
        <v>131</v>
      </c>
      <c r="D5" s="35" t="s">
        <v>132</v>
      </c>
      <c r="E5" s="35" t="s">
        <v>50</v>
      </c>
      <c r="F5" s="35" t="s">
        <v>133</v>
      </c>
      <c r="G5" s="35" t="s">
        <v>54</v>
      </c>
      <c r="H5" s="36" t="s">
        <v>55</v>
      </c>
      <c r="I5" s="52" t="s">
        <v>148</v>
      </c>
    </row>
    <row r="6" spans="1:34" s="15" customFormat="1">
      <c r="A6" s="95" t="s">
        <v>1832</v>
      </c>
      <c r="B6" s="16" t="s">
        <v>70</v>
      </c>
      <c r="C6" s="96" t="s">
        <v>1832</v>
      </c>
      <c r="D6" s="16" t="s">
        <v>7</v>
      </c>
      <c r="E6" s="96" t="s">
        <v>1832</v>
      </c>
      <c r="F6" s="16" t="s">
        <v>149</v>
      </c>
      <c r="G6" s="21" t="s">
        <v>7</v>
      </c>
      <c r="H6" s="29" t="s">
        <v>7</v>
      </c>
      <c r="I6" s="119" t="s">
        <v>1832</v>
      </c>
    </row>
    <row r="7" spans="1:34" s="17" customFormat="1" ht="20.25">
      <c r="A7" s="97" t="s">
        <v>1832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134</v>
      </c>
      <c r="B8" s="98" t="s">
        <v>1832</v>
      </c>
      <c r="C8" s="98" t="s">
        <v>1832</v>
      </c>
      <c r="D8" s="98" t="s">
        <v>1832</v>
      </c>
      <c r="E8" s="98" t="s">
        <v>1832</v>
      </c>
      <c r="F8" s="53">
        <v>0</v>
      </c>
      <c r="G8" s="54">
        <v>0</v>
      </c>
      <c r="H8" s="54">
        <v>0</v>
      </c>
      <c r="I8" s="120" t="s">
        <v>1832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169</v>
      </c>
      <c r="B9" s="102" t="s">
        <v>1832</v>
      </c>
      <c r="C9" s="103" t="s">
        <v>1832</v>
      </c>
      <c r="D9" s="58">
        <v>0</v>
      </c>
      <c r="E9" s="114" t="s">
        <v>1832</v>
      </c>
      <c r="F9" s="59">
        <v>0</v>
      </c>
      <c r="G9" s="58">
        <v>0</v>
      </c>
      <c r="H9" s="58">
        <v>0</v>
      </c>
      <c r="I9" s="114" t="s">
        <v>1832</v>
      </c>
    </row>
    <row r="10" spans="1:34">
      <c r="A10" s="57" t="s">
        <v>1268</v>
      </c>
      <c r="B10" s="102" t="s">
        <v>1832</v>
      </c>
      <c r="C10" s="103" t="s">
        <v>1832</v>
      </c>
      <c r="D10" s="58">
        <v>0</v>
      </c>
      <c r="E10" s="114" t="s">
        <v>1832</v>
      </c>
      <c r="F10" s="59">
        <v>0</v>
      </c>
      <c r="G10" s="58">
        <v>0</v>
      </c>
      <c r="H10" s="58">
        <v>0</v>
      </c>
      <c r="I10" s="114" t="s">
        <v>1832</v>
      </c>
    </row>
    <row r="11" spans="1:34">
      <c r="A11" t="s">
        <v>175</v>
      </c>
      <c r="B11" s="102" t="s">
        <v>1832</v>
      </c>
      <c r="C11" s="103" t="s">
        <v>1832</v>
      </c>
      <c r="D11" s="56">
        <v>0</v>
      </c>
      <c r="E11" t="s">
        <v>175</v>
      </c>
      <c r="F11" s="55">
        <v>0</v>
      </c>
      <c r="G11" s="56">
        <v>0</v>
      </c>
      <c r="H11" s="56">
        <v>0</v>
      </c>
      <c r="I11" s="114" t="s">
        <v>1832</v>
      </c>
    </row>
    <row r="12" spans="1:34">
      <c r="A12" s="57" t="s">
        <v>1269</v>
      </c>
      <c r="B12" s="102" t="s">
        <v>1832</v>
      </c>
      <c r="C12" s="103" t="s">
        <v>1832</v>
      </c>
      <c r="D12" s="58">
        <v>0</v>
      </c>
      <c r="E12" s="114" t="s">
        <v>1832</v>
      </c>
      <c r="F12" s="59">
        <v>0</v>
      </c>
      <c r="G12" s="58">
        <v>0</v>
      </c>
      <c r="H12" s="58">
        <v>0</v>
      </c>
      <c r="I12" s="114" t="s">
        <v>1832</v>
      </c>
    </row>
    <row r="13" spans="1:34">
      <c r="A13" t="s">
        <v>175</v>
      </c>
      <c r="B13" s="102" t="s">
        <v>1832</v>
      </c>
      <c r="C13" s="103" t="s">
        <v>1832</v>
      </c>
      <c r="D13" s="56">
        <v>0</v>
      </c>
      <c r="E13" t="s">
        <v>175</v>
      </c>
      <c r="F13" s="55">
        <v>0</v>
      </c>
      <c r="G13" s="56">
        <v>0</v>
      </c>
      <c r="H13" s="56">
        <v>0</v>
      </c>
      <c r="I13" s="114" t="s">
        <v>1832</v>
      </c>
    </row>
    <row r="14" spans="1:34">
      <c r="A14" s="57" t="s">
        <v>181</v>
      </c>
      <c r="B14" s="102" t="s">
        <v>1832</v>
      </c>
      <c r="C14" s="103" t="s">
        <v>1832</v>
      </c>
      <c r="D14" s="58">
        <v>0</v>
      </c>
      <c r="E14" s="114" t="s">
        <v>1832</v>
      </c>
      <c r="F14" s="59">
        <v>0</v>
      </c>
      <c r="G14" s="58">
        <v>0</v>
      </c>
      <c r="H14" s="58">
        <v>0</v>
      </c>
      <c r="I14" s="114" t="s">
        <v>1832</v>
      </c>
    </row>
    <row r="15" spans="1:34">
      <c r="A15" s="57" t="s">
        <v>1268</v>
      </c>
      <c r="B15" s="102" t="s">
        <v>1832</v>
      </c>
      <c r="C15" s="103" t="s">
        <v>1832</v>
      </c>
      <c r="D15" s="58">
        <v>0</v>
      </c>
      <c r="E15" s="114" t="s">
        <v>1832</v>
      </c>
      <c r="F15" s="59">
        <v>0</v>
      </c>
      <c r="G15" s="58">
        <v>0</v>
      </c>
      <c r="H15" s="58">
        <v>0</v>
      </c>
      <c r="I15" s="114" t="s">
        <v>1832</v>
      </c>
    </row>
    <row r="16" spans="1:34">
      <c r="A16" t="s">
        <v>175</v>
      </c>
      <c r="B16" s="102" t="s">
        <v>1832</v>
      </c>
      <c r="C16" s="103" t="s">
        <v>1832</v>
      </c>
      <c r="D16" s="56">
        <v>0</v>
      </c>
      <c r="E16" t="s">
        <v>175</v>
      </c>
      <c r="F16" s="55">
        <v>0</v>
      </c>
      <c r="G16" s="56">
        <v>0</v>
      </c>
      <c r="H16" s="56">
        <v>0</v>
      </c>
      <c r="I16" s="114" t="s">
        <v>1832</v>
      </c>
    </row>
    <row r="17" spans="1:9">
      <c r="A17" s="57" t="s">
        <v>1269</v>
      </c>
      <c r="B17" s="102" t="s">
        <v>1832</v>
      </c>
      <c r="C17" s="103" t="s">
        <v>1832</v>
      </c>
      <c r="D17" s="58">
        <v>0</v>
      </c>
      <c r="E17" s="114" t="s">
        <v>1832</v>
      </c>
      <c r="F17" s="59">
        <v>0</v>
      </c>
      <c r="G17" s="58">
        <v>0</v>
      </c>
      <c r="H17" s="58">
        <v>0</v>
      </c>
      <c r="I17" s="114" t="s">
        <v>1832</v>
      </c>
    </row>
    <row r="18" spans="1:9">
      <c r="A18" t="s">
        <v>175</v>
      </c>
      <c r="B18" s="102" t="s">
        <v>1832</v>
      </c>
      <c r="C18" s="103" t="s">
        <v>1832</v>
      </c>
      <c r="D18" s="56">
        <v>0</v>
      </c>
      <c r="E18" t="s">
        <v>175</v>
      </c>
      <c r="F18" s="55">
        <v>0</v>
      </c>
      <c r="G18" s="56">
        <v>0</v>
      </c>
      <c r="H18" s="56">
        <v>0</v>
      </c>
      <c r="I18" s="114" t="s">
        <v>1832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2" t="s">
        <v>1831</v>
      </c>
    </row>
    <row r="2" spans="1:25" s="1" customFormat="1">
      <c r="A2" s="2" t="s">
        <v>1</v>
      </c>
      <c r="B2" s="9" t="s">
        <v>1297</v>
      </c>
    </row>
    <row r="3" spans="1:25" s="1" customFormat="1">
      <c r="A3" s="2" t="s">
        <v>2</v>
      </c>
      <c r="B3" s="20" t="s">
        <v>1298</v>
      </c>
    </row>
    <row r="4" spans="1:25" s="1" customFormat="1">
      <c r="A4" s="2" t="s">
        <v>3</v>
      </c>
      <c r="B4" s="63" t="s">
        <v>164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135</v>
      </c>
      <c r="E5" s="32" t="s">
        <v>136</v>
      </c>
      <c r="F5" s="32" t="s">
        <v>50</v>
      </c>
      <c r="G5" s="32" t="s">
        <v>137</v>
      </c>
      <c r="H5" s="32" t="s">
        <v>5</v>
      </c>
      <c r="I5" s="32" t="s">
        <v>54</v>
      </c>
      <c r="J5" s="32" t="s">
        <v>55</v>
      </c>
    </row>
    <row r="6" spans="1:25" s="15" customFormat="1">
      <c r="A6" s="95" t="s">
        <v>1832</v>
      </c>
      <c r="B6" s="118" t="s">
        <v>1832</v>
      </c>
      <c r="C6" s="96" t="s">
        <v>1832</v>
      </c>
      <c r="D6" s="96" t="s">
        <v>1832</v>
      </c>
      <c r="E6" s="16" t="s">
        <v>7</v>
      </c>
      <c r="F6" s="96" t="s">
        <v>1832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97" t="s">
        <v>1832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138</v>
      </c>
      <c r="B8" s="98" t="s">
        <v>1832</v>
      </c>
      <c r="C8" s="98" t="s">
        <v>1832</v>
      </c>
      <c r="D8" s="98" t="s">
        <v>1832</v>
      </c>
      <c r="E8" s="98" t="s">
        <v>1832</v>
      </c>
      <c r="F8" s="98" t="s">
        <v>1832</v>
      </c>
      <c r="G8" s="98" t="s">
        <v>1832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169</v>
      </c>
      <c r="B9" s="102" t="s">
        <v>1832</v>
      </c>
      <c r="C9" s="114" t="s">
        <v>1832</v>
      </c>
      <c r="D9" s="114" t="s">
        <v>1832</v>
      </c>
      <c r="E9" s="114" t="s">
        <v>1832</v>
      </c>
      <c r="F9" s="114" t="s">
        <v>1832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175</v>
      </c>
      <c r="B10" s="102" t="s">
        <v>1832</v>
      </c>
      <c r="C10" t="s">
        <v>175</v>
      </c>
      <c r="D10" s="114" t="s">
        <v>1832</v>
      </c>
      <c r="E10" s="56">
        <v>0</v>
      </c>
      <c r="F10" t="s">
        <v>175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181</v>
      </c>
      <c r="B11" s="102" t="s">
        <v>1832</v>
      </c>
      <c r="C11" s="114" t="s">
        <v>1832</v>
      </c>
      <c r="D11" s="114" t="s">
        <v>1832</v>
      </c>
      <c r="E11" s="114" t="s">
        <v>1832</v>
      </c>
      <c r="F11" s="114" t="s">
        <v>1832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175</v>
      </c>
      <c r="B12" s="102" t="s">
        <v>1832</v>
      </c>
      <c r="C12" t="s">
        <v>175</v>
      </c>
      <c r="D12" s="114" t="s">
        <v>1832</v>
      </c>
      <c r="E12" s="56">
        <v>0</v>
      </c>
      <c r="F12" t="s">
        <v>175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2" t="s">
        <v>1831</v>
      </c>
    </row>
    <row r="2" spans="1:25" s="1" customFormat="1">
      <c r="A2" s="2" t="s">
        <v>1</v>
      </c>
      <c r="B2" s="9" t="s">
        <v>1297</v>
      </c>
    </row>
    <row r="3" spans="1:25" s="1" customFormat="1">
      <c r="A3" s="2" t="s">
        <v>2</v>
      </c>
      <c r="B3" s="20" t="s">
        <v>1298</v>
      </c>
    </row>
    <row r="4" spans="1:25" s="1" customFormat="1">
      <c r="A4" s="2" t="s">
        <v>3</v>
      </c>
      <c r="B4" s="63" t="s">
        <v>164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135</v>
      </c>
      <c r="E5" s="35" t="s">
        <v>136</v>
      </c>
      <c r="F5" s="35" t="s">
        <v>50</v>
      </c>
      <c r="G5" s="35" t="s">
        <v>137</v>
      </c>
      <c r="H5" s="35" t="s">
        <v>5</v>
      </c>
      <c r="I5" s="35" t="s">
        <v>54</v>
      </c>
      <c r="J5" s="36" t="s">
        <v>55</v>
      </c>
    </row>
    <row r="6" spans="1:25" s="15" customFormat="1">
      <c r="A6" s="95" t="s">
        <v>1832</v>
      </c>
      <c r="B6" s="96" t="s">
        <v>1832</v>
      </c>
      <c r="C6" s="96" t="s">
        <v>1832</v>
      </c>
      <c r="D6" s="96" t="s">
        <v>1832</v>
      </c>
      <c r="E6" s="16" t="s">
        <v>7</v>
      </c>
      <c r="F6" s="96" t="s">
        <v>1832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97" t="s">
        <v>1832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12" t="s">
        <v>1832</v>
      </c>
      <c r="C8" s="98" t="s">
        <v>1832</v>
      </c>
      <c r="D8" s="98" t="s">
        <v>1832</v>
      </c>
      <c r="E8" s="98" t="s">
        <v>1832</v>
      </c>
      <c r="F8" s="98" t="s">
        <v>1832</v>
      </c>
      <c r="G8" s="54">
        <v>0</v>
      </c>
      <c r="H8" s="53">
        <v>-2452.8272161632999</v>
      </c>
      <c r="I8" s="54">
        <v>1</v>
      </c>
      <c r="J8" s="54">
        <v>-1.1900000000000001E-2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169</v>
      </c>
      <c r="B9" s="102" t="s">
        <v>1832</v>
      </c>
      <c r="C9" s="102" t="s">
        <v>1832</v>
      </c>
      <c r="D9" s="102" t="s">
        <v>1832</v>
      </c>
      <c r="E9" s="102" t="s">
        <v>1832</v>
      </c>
      <c r="F9" s="102" t="s">
        <v>1832</v>
      </c>
      <c r="G9" s="58">
        <v>0</v>
      </c>
      <c r="H9" s="59">
        <v>-2031.57811356</v>
      </c>
      <c r="I9" s="58">
        <v>0.82830000000000004</v>
      </c>
      <c r="J9" s="58">
        <v>-9.7999999999999997E-3</v>
      </c>
    </row>
    <row r="10" spans="1:25">
      <c r="A10" t="s">
        <v>1270</v>
      </c>
      <c r="B10" t="s">
        <v>1271</v>
      </c>
      <c r="C10" t="s">
        <v>1830</v>
      </c>
      <c r="D10" s="101" t="s">
        <v>1832</v>
      </c>
      <c r="E10" s="56">
        <v>0</v>
      </c>
      <c r="F10" t="s">
        <v>100</v>
      </c>
      <c r="G10" s="56">
        <v>0</v>
      </c>
      <c r="H10" s="55">
        <v>10.89728523</v>
      </c>
      <c r="I10" s="56">
        <v>-4.4000000000000003E-3</v>
      </c>
      <c r="J10" s="56">
        <v>1E-4</v>
      </c>
    </row>
    <row r="11" spans="1:25">
      <c r="A11" t="s">
        <v>1272</v>
      </c>
      <c r="B11" t="s">
        <v>1273</v>
      </c>
      <c r="C11" t="s">
        <v>1830</v>
      </c>
      <c r="D11" s="101" t="s">
        <v>1832</v>
      </c>
      <c r="E11" s="56">
        <v>0</v>
      </c>
      <c r="F11" t="s">
        <v>98</v>
      </c>
      <c r="G11" s="56">
        <v>0</v>
      </c>
      <c r="H11" s="55">
        <v>-103.50345</v>
      </c>
      <c r="I11" s="56">
        <v>4.2200000000000001E-2</v>
      </c>
      <c r="J11" s="56">
        <v>-5.0000000000000001E-4</v>
      </c>
    </row>
    <row r="12" spans="1:25">
      <c r="A12" t="s">
        <v>1274</v>
      </c>
      <c r="B12" t="s">
        <v>1275</v>
      </c>
      <c r="C12" t="s">
        <v>1830</v>
      </c>
      <c r="D12" s="101" t="s">
        <v>1832</v>
      </c>
      <c r="E12" s="56">
        <v>0</v>
      </c>
      <c r="F12" t="s">
        <v>98</v>
      </c>
      <c r="G12" s="56">
        <v>0</v>
      </c>
      <c r="H12" s="55">
        <v>-14.945589999999999</v>
      </c>
      <c r="I12" s="56">
        <v>6.1000000000000004E-3</v>
      </c>
      <c r="J12" s="56">
        <v>-1E-4</v>
      </c>
    </row>
    <row r="13" spans="1:25">
      <c r="A13" t="s">
        <v>1276</v>
      </c>
      <c r="B13" t="s">
        <v>1277</v>
      </c>
      <c r="C13" t="s">
        <v>1830</v>
      </c>
      <c r="D13" s="101" t="s">
        <v>1832</v>
      </c>
      <c r="E13" s="56">
        <v>0</v>
      </c>
      <c r="F13" t="s">
        <v>98</v>
      </c>
      <c r="G13" s="56">
        <v>0</v>
      </c>
      <c r="H13" s="55">
        <v>-9.0469600000000003</v>
      </c>
      <c r="I13" s="56">
        <v>3.7000000000000002E-3</v>
      </c>
      <c r="J13" s="56">
        <v>0</v>
      </c>
    </row>
    <row r="14" spans="1:25">
      <c r="A14" t="s">
        <v>1278</v>
      </c>
      <c r="B14" t="s">
        <v>1279</v>
      </c>
      <c r="C14" t="s">
        <v>1830</v>
      </c>
      <c r="D14" s="101" t="s">
        <v>1832</v>
      </c>
      <c r="E14" s="56">
        <v>0</v>
      </c>
      <c r="F14" t="s">
        <v>98</v>
      </c>
      <c r="G14" s="56">
        <v>0</v>
      </c>
      <c r="H14" s="55">
        <v>-15.995469999999999</v>
      </c>
      <c r="I14" s="56">
        <v>6.4999999999999997E-3</v>
      </c>
      <c r="J14" s="56">
        <v>-1E-4</v>
      </c>
    </row>
    <row r="15" spans="1:25">
      <c r="A15" t="s">
        <v>1280</v>
      </c>
      <c r="B15" t="s">
        <v>1281</v>
      </c>
      <c r="C15" t="s">
        <v>1830</v>
      </c>
      <c r="D15" s="101" t="s">
        <v>1832</v>
      </c>
      <c r="E15" s="56">
        <v>0</v>
      </c>
      <c r="F15" t="s">
        <v>100</v>
      </c>
      <c r="G15" s="56">
        <v>0</v>
      </c>
      <c r="H15" s="55">
        <v>-442.37594115000002</v>
      </c>
      <c r="I15" s="56">
        <v>0.1804</v>
      </c>
      <c r="J15" s="56">
        <v>-2.0999999999999999E-3</v>
      </c>
    </row>
    <row r="16" spans="1:25">
      <c r="A16" t="s">
        <v>1282</v>
      </c>
      <c r="B16" t="s">
        <v>1283</v>
      </c>
      <c r="C16" t="s">
        <v>1830</v>
      </c>
      <c r="D16" s="101" t="s">
        <v>1832</v>
      </c>
      <c r="E16" s="56">
        <v>0</v>
      </c>
      <c r="F16" t="s">
        <v>100</v>
      </c>
      <c r="G16" s="56">
        <v>0</v>
      </c>
      <c r="H16" s="55">
        <v>-165.93768008999999</v>
      </c>
      <c r="I16" s="56">
        <v>6.7699999999999996E-2</v>
      </c>
      <c r="J16" s="56">
        <v>-8.0000000000000004E-4</v>
      </c>
    </row>
    <row r="17" spans="1:10">
      <c r="A17" t="s">
        <v>1284</v>
      </c>
      <c r="B17" t="s">
        <v>1285</v>
      </c>
      <c r="C17" t="s">
        <v>1830</v>
      </c>
      <c r="D17" s="101" t="s">
        <v>1832</v>
      </c>
      <c r="E17" s="56">
        <v>0</v>
      </c>
      <c r="F17" t="s">
        <v>100</v>
      </c>
      <c r="G17" s="56">
        <v>0</v>
      </c>
      <c r="H17" s="55">
        <v>-868.70694104999995</v>
      </c>
      <c r="I17" s="56">
        <v>0.35420000000000001</v>
      </c>
      <c r="J17" s="56">
        <v>-4.1999999999999997E-3</v>
      </c>
    </row>
    <row r="18" spans="1:10">
      <c r="A18" t="s">
        <v>1286</v>
      </c>
      <c r="B18" t="s">
        <v>1287</v>
      </c>
      <c r="C18" t="s">
        <v>1830</v>
      </c>
      <c r="D18" s="101" t="s">
        <v>1832</v>
      </c>
      <c r="E18" s="56">
        <v>0</v>
      </c>
      <c r="F18" t="s">
        <v>100</v>
      </c>
      <c r="G18" s="56">
        <v>0</v>
      </c>
      <c r="H18" s="55">
        <v>-421.96336650000001</v>
      </c>
      <c r="I18" s="56">
        <v>0.17199999999999999</v>
      </c>
      <c r="J18" s="56">
        <v>-2E-3</v>
      </c>
    </row>
    <row r="19" spans="1:10">
      <c r="A19" s="57" t="s">
        <v>181</v>
      </c>
      <c r="B19" s="103" t="s">
        <v>1832</v>
      </c>
      <c r="C19" s="114" t="s">
        <v>1832</v>
      </c>
      <c r="D19" s="114" t="s">
        <v>1832</v>
      </c>
      <c r="E19" s="114" t="s">
        <v>1832</v>
      </c>
      <c r="F19" s="114" t="s">
        <v>1832</v>
      </c>
      <c r="G19" s="58">
        <v>0</v>
      </c>
      <c r="H19" s="59">
        <v>-421.2491026033</v>
      </c>
      <c r="I19" s="58">
        <v>0.17169999999999999</v>
      </c>
      <c r="J19" s="58">
        <v>-2E-3</v>
      </c>
    </row>
    <row r="20" spans="1:10">
      <c r="A20" t="s">
        <v>1288</v>
      </c>
      <c r="B20" t="s">
        <v>1289</v>
      </c>
      <c r="C20" t="s">
        <v>1830</v>
      </c>
      <c r="D20" s="101" t="s">
        <v>1832</v>
      </c>
      <c r="E20" s="56">
        <v>0</v>
      </c>
      <c r="F20" t="s">
        <v>100</v>
      </c>
      <c r="G20" s="56">
        <v>0</v>
      </c>
      <c r="H20" s="55">
        <v>-341.21640852000002</v>
      </c>
      <c r="I20" s="56">
        <v>0.1391</v>
      </c>
      <c r="J20" s="56">
        <v>-1.6999999999999999E-3</v>
      </c>
    </row>
    <row r="21" spans="1:10">
      <c r="A21" t="s">
        <v>1290</v>
      </c>
      <c r="B21" t="s">
        <v>1291</v>
      </c>
      <c r="C21" t="s">
        <v>1830</v>
      </c>
      <c r="D21" s="101" t="s">
        <v>1832</v>
      </c>
      <c r="E21" s="56">
        <v>0</v>
      </c>
      <c r="F21" t="s">
        <v>102</v>
      </c>
      <c r="G21" s="56">
        <v>0</v>
      </c>
      <c r="H21" s="55">
        <v>149.45235858000001</v>
      </c>
      <c r="I21" s="56">
        <v>-6.0900000000000003E-2</v>
      </c>
      <c r="J21" s="56">
        <v>6.9999999999999999E-4</v>
      </c>
    </row>
    <row r="22" spans="1:10">
      <c r="A22" t="s">
        <v>1292</v>
      </c>
      <c r="B22" t="s">
        <v>1293</v>
      </c>
      <c r="C22" t="s">
        <v>1830</v>
      </c>
      <c r="D22" s="101" t="s">
        <v>1832</v>
      </c>
      <c r="E22" s="56">
        <v>0</v>
      </c>
      <c r="F22" t="s">
        <v>100</v>
      </c>
      <c r="G22" s="56">
        <v>0</v>
      </c>
      <c r="H22" s="55">
        <v>163.03343237999999</v>
      </c>
      <c r="I22" s="56">
        <v>-6.6500000000000004E-2</v>
      </c>
      <c r="J22" s="56">
        <v>8.0000000000000004E-4</v>
      </c>
    </row>
    <row r="23" spans="1:10">
      <c r="A23" t="s">
        <v>1292</v>
      </c>
      <c r="B23" t="s">
        <v>1294</v>
      </c>
      <c r="C23" t="s">
        <v>1830</v>
      </c>
      <c r="D23" s="101" t="s">
        <v>1832</v>
      </c>
      <c r="E23" s="56">
        <v>0</v>
      </c>
      <c r="F23" t="s">
        <v>100</v>
      </c>
      <c r="G23" s="56">
        <v>0</v>
      </c>
      <c r="H23" s="55">
        <v>-426.30187509000001</v>
      </c>
      <c r="I23" s="56">
        <v>0.17380000000000001</v>
      </c>
      <c r="J23" s="56">
        <v>-2.0999999999999999E-3</v>
      </c>
    </row>
    <row r="24" spans="1:10">
      <c r="A24" t="s">
        <v>1295</v>
      </c>
      <c r="B24" t="s">
        <v>1296</v>
      </c>
      <c r="C24" t="s">
        <v>1830</v>
      </c>
      <c r="D24" s="101" t="s">
        <v>1832</v>
      </c>
      <c r="E24" s="56">
        <v>0</v>
      </c>
      <c r="F24" t="s">
        <v>167</v>
      </c>
      <c r="G24" s="56">
        <v>0</v>
      </c>
      <c r="H24" s="55">
        <v>33.783390046699999</v>
      </c>
      <c r="I24" s="56">
        <v>-1.38E-2</v>
      </c>
      <c r="J24" s="56">
        <v>2.0000000000000001E-4</v>
      </c>
    </row>
    <row r="25" spans="1:10" hidden="1">
      <c r="C25" s="15"/>
      <c r="D25" s="15"/>
      <c r="E25" s="15"/>
      <c r="F25" s="15"/>
      <c r="G25" s="15"/>
    </row>
    <row r="26" spans="1:10" hidden="1">
      <c r="C26" s="15"/>
      <c r="D26" s="15"/>
      <c r="E26" s="15"/>
      <c r="F26" s="15"/>
      <c r="G26" s="15"/>
    </row>
    <row r="27" spans="1:10" hidden="1">
      <c r="C27" s="15"/>
      <c r="D27" s="15"/>
      <c r="E27" s="15"/>
      <c r="F27" s="15"/>
      <c r="G27" s="15"/>
    </row>
    <row r="28" spans="1:10" hidden="1">
      <c r="C28" s="15"/>
      <c r="D28" s="15"/>
      <c r="E28" s="15"/>
      <c r="F28" s="15"/>
      <c r="G28" s="15"/>
    </row>
    <row r="29" spans="1:10" hidden="1">
      <c r="C29" s="15"/>
      <c r="D29" s="15"/>
      <c r="E29" s="15"/>
      <c r="F29" s="15"/>
      <c r="G29" s="15"/>
    </row>
    <row r="30" spans="1:10" hidden="1">
      <c r="C30" s="15"/>
      <c r="D30" s="15"/>
      <c r="E30" s="15"/>
      <c r="F30" s="15"/>
      <c r="G30" s="15"/>
    </row>
    <row r="31" spans="1:10" hidden="1">
      <c r="C31" s="15"/>
      <c r="D31" s="15"/>
      <c r="E31" s="15"/>
      <c r="F31" s="15"/>
      <c r="G31" s="15"/>
    </row>
    <row r="32" spans="1:10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2" t="s">
        <v>1831</v>
      </c>
    </row>
    <row r="2" spans="1:16" s="1" customFormat="1">
      <c r="A2" s="2" t="s">
        <v>1</v>
      </c>
      <c r="B2" s="9" t="s">
        <v>1297</v>
      </c>
    </row>
    <row r="3" spans="1:16" s="1" customFormat="1">
      <c r="A3" s="2" t="s">
        <v>2</v>
      </c>
      <c r="B3" s="20" t="s">
        <v>1298</v>
      </c>
    </row>
    <row r="4" spans="1:16" s="1" customFormat="1">
      <c r="A4" s="2" t="s">
        <v>3</v>
      </c>
      <c r="B4" s="63" t="s">
        <v>164</v>
      </c>
    </row>
    <row r="5" spans="1:16" s="15" customFormat="1">
      <c r="A5" s="32" t="s">
        <v>92</v>
      </c>
      <c r="B5" s="38" t="s">
        <v>140</v>
      </c>
      <c r="C5" s="39" t="s">
        <v>141</v>
      </c>
    </row>
    <row r="6" spans="1:16" s="15" customFormat="1">
      <c r="A6" s="95" t="s">
        <v>1832</v>
      </c>
      <c r="B6" s="21" t="s">
        <v>152</v>
      </c>
      <c r="C6" s="29" t="s">
        <v>70</v>
      </c>
    </row>
    <row r="7" spans="1:16" s="17" customFormat="1" ht="20.25">
      <c r="A7" s="97" t="s">
        <v>1832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142</v>
      </c>
      <c r="B8" s="53">
        <f>B9+B26</f>
        <v>513.14035417130867</v>
      </c>
      <c r="C8" s="120" t="s">
        <v>1832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169</v>
      </c>
      <c r="B9" s="59">
        <f>SUM(B10:B25)</f>
        <v>124.36879591328221</v>
      </c>
      <c r="C9" s="103" t="s">
        <v>1832</v>
      </c>
    </row>
    <row r="10" spans="1:16">
      <c r="A10" t="s">
        <v>1765</v>
      </c>
      <c r="B10" s="71">
        <v>1.841165170219889</v>
      </c>
      <c r="C10" s="68">
        <v>45640</v>
      </c>
    </row>
    <row r="11" spans="1:16">
      <c r="A11" t="s">
        <v>1766</v>
      </c>
      <c r="B11" s="71">
        <v>2.4145644355567302</v>
      </c>
      <c r="C11" s="68">
        <v>46054</v>
      </c>
    </row>
    <row r="12" spans="1:16">
      <c r="A12" t="s">
        <v>1767</v>
      </c>
      <c r="B12" s="71">
        <v>2.7485022543700768</v>
      </c>
      <c r="C12" s="68">
        <v>46752</v>
      </c>
    </row>
    <row r="13" spans="1:16">
      <c r="A13" t="s">
        <v>1769</v>
      </c>
      <c r="B13" s="71">
        <v>9.1488737426971483</v>
      </c>
      <c r="C13" s="68">
        <v>46772</v>
      </c>
    </row>
    <row r="14" spans="1:16">
      <c r="A14" t="s">
        <v>1768</v>
      </c>
      <c r="B14" s="71">
        <v>4.5443931854030941</v>
      </c>
      <c r="C14" s="68">
        <v>47209</v>
      </c>
    </row>
    <row r="15" spans="1:16">
      <c r="A15" t="s">
        <v>1770</v>
      </c>
      <c r="B15" s="71">
        <v>1.2240966178682511</v>
      </c>
      <c r="C15" s="68">
        <v>47209</v>
      </c>
    </row>
    <row r="16" spans="1:16">
      <c r="A16" t="s">
        <v>1775</v>
      </c>
      <c r="B16" s="71">
        <v>26.248060741890608</v>
      </c>
      <c r="C16" s="68">
        <v>47308</v>
      </c>
    </row>
    <row r="17" spans="1:3">
      <c r="A17" t="s">
        <v>1772</v>
      </c>
      <c r="B17" s="71">
        <v>3.8374294853831032</v>
      </c>
      <c r="C17" s="68">
        <v>48212</v>
      </c>
    </row>
    <row r="18" spans="1:3">
      <c r="A18" t="s">
        <v>1773</v>
      </c>
      <c r="B18" s="71">
        <v>5.1796268272195203</v>
      </c>
      <c r="C18" s="68">
        <v>48212</v>
      </c>
    </row>
    <row r="19" spans="1:3">
      <c r="A19" t="s">
        <v>1774</v>
      </c>
      <c r="B19" s="71">
        <v>15.455230716016391</v>
      </c>
      <c r="C19" s="68">
        <v>48233</v>
      </c>
    </row>
    <row r="20" spans="1:3">
      <c r="A20" t="s">
        <v>1771</v>
      </c>
      <c r="B20" s="71">
        <v>6.6561221669473438</v>
      </c>
      <c r="C20" s="68">
        <v>48274</v>
      </c>
    </row>
    <row r="21" spans="1:3">
      <c r="A21" t="s">
        <v>1226</v>
      </c>
      <c r="B21" s="71">
        <v>3.5041224472287693</v>
      </c>
      <c r="C21" s="68">
        <v>48274</v>
      </c>
    </row>
    <row r="22" spans="1:3">
      <c r="A22" t="s">
        <v>1173</v>
      </c>
      <c r="B22" s="71">
        <v>20.935255702128771</v>
      </c>
      <c r="C22" s="68">
        <v>48297</v>
      </c>
    </row>
    <row r="23" spans="1:3">
      <c r="A23" t="s">
        <v>1776</v>
      </c>
      <c r="B23" s="71">
        <v>0.12730787062452575</v>
      </c>
      <c r="C23" s="68">
        <v>48944</v>
      </c>
    </row>
    <row r="24" spans="1:3">
      <c r="A24" t="s">
        <v>1777</v>
      </c>
      <c r="B24" s="71">
        <v>20.504044549728</v>
      </c>
      <c r="C24" s="68">
        <v>50770</v>
      </c>
    </row>
    <row r="25" spans="1:3">
      <c r="A25" s="101" t="s">
        <v>1832</v>
      </c>
      <c r="B25" s="101" t="s">
        <v>1832</v>
      </c>
      <c r="C25" s="103" t="s">
        <v>1832</v>
      </c>
    </row>
    <row r="26" spans="1:3">
      <c r="A26" s="57" t="s">
        <v>181</v>
      </c>
      <c r="B26" s="59">
        <f>SUM(B27:B48)</f>
        <v>388.77155825802646</v>
      </c>
      <c r="C26" s="103" t="s">
        <v>1832</v>
      </c>
    </row>
    <row r="27" spans="1:3">
      <c r="A27" t="s">
        <v>1781</v>
      </c>
      <c r="B27" s="71">
        <v>5.6410797467531512E-2</v>
      </c>
      <c r="C27" s="68">
        <v>46082</v>
      </c>
    </row>
    <row r="28" spans="1:3">
      <c r="A28" t="s">
        <v>1779</v>
      </c>
      <c r="B28" s="71">
        <v>8.9076309838892627</v>
      </c>
      <c r="C28" s="68">
        <v>46201</v>
      </c>
    </row>
    <row r="29" spans="1:3">
      <c r="A29" t="s">
        <v>1793</v>
      </c>
      <c r="B29" s="71">
        <v>30.553921495386202</v>
      </c>
      <c r="C29" s="68">
        <v>46933</v>
      </c>
    </row>
    <row r="30" spans="1:3">
      <c r="A30" t="s">
        <v>1794</v>
      </c>
      <c r="B30" s="71">
        <v>15.276962147393231</v>
      </c>
      <c r="C30" s="68">
        <v>46933</v>
      </c>
    </row>
    <row r="31" spans="1:3">
      <c r="A31" t="s">
        <v>1778</v>
      </c>
      <c r="B31" s="71">
        <v>5.037687177732705</v>
      </c>
      <c r="C31" s="68">
        <v>46938</v>
      </c>
    </row>
    <row r="32" spans="1:3">
      <c r="A32" t="s">
        <v>1780</v>
      </c>
      <c r="B32" s="71">
        <v>15.754593543674746</v>
      </c>
      <c r="C32" s="68">
        <v>47201</v>
      </c>
    </row>
    <row r="33" spans="1:3">
      <c r="A33" t="s">
        <v>1782</v>
      </c>
      <c r="B33" s="71">
        <v>7.7842979745897969</v>
      </c>
      <c r="C33" s="68">
        <v>47236</v>
      </c>
    </row>
    <row r="34" spans="1:3">
      <c r="A34" t="s">
        <v>1785</v>
      </c>
      <c r="B34" s="71">
        <v>26.000909237668452</v>
      </c>
      <c r="C34" s="68">
        <v>47398</v>
      </c>
    </row>
    <row r="35" spans="1:3">
      <c r="A35" t="s">
        <v>1784</v>
      </c>
      <c r="B35" s="71">
        <v>14.968080571175314</v>
      </c>
      <c r="C35" s="68">
        <v>47848</v>
      </c>
    </row>
    <row r="36" spans="1:3">
      <c r="A36" t="s">
        <v>1211</v>
      </c>
      <c r="B36" s="71">
        <v>6.637912681763166</v>
      </c>
      <c r="C36" s="68">
        <v>47848</v>
      </c>
    </row>
    <row r="37" spans="1:3">
      <c r="A37" t="s">
        <v>1783</v>
      </c>
      <c r="B37" s="71">
        <v>6.0131875328141203E-2</v>
      </c>
      <c r="C37" s="68">
        <v>48122</v>
      </c>
    </row>
    <row r="38" spans="1:3">
      <c r="A38" t="s">
        <v>1228</v>
      </c>
      <c r="B38" s="71">
        <v>16.294539586307057</v>
      </c>
      <c r="C38" s="68">
        <v>48180</v>
      </c>
    </row>
    <row r="39" spans="1:3">
      <c r="A39" t="s">
        <v>1786</v>
      </c>
      <c r="B39" s="71">
        <v>28.042408913469771</v>
      </c>
      <c r="C39" s="68">
        <v>48332</v>
      </c>
    </row>
    <row r="40" spans="1:3">
      <c r="A40" t="s">
        <v>1787</v>
      </c>
      <c r="B40" s="71">
        <v>19.384502409999794</v>
      </c>
      <c r="C40" s="68">
        <v>48395</v>
      </c>
    </row>
    <row r="41" spans="1:3">
      <c r="A41" t="s">
        <v>1202</v>
      </c>
      <c r="B41" s="71">
        <v>6.2744497142520776</v>
      </c>
      <c r="C41" s="68">
        <v>48395</v>
      </c>
    </row>
    <row r="42" spans="1:3">
      <c r="A42" t="s">
        <v>1789</v>
      </c>
      <c r="B42" s="71">
        <v>39.955812304246315</v>
      </c>
      <c r="C42" s="68">
        <v>48669</v>
      </c>
    </row>
    <row r="43" spans="1:3">
      <c r="A43" t="s">
        <v>1790</v>
      </c>
      <c r="B43" s="71">
        <v>63.353415265302544</v>
      </c>
      <c r="C43" s="68">
        <v>48693</v>
      </c>
    </row>
    <row r="44" spans="1:3">
      <c r="A44" t="s">
        <v>1788</v>
      </c>
      <c r="B44" s="71">
        <v>22.255718788302154</v>
      </c>
      <c r="C44" s="68">
        <v>48757</v>
      </c>
    </row>
    <row r="45" spans="1:3">
      <c r="A45" t="s">
        <v>1187</v>
      </c>
      <c r="B45" s="71">
        <v>26.474407236368169</v>
      </c>
      <c r="C45" s="68">
        <v>48760</v>
      </c>
    </row>
    <row r="46" spans="1:3">
      <c r="A46" t="s">
        <v>1791</v>
      </c>
      <c r="B46" s="71">
        <v>0.1713603039322826</v>
      </c>
      <c r="C46" s="68">
        <v>48944</v>
      </c>
    </row>
    <row r="47" spans="1:3">
      <c r="A47" t="s">
        <v>1792</v>
      </c>
      <c r="B47" s="71">
        <v>35.526405249777795</v>
      </c>
      <c r="C47" s="68">
        <v>48944</v>
      </c>
    </row>
    <row r="48" spans="1:3" hidden="1">
      <c r="A48"/>
      <c r="B48" s="55"/>
    </row>
    <row r="49" spans="1:3" hidden="1">
      <c r="A49"/>
      <c r="B49" s="71"/>
      <c r="C49"/>
    </row>
    <row r="50" spans="1:3" hidden="1">
      <c r="A50"/>
      <c r="B50" s="71"/>
      <c r="C50"/>
    </row>
    <row r="10000" spans="52:52" hidden="1">
      <c r="AZ10000"/>
    </row>
  </sheetData>
  <sortState xmlns:xlrd2="http://schemas.microsoft.com/office/spreadsheetml/2017/richdata2" ref="A27:AH58">
    <sortCondition ref="C27:C58"/>
  </sortState>
  <dataValidations count="1">
    <dataValidation allowBlank="1" showInputMessage="1" showErrorMessage="1" sqref="B1:B4 A5:XFD27 A51:C1048576 D28:AY1048576 BA28:XFD1048576 AZ28:AZ9999 AZ10001:AZ1048576" xr:uid="{00000000-0002-0000-1A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2" t="s">
        <v>1831</v>
      </c>
    </row>
    <row r="2" spans="1:17" s="1" customFormat="1">
      <c r="A2" s="2" t="s">
        <v>1</v>
      </c>
      <c r="B2" s="9" t="s">
        <v>1297</v>
      </c>
    </row>
    <row r="3" spans="1:17" s="1" customFormat="1">
      <c r="A3" s="2" t="s">
        <v>2</v>
      </c>
      <c r="B3" s="20" t="s">
        <v>1298</v>
      </c>
    </row>
    <row r="4" spans="1:17" s="1" customFormat="1">
      <c r="A4" s="2" t="s">
        <v>3</v>
      </c>
      <c r="B4" s="63" t="s">
        <v>164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143</v>
      </c>
      <c r="K5" s="33" t="s">
        <v>157</v>
      </c>
      <c r="L5" s="33" t="s">
        <v>144</v>
      </c>
      <c r="M5" s="33" t="s">
        <v>69</v>
      </c>
      <c r="N5" s="33" t="s">
        <v>54</v>
      </c>
      <c r="O5" s="34" t="s">
        <v>150</v>
      </c>
      <c r="Q5" s="13"/>
    </row>
    <row r="6" spans="1:17" s="15" customFormat="1">
      <c r="A6" s="95" t="s">
        <v>1832</v>
      </c>
      <c r="B6" s="96" t="s">
        <v>1832</v>
      </c>
      <c r="C6" s="96" t="s">
        <v>1832</v>
      </c>
      <c r="D6" s="96" t="s">
        <v>1832</v>
      </c>
      <c r="E6" s="96" t="s">
        <v>1832</v>
      </c>
      <c r="F6" s="21" t="s">
        <v>70</v>
      </c>
      <c r="G6" s="21" t="s">
        <v>71</v>
      </c>
      <c r="H6" s="96" t="s">
        <v>1832</v>
      </c>
      <c r="I6" s="21" t="s">
        <v>7</v>
      </c>
      <c r="J6" s="21" t="s">
        <v>7</v>
      </c>
      <c r="K6" s="21" t="s">
        <v>151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97" t="s">
        <v>1832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145</v>
      </c>
      <c r="B8" s="98" t="s">
        <v>1832</v>
      </c>
      <c r="C8" s="98" t="s">
        <v>1832</v>
      </c>
      <c r="D8" s="98" t="s">
        <v>1832</v>
      </c>
      <c r="E8" s="98" t="s">
        <v>1832</v>
      </c>
      <c r="F8" s="98" t="s">
        <v>1832</v>
      </c>
      <c r="G8" s="98" t="s">
        <v>1832</v>
      </c>
      <c r="H8" s="98" t="s">
        <v>1832</v>
      </c>
      <c r="I8" s="98" t="s">
        <v>1832</v>
      </c>
      <c r="J8" s="98" t="s">
        <v>1832</v>
      </c>
      <c r="K8" s="53">
        <v>0</v>
      </c>
      <c r="L8" s="53">
        <v>0</v>
      </c>
      <c r="M8" s="98" t="s">
        <v>1832</v>
      </c>
      <c r="N8" s="54">
        <v>0</v>
      </c>
      <c r="O8" s="54">
        <v>0</v>
      </c>
      <c r="P8" s="25"/>
    </row>
    <row r="9" spans="1:17">
      <c r="A9" s="57" t="s">
        <v>169</v>
      </c>
      <c r="B9" s="102" t="s">
        <v>1832</v>
      </c>
      <c r="C9" s="103" t="s">
        <v>1832</v>
      </c>
      <c r="D9" s="103" t="s">
        <v>1832</v>
      </c>
      <c r="E9" s="103" t="s">
        <v>1832</v>
      </c>
      <c r="F9" s="103" t="s">
        <v>1832</v>
      </c>
      <c r="G9" s="59">
        <v>0</v>
      </c>
      <c r="H9" s="103" t="s">
        <v>1832</v>
      </c>
      <c r="I9" s="103" t="s">
        <v>1832</v>
      </c>
      <c r="J9" s="103" t="s">
        <v>1832</v>
      </c>
      <c r="K9" s="59">
        <v>0</v>
      </c>
      <c r="L9" s="59">
        <v>0</v>
      </c>
      <c r="M9" s="103" t="s">
        <v>1832</v>
      </c>
      <c r="N9" s="58">
        <v>0</v>
      </c>
      <c r="O9" s="58">
        <v>0</v>
      </c>
    </row>
    <row r="10" spans="1:17">
      <c r="A10" s="57" t="s">
        <v>219</v>
      </c>
      <c r="B10" s="102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59">
        <v>0</v>
      </c>
      <c r="H10" s="103" t="s">
        <v>1832</v>
      </c>
      <c r="I10" s="103" t="s">
        <v>1832</v>
      </c>
      <c r="J10" s="103" t="s">
        <v>1832</v>
      </c>
      <c r="K10" s="59">
        <v>0</v>
      </c>
      <c r="L10" s="59">
        <v>0</v>
      </c>
      <c r="M10" s="103" t="s">
        <v>1832</v>
      </c>
      <c r="N10" s="58">
        <v>0</v>
      </c>
      <c r="O10" s="58">
        <v>0</v>
      </c>
    </row>
    <row r="11" spans="1:17">
      <c r="A11" t="s">
        <v>175</v>
      </c>
      <c r="B11" t="s">
        <v>175</v>
      </c>
      <c r="C11" t="s">
        <v>175</v>
      </c>
      <c r="D11" t="s">
        <v>175</v>
      </c>
      <c r="E11" s="103" t="s">
        <v>1832</v>
      </c>
      <c r="F11" s="103" t="s">
        <v>1832</v>
      </c>
      <c r="G11" s="55">
        <v>0</v>
      </c>
      <c r="H11" t="s">
        <v>175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186</v>
      </c>
      <c r="B12" s="102" t="s">
        <v>1832</v>
      </c>
      <c r="C12" s="103" t="s">
        <v>1832</v>
      </c>
      <c r="D12" s="103" t="s">
        <v>1832</v>
      </c>
      <c r="E12" s="103" t="s">
        <v>1832</v>
      </c>
      <c r="F12" s="103" t="s">
        <v>1832</v>
      </c>
      <c r="G12" s="59">
        <v>0</v>
      </c>
      <c r="H12" s="103" t="s">
        <v>1832</v>
      </c>
      <c r="I12" s="103" t="s">
        <v>1832</v>
      </c>
      <c r="J12" s="103" t="s">
        <v>1832</v>
      </c>
      <c r="K12" s="59">
        <v>0</v>
      </c>
      <c r="L12" s="59">
        <v>0</v>
      </c>
      <c r="M12" s="103" t="s">
        <v>1832</v>
      </c>
      <c r="N12" s="58">
        <v>0</v>
      </c>
      <c r="O12" s="58">
        <v>0</v>
      </c>
    </row>
    <row r="13" spans="1:17">
      <c r="A13" t="s">
        <v>175</v>
      </c>
      <c r="B13" t="s">
        <v>175</v>
      </c>
      <c r="C13" t="s">
        <v>175</v>
      </c>
      <c r="D13" t="s">
        <v>175</v>
      </c>
      <c r="E13" s="103" t="s">
        <v>1832</v>
      </c>
      <c r="F13" s="103" t="s">
        <v>1832</v>
      </c>
      <c r="G13" s="55">
        <v>0</v>
      </c>
      <c r="H13" t="s">
        <v>175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220</v>
      </c>
      <c r="B14" s="102" t="s">
        <v>1832</v>
      </c>
      <c r="C14" s="103" t="s">
        <v>1832</v>
      </c>
      <c r="D14" s="103" t="s">
        <v>1832</v>
      </c>
      <c r="E14" s="103" t="s">
        <v>1832</v>
      </c>
      <c r="F14" s="103" t="s">
        <v>1832</v>
      </c>
      <c r="G14" s="59">
        <v>0</v>
      </c>
      <c r="H14" s="103" t="s">
        <v>1832</v>
      </c>
      <c r="I14" s="103" t="s">
        <v>1832</v>
      </c>
      <c r="J14" s="103" t="s">
        <v>1832</v>
      </c>
      <c r="K14" s="59">
        <v>0</v>
      </c>
      <c r="L14" s="59">
        <v>0</v>
      </c>
      <c r="M14" s="103" t="s">
        <v>1832</v>
      </c>
      <c r="N14" s="58">
        <v>0</v>
      </c>
      <c r="O14" s="58">
        <v>0</v>
      </c>
    </row>
    <row r="15" spans="1:17">
      <c r="A15" t="s">
        <v>175</v>
      </c>
      <c r="B15" t="s">
        <v>175</v>
      </c>
      <c r="C15" t="s">
        <v>175</v>
      </c>
      <c r="D15" t="s">
        <v>175</v>
      </c>
      <c r="E15" s="103" t="s">
        <v>1832</v>
      </c>
      <c r="F15" s="103" t="s">
        <v>1832</v>
      </c>
      <c r="G15" s="55">
        <v>0</v>
      </c>
      <c r="H15" t="s">
        <v>175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223</v>
      </c>
      <c r="B16" s="102" t="s">
        <v>1832</v>
      </c>
      <c r="C16" s="103" t="s">
        <v>1832</v>
      </c>
      <c r="D16" s="103" t="s">
        <v>1832</v>
      </c>
      <c r="E16" s="103" t="s">
        <v>1832</v>
      </c>
      <c r="F16" s="103" t="s">
        <v>1832</v>
      </c>
      <c r="G16" s="59">
        <v>0</v>
      </c>
      <c r="H16" s="103" t="s">
        <v>1832</v>
      </c>
      <c r="I16" s="103" t="s">
        <v>1832</v>
      </c>
      <c r="J16" s="103" t="s">
        <v>1832</v>
      </c>
      <c r="K16" s="59">
        <v>0</v>
      </c>
      <c r="L16" s="59">
        <v>0</v>
      </c>
      <c r="M16" s="103" t="s">
        <v>1832</v>
      </c>
      <c r="N16" s="58">
        <v>0</v>
      </c>
      <c r="O16" s="58">
        <v>0</v>
      </c>
    </row>
    <row r="17" spans="1:15">
      <c r="A17" t="s">
        <v>175</v>
      </c>
      <c r="B17" t="s">
        <v>175</v>
      </c>
      <c r="C17" t="s">
        <v>175</v>
      </c>
      <c r="D17" t="s">
        <v>175</v>
      </c>
      <c r="E17" s="103" t="s">
        <v>1832</v>
      </c>
      <c r="F17" s="103" t="s">
        <v>1832</v>
      </c>
      <c r="G17" s="55">
        <v>0</v>
      </c>
      <c r="H17" t="s">
        <v>175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181</v>
      </c>
      <c r="B18" s="102" t="s">
        <v>1832</v>
      </c>
      <c r="C18" s="103" t="s">
        <v>1832</v>
      </c>
      <c r="D18" s="103" t="s">
        <v>1832</v>
      </c>
      <c r="E18" s="103" t="s">
        <v>1832</v>
      </c>
      <c r="F18" s="103" t="s">
        <v>1832</v>
      </c>
      <c r="G18" s="59">
        <v>0</v>
      </c>
      <c r="H18" s="103" t="s">
        <v>1832</v>
      </c>
      <c r="I18" s="103" t="s">
        <v>1832</v>
      </c>
      <c r="J18" s="103" t="s">
        <v>1832</v>
      </c>
      <c r="K18" s="59">
        <v>0</v>
      </c>
      <c r="L18" s="59">
        <v>0</v>
      </c>
      <c r="M18" s="103" t="s">
        <v>1832</v>
      </c>
      <c r="N18" s="58">
        <v>0</v>
      </c>
      <c r="O18" s="58">
        <v>0</v>
      </c>
    </row>
    <row r="19" spans="1:15">
      <c r="A19" s="57" t="s">
        <v>221</v>
      </c>
      <c r="B19" s="102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59">
        <v>0</v>
      </c>
      <c r="H19" s="103" t="s">
        <v>1832</v>
      </c>
      <c r="I19" s="103" t="s">
        <v>1832</v>
      </c>
      <c r="J19" s="103" t="s">
        <v>1832</v>
      </c>
      <c r="K19" s="59">
        <v>0</v>
      </c>
      <c r="L19" s="59">
        <v>0</v>
      </c>
      <c r="M19" s="103" t="s">
        <v>1832</v>
      </c>
      <c r="N19" s="58">
        <v>0</v>
      </c>
      <c r="O19" s="58">
        <v>0</v>
      </c>
    </row>
    <row r="20" spans="1:15">
      <c r="A20" t="s">
        <v>175</v>
      </c>
      <c r="B20" t="s">
        <v>175</v>
      </c>
      <c r="C20" t="s">
        <v>175</v>
      </c>
      <c r="D20" t="s">
        <v>175</v>
      </c>
      <c r="E20" s="103" t="s">
        <v>1832</v>
      </c>
      <c r="F20" s="103" t="s">
        <v>1832</v>
      </c>
      <c r="G20" s="55">
        <v>0</v>
      </c>
      <c r="H20" t="s">
        <v>175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222</v>
      </c>
      <c r="B21" s="102" t="s">
        <v>1832</v>
      </c>
      <c r="C21" s="103" t="s">
        <v>1832</v>
      </c>
      <c r="D21" s="103" t="s">
        <v>1832</v>
      </c>
      <c r="E21" s="103" t="s">
        <v>1832</v>
      </c>
      <c r="F21" s="103" t="s">
        <v>1832</v>
      </c>
      <c r="G21" s="59">
        <v>0</v>
      </c>
      <c r="H21" s="103" t="s">
        <v>1832</v>
      </c>
      <c r="I21" s="103" t="s">
        <v>1832</v>
      </c>
      <c r="J21" s="103" t="s">
        <v>1832</v>
      </c>
      <c r="K21" s="59">
        <v>0</v>
      </c>
      <c r="L21" s="59">
        <v>0</v>
      </c>
      <c r="M21" s="103" t="s">
        <v>1832</v>
      </c>
      <c r="N21" s="58">
        <v>0</v>
      </c>
      <c r="O21" s="58">
        <v>0</v>
      </c>
    </row>
    <row r="22" spans="1:15">
      <c r="A22" t="s">
        <v>175</v>
      </c>
      <c r="B22" t="s">
        <v>175</v>
      </c>
      <c r="C22" t="s">
        <v>175</v>
      </c>
      <c r="D22" t="s">
        <v>175</v>
      </c>
      <c r="E22" s="103" t="s">
        <v>1832</v>
      </c>
      <c r="F22" s="103" t="s">
        <v>1832</v>
      </c>
      <c r="G22" s="55">
        <v>0</v>
      </c>
      <c r="H22" t="s">
        <v>175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183</v>
      </c>
      <c r="B23" s="102" t="s">
        <v>1832</v>
      </c>
      <c r="C23" s="103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103" t="s">
        <v>1832</v>
      </c>
      <c r="I23" s="103" t="s">
        <v>1832</v>
      </c>
      <c r="J23" s="103" t="s">
        <v>1832</v>
      </c>
      <c r="K23" s="103" t="s">
        <v>1832</v>
      </c>
      <c r="L23" s="103" t="s">
        <v>1832</v>
      </c>
      <c r="M23" s="103" t="s">
        <v>1832</v>
      </c>
      <c r="N23" s="103" t="s">
        <v>1832</v>
      </c>
      <c r="O23" s="103" t="s">
        <v>1832</v>
      </c>
    </row>
    <row r="24" spans="1:15">
      <c r="A24" t="s">
        <v>215</v>
      </c>
      <c r="B24" s="102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  <c r="O24" s="103" t="s">
        <v>1832</v>
      </c>
    </row>
    <row r="25" spans="1:15">
      <c r="A25" t="s">
        <v>217</v>
      </c>
      <c r="B25" s="102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  <c r="O25" s="103" t="s">
        <v>1832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2" t="s">
        <v>1831</v>
      </c>
    </row>
    <row r="2" spans="1:17" s="1" customFormat="1">
      <c r="A2" s="2" t="s">
        <v>1</v>
      </c>
      <c r="B2" s="9" t="s">
        <v>1297</v>
      </c>
    </row>
    <row r="3" spans="1:17" s="1" customFormat="1">
      <c r="A3" s="2" t="s">
        <v>2</v>
      </c>
      <c r="B3" s="20" t="s">
        <v>1298</v>
      </c>
    </row>
    <row r="4" spans="1:17" s="1" customFormat="1">
      <c r="A4" s="2" t="s">
        <v>3</v>
      </c>
      <c r="B4" s="63" t="s">
        <v>164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143</v>
      </c>
      <c r="K5" s="33" t="s">
        <v>154</v>
      </c>
      <c r="L5" s="33" t="s">
        <v>144</v>
      </c>
      <c r="M5" s="33" t="s">
        <v>69</v>
      </c>
      <c r="N5" s="33" t="s">
        <v>54</v>
      </c>
      <c r="O5" s="34" t="s">
        <v>150</v>
      </c>
      <c r="Q5" s="13"/>
    </row>
    <row r="6" spans="1:17" s="15" customFormat="1">
      <c r="A6" s="95" t="s">
        <v>1832</v>
      </c>
      <c r="B6" s="96" t="s">
        <v>1832</v>
      </c>
      <c r="C6" s="96" t="s">
        <v>1832</v>
      </c>
      <c r="D6" s="96" t="s">
        <v>1832</v>
      </c>
      <c r="E6" s="96" t="s">
        <v>1832</v>
      </c>
      <c r="F6" s="21" t="s">
        <v>70</v>
      </c>
      <c r="G6" s="21" t="s">
        <v>71</v>
      </c>
      <c r="H6" s="96" t="s">
        <v>1832</v>
      </c>
      <c r="I6" s="21" t="s">
        <v>7</v>
      </c>
      <c r="J6" s="21" t="s">
        <v>7</v>
      </c>
      <c r="K6" s="21" t="s">
        <v>151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97" t="s">
        <v>1832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146</v>
      </c>
      <c r="B8" s="98" t="s">
        <v>1832</v>
      </c>
      <c r="C8" s="98" t="s">
        <v>1832</v>
      </c>
      <c r="D8" s="98" t="s">
        <v>1832</v>
      </c>
      <c r="E8" s="98" t="s">
        <v>1832</v>
      </c>
      <c r="F8" s="98" t="s">
        <v>1832</v>
      </c>
      <c r="G8" s="98" t="s">
        <v>1832</v>
      </c>
      <c r="H8" s="120" t="s">
        <v>1832</v>
      </c>
      <c r="I8" s="120" t="s">
        <v>1832</v>
      </c>
      <c r="J8" s="98" t="s">
        <v>1832</v>
      </c>
      <c r="K8" s="53">
        <v>0</v>
      </c>
      <c r="L8" s="53">
        <v>0</v>
      </c>
      <c r="M8" s="98" t="s">
        <v>1832</v>
      </c>
      <c r="N8" s="54">
        <v>0</v>
      </c>
      <c r="O8" s="54">
        <v>0</v>
      </c>
      <c r="P8" s="25"/>
    </row>
    <row r="9" spans="1:17">
      <c r="A9" s="57" t="s">
        <v>169</v>
      </c>
      <c r="B9" s="103" t="s">
        <v>1832</v>
      </c>
      <c r="C9" s="103" t="s">
        <v>1832</v>
      </c>
      <c r="D9" s="103" t="s">
        <v>1832</v>
      </c>
      <c r="E9" s="103" t="s">
        <v>1832</v>
      </c>
      <c r="F9" s="103" t="s">
        <v>1832</v>
      </c>
      <c r="G9" s="59">
        <v>0</v>
      </c>
      <c r="H9" s="103" t="s">
        <v>1832</v>
      </c>
      <c r="I9" s="103" t="s">
        <v>1832</v>
      </c>
      <c r="J9" s="103" t="s">
        <v>1832</v>
      </c>
      <c r="K9" s="59">
        <v>0</v>
      </c>
      <c r="L9" s="59">
        <v>0</v>
      </c>
      <c r="M9" s="103" t="s">
        <v>1832</v>
      </c>
      <c r="N9" s="58">
        <v>0</v>
      </c>
      <c r="O9" s="58">
        <v>0</v>
      </c>
    </row>
    <row r="10" spans="1:17">
      <c r="A10" s="57" t="s">
        <v>1122</v>
      </c>
      <c r="B10" s="103" t="s">
        <v>1832</v>
      </c>
      <c r="C10" s="103" t="s">
        <v>1832</v>
      </c>
      <c r="D10" s="103" t="s">
        <v>1832</v>
      </c>
      <c r="E10" s="103" t="s">
        <v>1832</v>
      </c>
      <c r="F10" s="103" t="s">
        <v>1832</v>
      </c>
      <c r="G10" s="59">
        <v>0</v>
      </c>
      <c r="H10" s="103" t="s">
        <v>1832</v>
      </c>
      <c r="I10" s="103" t="s">
        <v>1832</v>
      </c>
      <c r="J10" s="103" t="s">
        <v>1832</v>
      </c>
      <c r="K10" s="59">
        <v>0</v>
      </c>
      <c r="L10" s="59">
        <v>0</v>
      </c>
      <c r="M10" s="103" t="s">
        <v>1832</v>
      </c>
      <c r="N10" s="58">
        <v>0</v>
      </c>
      <c r="O10" s="58">
        <v>0</v>
      </c>
    </row>
    <row r="11" spans="1:17">
      <c r="A11" t="s">
        <v>175</v>
      </c>
      <c r="B11" t="s">
        <v>175</v>
      </c>
      <c r="C11" t="s">
        <v>175</v>
      </c>
      <c r="D11" t="s">
        <v>175</v>
      </c>
      <c r="E11" s="103" t="s">
        <v>1832</v>
      </c>
      <c r="F11" s="103" t="s">
        <v>1832</v>
      </c>
      <c r="G11" s="55">
        <v>0</v>
      </c>
      <c r="H11" t="s">
        <v>175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1123</v>
      </c>
      <c r="B12" s="103" t="s">
        <v>1832</v>
      </c>
      <c r="C12" s="103" t="s">
        <v>1832</v>
      </c>
      <c r="D12" s="103" t="s">
        <v>1832</v>
      </c>
      <c r="E12" s="103" t="s">
        <v>1832</v>
      </c>
      <c r="F12" s="103" t="s">
        <v>1832</v>
      </c>
      <c r="G12" s="59">
        <v>0</v>
      </c>
      <c r="H12" s="103" t="s">
        <v>1832</v>
      </c>
      <c r="I12" s="103" t="s">
        <v>1832</v>
      </c>
      <c r="J12" s="103" t="s">
        <v>1832</v>
      </c>
      <c r="K12" s="59">
        <v>0</v>
      </c>
      <c r="L12" s="59">
        <v>0</v>
      </c>
      <c r="M12" s="103" t="s">
        <v>1832</v>
      </c>
      <c r="N12" s="58">
        <v>0</v>
      </c>
      <c r="O12" s="58">
        <v>0</v>
      </c>
    </row>
    <row r="13" spans="1:17">
      <c r="A13" t="s">
        <v>175</v>
      </c>
      <c r="B13" t="s">
        <v>175</v>
      </c>
      <c r="C13" t="s">
        <v>175</v>
      </c>
      <c r="D13" t="s">
        <v>175</v>
      </c>
      <c r="E13" s="103" t="s">
        <v>1832</v>
      </c>
      <c r="F13" s="103" t="s">
        <v>1832</v>
      </c>
      <c r="G13" s="55">
        <v>0</v>
      </c>
      <c r="H13" t="s">
        <v>175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220</v>
      </c>
      <c r="B14" s="102" t="s">
        <v>1832</v>
      </c>
      <c r="C14" s="103" t="s">
        <v>1832</v>
      </c>
      <c r="D14" s="103" t="s">
        <v>1832</v>
      </c>
      <c r="E14" s="103" t="s">
        <v>1832</v>
      </c>
      <c r="F14" s="103" t="s">
        <v>1832</v>
      </c>
      <c r="G14" s="59">
        <v>0</v>
      </c>
      <c r="H14" s="103" t="s">
        <v>1832</v>
      </c>
      <c r="I14" s="103" t="s">
        <v>1832</v>
      </c>
      <c r="J14" s="103" t="s">
        <v>1832</v>
      </c>
      <c r="K14" s="59">
        <v>0</v>
      </c>
      <c r="L14" s="59">
        <v>0</v>
      </c>
      <c r="M14" s="103" t="s">
        <v>1832</v>
      </c>
      <c r="N14" s="58">
        <v>0</v>
      </c>
      <c r="O14" s="58">
        <v>0</v>
      </c>
    </row>
    <row r="15" spans="1:17">
      <c r="A15" t="s">
        <v>175</v>
      </c>
      <c r="B15" t="s">
        <v>175</v>
      </c>
      <c r="C15" t="s">
        <v>175</v>
      </c>
      <c r="D15" t="s">
        <v>175</v>
      </c>
      <c r="E15" s="103" t="s">
        <v>1832</v>
      </c>
      <c r="F15" s="103" t="s">
        <v>1832</v>
      </c>
      <c r="G15" s="55">
        <v>0</v>
      </c>
      <c r="H15" t="s">
        <v>175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223</v>
      </c>
      <c r="B16" s="102" t="s">
        <v>1832</v>
      </c>
      <c r="C16" s="103" t="s">
        <v>1832</v>
      </c>
      <c r="D16" s="103" t="s">
        <v>1832</v>
      </c>
      <c r="E16" s="103" t="s">
        <v>1832</v>
      </c>
      <c r="F16" s="103" t="s">
        <v>1832</v>
      </c>
      <c r="G16" s="59">
        <v>0</v>
      </c>
      <c r="H16" s="103" t="s">
        <v>1832</v>
      </c>
      <c r="I16" s="103" t="s">
        <v>1832</v>
      </c>
      <c r="J16" s="103" t="s">
        <v>1832</v>
      </c>
      <c r="K16" s="59">
        <v>0</v>
      </c>
      <c r="L16" s="59">
        <v>0</v>
      </c>
      <c r="M16" s="103" t="s">
        <v>1832</v>
      </c>
      <c r="N16" s="58">
        <v>0</v>
      </c>
      <c r="O16" s="58">
        <v>0</v>
      </c>
    </row>
    <row r="17" spans="1:15">
      <c r="A17" t="s">
        <v>175</v>
      </c>
      <c r="B17" t="s">
        <v>175</v>
      </c>
      <c r="C17" t="s">
        <v>175</v>
      </c>
      <c r="D17" t="s">
        <v>175</v>
      </c>
      <c r="E17" s="103" t="s">
        <v>1832</v>
      </c>
      <c r="F17" s="103" t="s">
        <v>1832</v>
      </c>
      <c r="G17" s="55">
        <v>0</v>
      </c>
      <c r="H17" t="s">
        <v>175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181</v>
      </c>
      <c r="B18" s="102" t="s">
        <v>1832</v>
      </c>
      <c r="C18" s="103" t="s">
        <v>1832</v>
      </c>
      <c r="D18" s="103" t="s">
        <v>1832</v>
      </c>
      <c r="E18" s="103" t="s">
        <v>1832</v>
      </c>
      <c r="F18" s="103" t="s">
        <v>1832</v>
      </c>
      <c r="G18" s="59">
        <v>0</v>
      </c>
      <c r="H18" s="103" t="s">
        <v>1832</v>
      </c>
      <c r="I18" s="103" t="s">
        <v>1832</v>
      </c>
      <c r="J18" s="103" t="s">
        <v>1832</v>
      </c>
      <c r="K18" s="59">
        <v>0</v>
      </c>
      <c r="L18" s="59">
        <v>0</v>
      </c>
      <c r="M18" s="103" t="s">
        <v>1832</v>
      </c>
      <c r="N18" s="58">
        <v>0</v>
      </c>
      <c r="O18" s="58">
        <v>0</v>
      </c>
    </row>
    <row r="19" spans="1:15">
      <c r="A19" s="57" t="s">
        <v>221</v>
      </c>
      <c r="B19" s="102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59">
        <v>0</v>
      </c>
      <c r="H19" s="103" t="s">
        <v>1832</v>
      </c>
      <c r="I19" s="103" t="s">
        <v>1832</v>
      </c>
      <c r="J19" s="103" t="s">
        <v>1832</v>
      </c>
      <c r="K19" s="59">
        <v>0</v>
      </c>
      <c r="L19" s="59">
        <v>0</v>
      </c>
      <c r="M19" s="103" t="s">
        <v>1832</v>
      </c>
      <c r="N19" s="58">
        <v>0</v>
      </c>
      <c r="O19" s="58">
        <v>0</v>
      </c>
    </row>
    <row r="20" spans="1:15">
      <c r="A20" t="s">
        <v>175</v>
      </c>
      <c r="B20" t="s">
        <v>175</v>
      </c>
      <c r="C20" t="s">
        <v>175</v>
      </c>
      <c r="D20" t="s">
        <v>175</v>
      </c>
      <c r="E20" s="103" t="s">
        <v>1832</v>
      </c>
      <c r="F20" s="103" t="s">
        <v>1832</v>
      </c>
      <c r="G20" s="55">
        <v>0</v>
      </c>
      <c r="H20" t="s">
        <v>175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222</v>
      </c>
      <c r="B21" s="102" t="s">
        <v>1832</v>
      </c>
      <c r="C21" s="103" t="s">
        <v>1832</v>
      </c>
      <c r="D21" s="103" t="s">
        <v>1832</v>
      </c>
      <c r="E21" s="103" t="s">
        <v>1832</v>
      </c>
      <c r="F21" s="103" t="s">
        <v>1832</v>
      </c>
      <c r="G21" s="59">
        <v>0</v>
      </c>
      <c r="H21" s="103" t="s">
        <v>1832</v>
      </c>
      <c r="I21" s="103" t="s">
        <v>1832</v>
      </c>
      <c r="J21" s="103" t="s">
        <v>1832</v>
      </c>
      <c r="K21" s="59">
        <v>0</v>
      </c>
      <c r="L21" s="59">
        <v>0</v>
      </c>
      <c r="M21" s="103" t="s">
        <v>1832</v>
      </c>
      <c r="N21" s="58">
        <v>0</v>
      </c>
      <c r="O21" s="58">
        <v>0</v>
      </c>
    </row>
    <row r="22" spans="1:15">
      <c r="A22" t="s">
        <v>175</v>
      </c>
      <c r="B22" t="s">
        <v>175</v>
      </c>
      <c r="C22" t="s">
        <v>175</v>
      </c>
      <c r="D22" t="s">
        <v>175</v>
      </c>
      <c r="E22" s="103" t="s">
        <v>1832</v>
      </c>
      <c r="F22" s="103" t="s">
        <v>1832</v>
      </c>
      <c r="G22" s="55">
        <v>0</v>
      </c>
      <c r="H22" t="s">
        <v>175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183</v>
      </c>
      <c r="B23" s="102" t="s">
        <v>1832</v>
      </c>
      <c r="C23" s="103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103" t="s">
        <v>1832</v>
      </c>
      <c r="I23" s="103" t="s">
        <v>1832</v>
      </c>
      <c r="J23" s="103" t="s">
        <v>1832</v>
      </c>
      <c r="K23" s="103" t="s">
        <v>1832</v>
      </c>
      <c r="L23" s="103" t="s">
        <v>1832</v>
      </c>
      <c r="M23" s="103" t="s">
        <v>1832</v>
      </c>
      <c r="N23" s="103" t="s">
        <v>1832</v>
      </c>
      <c r="O23" s="103" t="s">
        <v>1832</v>
      </c>
    </row>
    <row r="24" spans="1:15">
      <c r="A24" t="s">
        <v>215</v>
      </c>
      <c r="B24" s="102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  <c r="O24" s="103" t="s">
        <v>1832</v>
      </c>
    </row>
    <row r="25" spans="1:15">
      <c r="A25" t="s">
        <v>217</v>
      </c>
      <c r="B25" s="102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  <c r="O25" s="103" t="s">
        <v>1832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3" sqref="C13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2" t="s">
        <v>1831</v>
      </c>
    </row>
    <row r="2" spans="1:22" s="1" customFormat="1">
      <c r="A2" s="2" t="s">
        <v>1</v>
      </c>
      <c r="B2" s="9" t="s">
        <v>1297</v>
      </c>
    </row>
    <row r="3" spans="1:22" s="1" customFormat="1">
      <c r="A3" s="2" t="s">
        <v>2</v>
      </c>
      <c r="B3" s="20" t="s">
        <v>1298</v>
      </c>
    </row>
    <row r="4" spans="1:22" s="1" customFormat="1">
      <c r="A4" s="2" t="s">
        <v>3</v>
      </c>
      <c r="B4" s="63" t="s">
        <v>164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143</v>
      </c>
      <c r="K5" s="33" t="s">
        <v>154</v>
      </c>
      <c r="L5" s="33" t="s">
        <v>144</v>
      </c>
      <c r="M5" s="33" t="s">
        <v>69</v>
      </c>
      <c r="N5" s="33" t="s">
        <v>54</v>
      </c>
      <c r="O5" s="34" t="s">
        <v>150</v>
      </c>
      <c r="Q5" s="13"/>
    </row>
    <row r="6" spans="1:22" s="15" customFormat="1">
      <c r="A6" s="95" t="s">
        <v>1832</v>
      </c>
      <c r="B6" s="96" t="s">
        <v>1832</v>
      </c>
      <c r="C6" s="96" t="s">
        <v>1832</v>
      </c>
      <c r="D6" s="96" t="s">
        <v>1832</v>
      </c>
      <c r="E6" s="96" t="s">
        <v>1832</v>
      </c>
      <c r="F6" s="21" t="s">
        <v>70</v>
      </c>
      <c r="G6" s="21" t="s">
        <v>71</v>
      </c>
      <c r="H6" s="96" t="s">
        <v>1832</v>
      </c>
      <c r="I6" s="21" t="s">
        <v>7</v>
      </c>
      <c r="J6" s="21" t="s">
        <v>7</v>
      </c>
      <c r="K6" s="21" t="s">
        <v>151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97" t="s">
        <v>1832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147</v>
      </c>
      <c r="B8" s="98" t="s">
        <v>1832</v>
      </c>
      <c r="C8" s="98" t="s">
        <v>1832</v>
      </c>
      <c r="D8" s="98" t="s">
        <v>1832</v>
      </c>
      <c r="E8" s="98" t="s">
        <v>1832</v>
      </c>
      <c r="F8" s="98" t="s">
        <v>1832</v>
      </c>
      <c r="G8" s="98" t="s">
        <v>1832</v>
      </c>
      <c r="H8" s="98" t="s">
        <v>1832</v>
      </c>
      <c r="I8" s="98" t="s">
        <v>1832</v>
      </c>
      <c r="J8" s="98" t="s">
        <v>1832</v>
      </c>
      <c r="K8" s="53">
        <v>0</v>
      </c>
      <c r="L8" s="53">
        <v>0</v>
      </c>
      <c r="M8" s="98" t="s">
        <v>1832</v>
      </c>
      <c r="N8" s="54">
        <v>0</v>
      </c>
      <c r="O8" s="54">
        <v>0</v>
      </c>
      <c r="P8" s="25"/>
    </row>
    <row r="9" spans="1:22">
      <c r="A9" s="57" t="s">
        <v>169</v>
      </c>
      <c r="B9" s="102" t="s">
        <v>1832</v>
      </c>
      <c r="C9" s="102" t="s">
        <v>1832</v>
      </c>
      <c r="D9" s="102" t="s">
        <v>1832</v>
      </c>
      <c r="E9" s="102" t="s">
        <v>1832</v>
      </c>
      <c r="F9" s="102" t="s">
        <v>1832</v>
      </c>
      <c r="G9" s="59">
        <v>0</v>
      </c>
      <c r="H9" s="102" t="s">
        <v>1832</v>
      </c>
      <c r="I9" s="102" t="s">
        <v>1832</v>
      </c>
      <c r="J9" s="102" t="s">
        <v>1832</v>
      </c>
      <c r="K9" s="59">
        <v>0</v>
      </c>
      <c r="L9" s="59">
        <v>0</v>
      </c>
      <c r="M9" s="102" t="s">
        <v>1832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1122</v>
      </c>
      <c r="B10" s="102" t="s">
        <v>1832</v>
      </c>
      <c r="C10" s="102" t="s">
        <v>1832</v>
      </c>
      <c r="D10" s="102" t="s">
        <v>1832</v>
      </c>
      <c r="E10" s="102" t="s">
        <v>1832</v>
      </c>
      <c r="F10" s="102" t="s">
        <v>1832</v>
      </c>
      <c r="G10" s="59">
        <v>0</v>
      </c>
      <c r="H10" s="102" t="s">
        <v>1832</v>
      </c>
      <c r="I10" s="102" t="s">
        <v>1832</v>
      </c>
      <c r="J10" s="102" t="s">
        <v>1832</v>
      </c>
      <c r="K10" s="59">
        <v>0</v>
      </c>
      <c r="L10" s="59">
        <v>0</v>
      </c>
      <c r="M10" s="102" t="s">
        <v>1832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175</v>
      </c>
      <c r="B11" t="s">
        <v>175</v>
      </c>
      <c r="C11" t="s">
        <v>175</v>
      </c>
      <c r="D11" t="s">
        <v>175</v>
      </c>
      <c r="E11" s="102" t="s">
        <v>1832</v>
      </c>
      <c r="F11" s="102" t="s">
        <v>1832</v>
      </c>
      <c r="G11" s="55">
        <v>0</v>
      </c>
      <c r="H11" t="s">
        <v>175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1123</v>
      </c>
      <c r="B12" s="102" t="s">
        <v>1832</v>
      </c>
      <c r="C12" s="102" t="s">
        <v>1832</v>
      </c>
      <c r="D12" s="102" t="s">
        <v>1832</v>
      </c>
      <c r="E12" s="102" t="s">
        <v>1832</v>
      </c>
      <c r="F12" s="102" t="s">
        <v>1832</v>
      </c>
      <c r="G12" s="59">
        <v>0</v>
      </c>
      <c r="H12" s="102" t="s">
        <v>1832</v>
      </c>
      <c r="I12" s="102" t="s">
        <v>1832</v>
      </c>
      <c r="J12" s="102" t="s">
        <v>1832</v>
      </c>
      <c r="K12" s="59">
        <v>0</v>
      </c>
      <c r="L12" s="59">
        <v>0</v>
      </c>
      <c r="M12" s="102" t="s">
        <v>1832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175</v>
      </c>
      <c r="B13" t="s">
        <v>175</v>
      </c>
      <c r="C13" t="s">
        <v>175</v>
      </c>
      <c r="D13" t="s">
        <v>175</v>
      </c>
      <c r="E13" s="102" t="s">
        <v>1832</v>
      </c>
      <c r="F13" s="102" t="s">
        <v>1832</v>
      </c>
      <c r="G13" s="55">
        <v>0</v>
      </c>
      <c r="H13" t="s">
        <v>175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220</v>
      </c>
      <c r="B14" s="102" t="s">
        <v>1832</v>
      </c>
      <c r="C14" s="102" t="s">
        <v>1832</v>
      </c>
      <c r="D14" s="102" t="s">
        <v>1832</v>
      </c>
      <c r="E14" s="102" t="s">
        <v>1832</v>
      </c>
      <c r="F14" s="102" t="s">
        <v>1832</v>
      </c>
      <c r="G14" s="59">
        <v>0</v>
      </c>
      <c r="H14" s="102" t="s">
        <v>1832</v>
      </c>
      <c r="I14" s="102" t="s">
        <v>1832</v>
      </c>
      <c r="J14" s="102" t="s">
        <v>1832</v>
      </c>
      <c r="K14" s="59">
        <v>0</v>
      </c>
      <c r="L14" s="59">
        <v>0</v>
      </c>
      <c r="M14" s="102" t="s">
        <v>1832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175</v>
      </c>
      <c r="B15" t="s">
        <v>175</v>
      </c>
      <c r="C15" t="s">
        <v>175</v>
      </c>
      <c r="D15" t="s">
        <v>175</v>
      </c>
      <c r="E15" s="102" t="s">
        <v>1832</v>
      </c>
      <c r="F15" s="102" t="s">
        <v>1832</v>
      </c>
      <c r="G15" s="55">
        <v>0</v>
      </c>
      <c r="H15" t="s">
        <v>175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223</v>
      </c>
      <c r="B16" s="102" t="s">
        <v>1832</v>
      </c>
      <c r="C16" s="102" t="s">
        <v>1832</v>
      </c>
      <c r="D16" s="102" t="s">
        <v>1832</v>
      </c>
      <c r="E16" s="102" t="s">
        <v>1832</v>
      </c>
      <c r="F16" s="102" t="s">
        <v>1832</v>
      </c>
      <c r="G16" s="59">
        <v>0</v>
      </c>
      <c r="H16" s="102" t="s">
        <v>1832</v>
      </c>
      <c r="I16" s="102" t="s">
        <v>1832</v>
      </c>
      <c r="J16" s="102" t="s">
        <v>1832</v>
      </c>
      <c r="K16" s="59">
        <v>0</v>
      </c>
      <c r="L16" s="59">
        <v>0</v>
      </c>
      <c r="M16" s="102" t="s">
        <v>1832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175</v>
      </c>
      <c r="B17" t="s">
        <v>175</v>
      </c>
      <c r="C17" t="s">
        <v>175</v>
      </c>
      <c r="D17" t="s">
        <v>175</v>
      </c>
      <c r="E17" s="102" t="s">
        <v>1832</v>
      </c>
      <c r="F17" s="102" t="s">
        <v>1832</v>
      </c>
      <c r="G17" s="55">
        <v>0</v>
      </c>
      <c r="H17" t="s">
        <v>175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181</v>
      </c>
      <c r="B18" s="102" t="s">
        <v>1832</v>
      </c>
      <c r="C18" s="103" t="s">
        <v>1832</v>
      </c>
      <c r="D18" s="103" t="s">
        <v>1832</v>
      </c>
      <c r="E18" s="103" t="s">
        <v>1832</v>
      </c>
      <c r="F18" s="103" t="s">
        <v>1832</v>
      </c>
      <c r="G18" s="59">
        <v>0</v>
      </c>
      <c r="H18" s="103" t="s">
        <v>1832</v>
      </c>
      <c r="I18" s="103" t="s">
        <v>1832</v>
      </c>
      <c r="J18" s="103" t="s">
        <v>1832</v>
      </c>
      <c r="K18" s="59">
        <v>0</v>
      </c>
      <c r="L18" s="59">
        <v>0</v>
      </c>
      <c r="M18" s="103" t="s">
        <v>1832</v>
      </c>
      <c r="N18" s="58">
        <v>0</v>
      </c>
      <c r="O18" s="58">
        <v>0</v>
      </c>
    </row>
    <row r="19" spans="1:22">
      <c r="A19" s="57" t="s">
        <v>221</v>
      </c>
      <c r="B19" s="102" t="s">
        <v>1832</v>
      </c>
      <c r="C19" s="103" t="s">
        <v>1832</v>
      </c>
      <c r="D19" s="103" t="s">
        <v>1832</v>
      </c>
      <c r="E19" s="103" t="s">
        <v>1832</v>
      </c>
      <c r="F19" s="103" t="s">
        <v>1832</v>
      </c>
      <c r="G19" s="59">
        <v>0</v>
      </c>
      <c r="H19" s="103" t="s">
        <v>1832</v>
      </c>
      <c r="I19" s="103" t="s">
        <v>1832</v>
      </c>
      <c r="J19" s="103" t="s">
        <v>1832</v>
      </c>
      <c r="K19" s="59">
        <v>0</v>
      </c>
      <c r="L19" s="59">
        <v>0</v>
      </c>
      <c r="M19" s="103" t="s">
        <v>1832</v>
      </c>
      <c r="N19" s="58">
        <v>0</v>
      </c>
      <c r="O19" s="58">
        <v>0</v>
      </c>
    </row>
    <row r="20" spans="1:22">
      <c r="A20" t="s">
        <v>175</v>
      </c>
      <c r="B20" t="s">
        <v>175</v>
      </c>
      <c r="C20" t="s">
        <v>175</v>
      </c>
      <c r="D20" t="s">
        <v>175</v>
      </c>
      <c r="E20" s="103" t="s">
        <v>1832</v>
      </c>
      <c r="F20" s="103" t="s">
        <v>1832</v>
      </c>
      <c r="G20" s="55">
        <v>0</v>
      </c>
      <c r="H20" t="s">
        <v>175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222</v>
      </c>
      <c r="B21" s="102" t="s">
        <v>1832</v>
      </c>
      <c r="C21" s="103" t="s">
        <v>1832</v>
      </c>
      <c r="D21" s="103" t="s">
        <v>1832</v>
      </c>
      <c r="E21" s="103" t="s">
        <v>1832</v>
      </c>
      <c r="F21" s="103" t="s">
        <v>1832</v>
      </c>
      <c r="G21" s="59">
        <v>0</v>
      </c>
      <c r="H21" s="103" t="s">
        <v>1832</v>
      </c>
      <c r="I21" s="103" t="s">
        <v>1832</v>
      </c>
      <c r="J21" s="103" t="s">
        <v>1832</v>
      </c>
      <c r="K21" s="59">
        <v>0</v>
      </c>
      <c r="L21" s="59">
        <v>0</v>
      </c>
      <c r="M21" s="103" t="s">
        <v>1832</v>
      </c>
      <c r="N21" s="58">
        <v>0</v>
      </c>
      <c r="O21" s="58">
        <v>0</v>
      </c>
    </row>
    <row r="22" spans="1:22">
      <c r="A22" t="s">
        <v>175</v>
      </c>
      <c r="B22" t="s">
        <v>175</v>
      </c>
      <c r="C22" t="s">
        <v>175</v>
      </c>
      <c r="D22" t="s">
        <v>175</v>
      </c>
      <c r="E22" s="103" t="s">
        <v>1832</v>
      </c>
      <c r="F22" s="103" t="s">
        <v>1832</v>
      </c>
      <c r="G22" s="55">
        <v>0</v>
      </c>
      <c r="H22" t="s">
        <v>175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183</v>
      </c>
      <c r="B23" s="102" t="s">
        <v>1832</v>
      </c>
      <c r="C23" s="103" t="s">
        <v>1832</v>
      </c>
      <c r="D23" s="103" t="s">
        <v>1832</v>
      </c>
      <c r="E23" s="103" t="s">
        <v>1832</v>
      </c>
      <c r="F23" s="103" t="s">
        <v>1832</v>
      </c>
      <c r="G23" s="103" t="s">
        <v>1832</v>
      </c>
      <c r="H23" s="103" t="s">
        <v>1832</v>
      </c>
      <c r="I23" s="103" t="s">
        <v>1832</v>
      </c>
      <c r="J23" s="103" t="s">
        <v>1832</v>
      </c>
      <c r="K23" s="103" t="s">
        <v>1832</v>
      </c>
      <c r="L23" s="103" t="s">
        <v>1832</v>
      </c>
      <c r="M23" s="103" t="s">
        <v>1832</v>
      </c>
      <c r="N23" s="103" t="s">
        <v>1832</v>
      </c>
      <c r="O23" s="103" t="s">
        <v>1832</v>
      </c>
    </row>
    <row r="24" spans="1:22">
      <c r="A24" t="s">
        <v>215</v>
      </c>
      <c r="B24" s="102" t="s">
        <v>1832</v>
      </c>
      <c r="C24" s="103" t="s">
        <v>1832</v>
      </c>
      <c r="D24" s="103" t="s">
        <v>1832</v>
      </c>
      <c r="E24" s="103" t="s">
        <v>1832</v>
      </c>
      <c r="F24" s="103" t="s">
        <v>1832</v>
      </c>
      <c r="G24" s="103" t="s">
        <v>1832</v>
      </c>
      <c r="H24" s="103" t="s">
        <v>1832</v>
      </c>
      <c r="I24" s="103" t="s">
        <v>1832</v>
      </c>
      <c r="J24" s="103" t="s">
        <v>1832</v>
      </c>
      <c r="K24" s="103" t="s">
        <v>1832</v>
      </c>
      <c r="L24" s="103" t="s">
        <v>1832</v>
      </c>
      <c r="M24" s="103" t="s">
        <v>1832</v>
      </c>
      <c r="N24" s="103" t="s">
        <v>1832</v>
      </c>
      <c r="O24" s="103" t="s">
        <v>1832</v>
      </c>
    </row>
    <row r="25" spans="1:22">
      <c r="A25" t="s">
        <v>216</v>
      </c>
      <c r="B25" s="102" t="s">
        <v>1832</v>
      </c>
      <c r="C25" s="103" t="s">
        <v>1832</v>
      </c>
      <c r="D25" s="103" t="s">
        <v>1832</v>
      </c>
      <c r="E25" s="103" t="s">
        <v>1832</v>
      </c>
      <c r="F25" s="103" t="s">
        <v>1832</v>
      </c>
      <c r="G25" s="103" t="s">
        <v>1832</v>
      </c>
      <c r="H25" s="103" t="s">
        <v>1832</v>
      </c>
      <c r="I25" s="103" t="s">
        <v>1832</v>
      </c>
      <c r="J25" s="103" t="s">
        <v>1832</v>
      </c>
      <c r="K25" s="103" t="s">
        <v>1832</v>
      </c>
      <c r="L25" s="103" t="s">
        <v>1832</v>
      </c>
      <c r="M25" s="103" t="s">
        <v>1832</v>
      </c>
      <c r="N25" s="103" t="s">
        <v>1832</v>
      </c>
      <c r="O25" s="103" t="s">
        <v>1832</v>
      </c>
    </row>
    <row r="26" spans="1:22">
      <c r="A26" t="s">
        <v>217</v>
      </c>
      <c r="B26" s="102" t="s">
        <v>1832</v>
      </c>
      <c r="C26" s="103" t="s">
        <v>1832</v>
      </c>
      <c r="D26" s="103" t="s">
        <v>1832</v>
      </c>
      <c r="E26" s="103" t="s">
        <v>1832</v>
      </c>
      <c r="F26" s="103" t="s">
        <v>1832</v>
      </c>
      <c r="G26" s="103" t="s">
        <v>1832</v>
      </c>
      <c r="H26" s="103" t="s">
        <v>1832</v>
      </c>
      <c r="I26" s="103" t="s">
        <v>1832</v>
      </c>
      <c r="J26" s="103" t="s">
        <v>1832</v>
      </c>
      <c r="K26" s="103" t="s">
        <v>1832</v>
      </c>
      <c r="L26" s="103" t="s">
        <v>1832</v>
      </c>
      <c r="M26" s="103" t="s">
        <v>1832</v>
      </c>
      <c r="N26" s="103" t="s">
        <v>1832</v>
      </c>
      <c r="O26" s="103" t="s">
        <v>1832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2024-03-31T12:21:07Z</dcterms:modified>
</cp:coreProperties>
</file>