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2E9BB7AD-B0EE-4437-814C-E107F7B287DD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קונצרני'!$A$6:$AH$313</definedName>
    <definedName name="_xlnm._FilterDatabase" localSheetId="21" hidden="1">הלוואות!$A$5:$AH$417</definedName>
    <definedName name="_xlnm._FilterDatabase" localSheetId="19" hidden="1">'לא סחיר - חוזים עתידיים'!$A$6:$AH$361</definedName>
    <definedName name="_xlnm._FilterDatabase" localSheetId="16" hidden="1">'לא סחיר - קרנות השקעה'!$A$6:$AH$76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קונצרני'!$A$1:$AZ$313</definedName>
    <definedName name="_xlnm.Print_Area" localSheetId="9">אופציות!$A$1:$AZ$35</definedName>
    <definedName name="_xlnm.Print_Area" localSheetId="21">הלוואות!$A$1:$AZ$417</definedName>
    <definedName name="_xlnm.Print_Area" localSheetId="24">'השקעה בחברות מוחזקות'!$A$1:$AZ$12</definedName>
    <definedName name="_xlnm.Print_Area" localSheetId="25">'השקעות אחרות '!$A$1:$AZ$32</definedName>
    <definedName name="_xlnm.Print_Area" localSheetId="23">'זכויות מקרקעין'!$A$1:$AZ$18</definedName>
    <definedName name="_xlnm.Print_Area" localSheetId="10">'חוזים עתידיים'!$A$1:$AZ$22</definedName>
    <definedName name="_xlnm.Print_Area" localSheetId="26">'יתרת התחייבות להשקעה'!$A$1:$AZ$81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עתידיים'!$A$1:$AZ$361</definedName>
    <definedName name="_xlnm.Print_Area" localSheetId="17">'לא סחיר - כתבי אופציה'!$A$1:$AZ$18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השקעה'!$A$1:$AZ$76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מזומנים!$A$1:$AZ$58</definedName>
    <definedName name="_xlnm.Print_Area" localSheetId="5">מניות!$A$1:$AZ$260</definedName>
    <definedName name="_xlnm.Print_Area" localSheetId="0">'סכום נכסי הקרן'!$A$1:$AZ$55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סל'!$A$1:$AZ$90</definedName>
    <definedName name="_xlnm.Print_Area" localSheetId="2">'תעודות התחייבות ממשלתיות'!$A$1:$AZ$65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7" l="1"/>
  <c r="B9" i="27"/>
  <c r="H20" i="20"/>
  <c r="J20" i="20" s="1"/>
  <c r="H26" i="20"/>
  <c r="J26" i="20" s="1"/>
  <c r="J12" i="20"/>
  <c r="J13" i="20"/>
  <c r="J14" i="20"/>
  <c r="J15" i="20"/>
  <c r="J16" i="20"/>
  <c r="J17" i="20"/>
  <c r="J18" i="20"/>
  <c r="J19" i="20"/>
  <c r="J21" i="20"/>
  <c r="J22" i="20"/>
  <c r="J23" i="20"/>
  <c r="J24" i="20"/>
  <c r="J25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7" i="20"/>
  <c r="J338" i="20"/>
  <c r="J339" i="20"/>
  <c r="J342" i="20"/>
  <c r="J343" i="20"/>
  <c r="J344" i="20"/>
  <c r="J345" i="20"/>
  <c r="J346" i="20"/>
  <c r="J347" i="20"/>
  <c r="J348" i="20"/>
  <c r="J350" i="20"/>
  <c r="J351" i="20"/>
  <c r="J352" i="20"/>
  <c r="J353" i="20"/>
  <c r="J354" i="20"/>
  <c r="J355" i="20"/>
  <c r="J356" i="20"/>
  <c r="J357" i="20"/>
  <c r="H229" i="20"/>
  <c r="J229" i="20" s="1"/>
  <c r="H11" i="20"/>
  <c r="H336" i="20"/>
  <c r="J336" i="20" s="1"/>
  <c r="H349" i="20"/>
  <c r="J349" i="20" s="1"/>
  <c r="H341" i="20"/>
  <c r="H340" i="20" s="1"/>
  <c r="J340" i="20" s="1"/>
  <c r="K9" i="2"/>
  <c r="K10" i="2"/>
  <c r="K11" i="2"/>
  <c r="K12" i="2"/>
  <c r="K14" i="2"/>
  <c r="K15" i="2"/>
  <c r="K16" i="2"/>
  <c r="K17" i="2"/>
  <c r="K19" i="2"/>
  <c r="K20" i="2"/>
  <c r="K22" i="2"/>
  <c r="K23" i="2"/>
  <c r="K24" i="2"/>
  <c r="K26" i="2"/>
  <c r="K27" i="2"/>
  <c r="K28" i="2"/>
  <c r="K30" i="2"/>
  <c r="K31" i="2"/>
  <c r="K32" i="2"/>
  <c r="K33" i="2"/>
  <c r="K34" i="2"/>
  <c r="K35" i="2"/>
  <c r="K36" i="2"/>
  <c r="K37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I38" i="2"/>
  <c r="K38" i="2" s="1"/>
  <c r="J37" i="2"/>
  <c r="J36" i="2"/>
  <c r="J35" i="2"/>
  <c r="J34" i="2"/>
  <c r="J33" i="2"/>
  <c r="J32" i="2"/>
  <c r="J31" i="2"/>
  <c r="J30" i="2"/>
  <c r="I29" i="2"/>
  <c r="J29" i="2" s="1"/>
  <c r="J28" i="2"/>
  <c r="J27" i="2"/>
  <c r="J26" i="2"/>
  <c r="I25" i="2"/>
  <c r="J25" i="2" s="1"/>
  <c r="J24" i="2"/>
  <c r="J23" i="2"/>
  <c r="J22" i="2"/>
  <c r="I21" i="2"/>
  <c r="J21" i="2" s="1"/>
  <c r="J20" i="2"/>
  <c r="J19" i="2"/>
  <c r="I18" i="2"/>
  <c r="K18" i="2" s="1"/>
  <c r="J17" i="2"/>
  <c r="J16" i="2"/>
  <c r="J15" i="2"/>
  <c r="J14" i="2"/>
  <c r="I13" i="2"/>
  <c r="K13" i="2" s="1"/>
  <c r="J12" i="2"/>
  <c r="J11" i="2"/>
  <c r="J10" i="2"/>
  <c r="J9" i="2"/>
  <c r="J8" i="2"/>
  <c r="B8" i="27" l="1"/>
  <c r="C42" i="1" s="1"/>
  <c r="D42" i="1" s="1"/>
  <c r="J38" i="2"/>
  <c r="J18" i="2"/>
  <c r="J13" i="2"/>
  <c r="K29" i="2"/>
  <c r="K25" i="2"/>
  <c r="K21" i="2"/>
  <c r="J11" i="20"/>
  <c r="H10" i="20"/>
  <c r="J341" i="20"/>
  <c r="H9" i="20" l="1"/>
  <c r="I10" i="20" s="1"/>
  <c r="J10" i="20"/>
  <c r="I14" i="20" l="1"/>
  <c r="I20" i="20"/>
  <c r="I26" i="20"/>
  <c r="I32" i="20"/>
  <c r="I38" i="20"/>
  <c r="I44" i="20"/>
  <c r="I50" i="20"/>
  <c r="I56" i="20"/>
  <c r="I62" i="20"/>
  <c r="I68" i="20"/>
  <c r="I74" i="20"/>
  <c r="I80" i="20"/>
  <c r="I86" i="20"/>
  <c r="I92" i="20"/>
  <c r="I98" i="20"/>
  <c r="I104" i="20"/>
  <c r="I110" i="20"/>
  <c r="I116" i="20"/>
  <c r="I122" i="20"/>
  <c r="I128" i="20"/>
  <c r="I134" i="20"/>
  <c r="I140" i="20"/>
  <c r="I146" i="20"/>
  <c r="I152" i="20"/>
  <c r="I158" i="20"/>
  <c r="I164" i="20"/>
  <c r="I170" i="20"/>
  <c r="I176" i="20"/>
  <c r="I182" i="20"/>
  <c r="I188" i="20"/>
  <c r="I194" i="20"/>
  <c r="I200" i="20"/>
  <c r="I206" i="20"/>
  <c r="I212" i="20"/>
  <c r="I218" i="20"/>
  <c r="I224" i="20"/>
  <c r="I230" i="20"/>
  <c r="I236" i="20"/>
  <c r="I242" i="20"/>
  <c r="I248" i="20"/>
  <c r="I254" i="20"/>
  <c r="I260" i="20"/>
  <c r="I266" i="20"/>
  <c r="I272" i="20"/>
  <c r="I278" i="20"/>
  <c r="I284" i="20"/>
  <c r="I290" i="20"/>
  <c r="I296" i="20"/>
  <c r="I302" i="20"/>
  <c r="I308" i="20"/>
  <c r="I314" i="20"/>
  <c r="I320" i="20"/>
  <c r="I326" i="20"/>
  <c r="I332" i="20"/>
  <c r="I338" i="20"/>
  <c r="I344" i="20"/>
  <c r="I350" i="20"/>
  <c r="I356" i="20"/>
  <c r="J9" i="20"/>
  <c r="I15" i="20"/>
  <c r="I21" i="20"/>
  <c r="I27" i="20"/>
  <c r="I33" i="20"/>
  <c r="I39" i="20"/>
  <c r="I45" i="20"/>
  <c r="I51" i="20"/>
  <c r="I57" i="20"/>
  <c r="I63" i="20"/>
  <c r="I69" i="20"/>
  <c r="I75" i="20"/>
  <c r="I81" i="20"/>
  <c r="I87" i="20"/>
  <c r="I93" i="20"/>
  <c r="I99" i="20"/>
  <c r="I105" i="20"/>
  <c r="I111" i="20"/>
  <c r="I117" i="20"/>
  <c r="I123" i="20"/>
  <c r="I129" i="20"/>
  <c r="I135" i="20"/>
  <c r="I141" i="20"/>
  <c r="I147" i="20"/>
  <c r="I19" i="20"/>
  <c r="I29" i="20"/>
  <c r="I37" i="20"/>
  <c r="I47" i="20"/>
  <c r="I55" i="20"/>
  <c r="I65" i="20"/>
  <c r="I73" i="20"/>
  <c r="I83" i="20"/>
  <c r="I91" i="20"/>
  <c r="I101" i="20"/>
  <c r="I109" i="20"/>
  <c r="I119" i="20"/>
  <c r="I127" i="20"/>
  <c r="I137" i="20"/>
  <c r="I145" i="20"/>
  <c r="I154" i="20"/>
  <c r="I161" i="20"/>
  <c r="I168" i="20"/>
  <c r="I175" i="20"/>
  <c r="I183" i="20"/>
  <c r="I190" i="20"/>
  <c r="I197" i="20"/>
  <c r="I204" i="20"/>
  <c r="I211" i="20"/>
  <c r="I219" i="20"/>
  <c r="I226" i="20"/>
  <c r="I233" i="20"/>
  <c r="I240" i="20"/>
  <c r="I247" i="20"/>
  <c r="I255" i="20"/>
  <c r="I262" i="20"/>
  <c r="I269" i="20"/>
  <c r="I276" i="20"/>
  <c r="I283" i="20"/>
  <c r="I291" i="20"/>
  <c r="I298" i="20"/>
  <c r="I305" i="20"/>
  <c r="I312" i="20"/>
  <c r="I319" i="20"/>
  <c r="I327" i="20"/>
  <c r="I334" i="20"/>
  <c r="I348" i="20"/>
  <c r="I355" i="20"/>
  <c r="I12" i="20"/>
  <c r="I22" i="20"/>
  <c r="I30" i="20"/>
  <c r="I40" i="20"/>
  <c r="I48" i="20"/>
  <c r="I58" i="20"/>
  <c r="I66" i="20"/>
  <c r="I76" i="20"/>
  <c r="I84" i="20"/>
  <c r="I94" i="20"/>
  <c r="I102" i="20"/>
  <c r="I112" i="20"/>
  <c r="I120" i="20"/>
  <c r="I130" i="20"/>
  <c r="I138" i="20"/>
  <c r="I148" i="20"/>
  <c r="I155" i="20"/>
  <c r="I162" i="20"/>
  <c r="I169" i="20"/>
  <c r="I177" i="20"/>
  <c r="I184" i="20"/>
  <c r="I191" i="20"/>
  <c r="I198" i="20"/>
  <c r="I205" i="20"/>
  <c r="I213" i="20"/>
  <c r="I220" i="20"/>
  <c r="I227" i="20"/>
  <c r="I234" i="20"/>
  <c r="I241" i="20"/>
  <c r="I249" i="20"/>
  <c r="I256" i="20"/>
  <c r="I263" i="20"/>
  <c r="I270" i="20"/>
  <c r="I277" i="20"/>
  <c r="I285" i="20"/>
  <c r="I292" i="20"/>
  <c r="I299" i="20"/>
  <c r="I306" i="20"/>
  <c r="I16" i="20"/>
  <c r="I28" i="20"/>
  <c r="I42" i="20"/>
  <c r="I54" i="20"/>
  <c r="I70" i="20"/>
  <c r="I82" i="20"/>
  <c r="I96" i="20"/>
  <c r="I108" i="20"/>
  <c r="I124" i="20"/>
  <c r="I136" i="20"/>
  <c r="I150" i="20"/>
  <c r="I160" i="20"/>
  <c r="I172" i="20"/>
  <c r="I181" i="20"/>
  <c r="I193" i="20"/>
  <c r="I203" i="20"/>
  <c r="I215" i="20"/>
  <c r="I225" i="20"/>
  <c r="I237" i="20"/>
  <c r="I246" i="20"/>
  <c r="I258" i="20"/>
  <c r="I268" i="20"/>
  <c r="I280" i="20"/>
  <c r="I289" i="20"/>
  <c r="I301" i="20"/>
  <c r="I311" i="20"/>
  <c r="I321" i="20"/>
  <c r="I329" i="20"/>
  <c r="I337" i="20"/>
  <c r="I346" i="20"/>
  <c r="I354" i="20"/>
  <c r="I17" i="20"/>
  <c r="I31" i="20"/>
  <c r="I43" i="20"/>
  <c r="I59" i="20"/>
  <c r="I71" i="20"/>
  <c r="I85" i="20"/>
  <c r="I97" i="20"/>
  <c r="I113" i="20"/>
  <c r="I125" i="20"/>
  <c r="I139" i="20"/>
  <c r="I151" i="20"/>
  <c r="I163" i="20"/>
  <c r="I173" i="20"/>
  <c r="I185" i="20"/>
  <c r="I195" i="20"/>
  <c r="I207" i="20"/>
  <c r="I216" i="20"/>
  <c r="I228" i="20"/>
  <c r="I238" i="20"/>
  <c r="I250" i="20"/>
  <c r="I259" i="20"/>
  <c r="I271" i="20"/>
  <c r="I281" i="20"/>
  <c r="I293" i="20"/>
  <c r="I303" i="20"/>
  <c r="I313" i="20"/>
  <c r="I322" i="20"/>
  <c r="I330" i="20"/>
  <c r="I339" i="20"/>
  <c r="I347" i="20"/>
  <c r="I357" i="20"/>
  <c r="I18" i="20"/>
  <c r="I34" i="20"/>
  <c r="I46" i="20"/>
  <c r="I60" i="20"/>
  <c r="I72" i="20"/>
  <c r="I88" i="20"/>
  <c r="I100" i="20"/>
  <c r="I114" i="20"/>
  <c r="I126" i="20"/>
  <c r="I142" i="20"/>
  <c r="I153" i="20"/>
  <c r="I165" i="20"/>
  <c r="I174" i="20"/>
  <c r="I186" i="20"/>
  <c r="I196" i="20"/>
  <c r="I208" i="20"/>
  <c r="I217" i="20"/>
  <c r="I239" i="20"/>
  <c r="I251" i="20"/>
  <c r="I261" i="20"/>
  <c r="I273" i="20"/>
  <c r="I25" i="20"/>
  <c r="I53" i="20"/>
  <c r="I79" i="20"/>
  <c r="I107" i="20"/>
  <c r="I133" i="20"/>
  <c r="I159" i="20"/>
  <c r="I180" i="20"/>
  <c r="I202" i="20"/>
  <c r="I223" i="20"/>
  <c r="I245" i="20"/>
  <c r="I267" i="20"/>
  <c r="I287" i="20"/>
  <c r="I304" i="20"/>
  <c r="I317" i="20"/>
  <c r="I331" i="20"/>
  <c r="I343" i="20"/>
  <c r="I9" i="20"/>
  <c r="I35" i="20"/>
  <c r="I61" i="20"/>
  <c r="I89" i="20"/>
  <c r="I115" i="20"/>
  <c r="I143" i="20"/>
  <c r="I166" i="20"/>
  <c r="I187" i="20"/>
  <c r="I209" i="20"/>
  <c r="I231" i="20"/>
  <c r="I252" i="20"/>
  <c r="I274" i="20"/>
  <c r="I288" i="20"/>
  <c r="I307" i="20"/>
  <c r="I318" i="20"/>
  <c r="I333" i="20"/>
  <c r="I345" i="20"/>
  <c r="I36" i="20"/>
  <c r="I64" i="20"/>
  <c r="I90" i="20"/>
  <c r="I118" i="20"/>
  <c r="I144" i="20"/>
  <c r="I167" i="20"/>
  <c r="I189" i="20"/>
  <c r="I210" i="20"/>
  <c r="I232" i="20"/>
  <c r="I253" i="20"/>
  <c r="I275" i="20"/>
  <c r="I294" i="20"/>
  <c r="I309" i="20"/>
  <c r="I323" i="20"/>
  <c r="I335" i="20"/>
  <c r="I349" i="20"/>
  <c r="I13" i="20"/>
  <c r="I41" i="20"/>
  <c r="I67" i="20"/>
  <c r="I95" i="20"/>
  <c r="I121" i="20"/>
  <c r="I149" i="20"/>
  <c r="I171" i="20"/>
  <c r="I192" i="20"/>
  <c r="I214" i="20"/>
  <c r="I235" i="20"/>
  <c r="I257" i="20"/>
  <c r="I279" i="20"/>
  <c r="I295" i="20"/>
  <c r="I310" i="20"/>
  <c r="I324" i="20"/>
  <c r="I336" i="20"/>
  <c r="I351" i="20"/>
  <c r="I23" i="20"/>
  <c r="I49" i="20"/>
  <c r="I77" i="20"/>
  <c r="I103" i="20"/>
  <c r="I131" i="20"/>
  <c r="I156" i="20"/>
  <c r="I178" i="20"/>
  <c r="I199" i="20"/>
  <c r="I221" i="20"/>
  <c r="I243" i="20"/>
  <c r="I264" i="20"/>
  <c r="I282" i="20"/>
  <c r="I297" i="20"/>
  <c r="I315" i="20"/>
  <c r="I325" i="20"/>
  <c r="I340" i="20"/>
  <c r="I352" i="20"/>
  <c r="I24" i="20"/>
  <c r="I52" i="20"/>
  <c r="I78" i="20"/>
  <c r="I106" i="20"/>
  <c r="I132" i="20"/>
  <c r="I157" i="20"/>
  <c r="I179" i="20"/>
  <c r="I201" i="20"/>
  <c r="I222" i="20"/>
  <c r="I244" i="20"/>
  <c r="I265" i="20"/>
  <c r="I286" i="20"/>
  <c r="I300" i="20"/>
  <c r="I316" i="20"/>
  <c r="I328" i="20"/>
  <c r="I342" i="20"/>
  <c r="I353" i="20"/>
  <c r="I341" i="20"/>
  <c r="I11" i="20"/>
  <c r="I229" i="20"/>
</calcChain>
</file>

<file path=xl/sharedStrings.xml><?xml version="1.0" encoding="utf-8"?>
<sst xmlns="http://schemas.openxmlformats.org/spreadsheetml/2006/main" count="17243" uniqueCount="3495">
  <si>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</si>
  <si>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</si>
  <si>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</si>
  <si>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</si>
  <si>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</si>
  <si>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</si>
  <si>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</si>
  <si>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</si>
  <si>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</si>
  <si>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</si>
  <si>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</si>
  <si>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</si>
  <si>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</si>
  <si>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</si>
  <si>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</si>
  <si>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</si>
  <si>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</si>
  <si>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</si>
  <si>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</si>
  <si>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</si>
  <si>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</si>
  <si>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</si>
  <si>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</si>
  <si>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</si>
  <si>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</si>
  <si>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</si>
  <si>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</si>
  <si>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</si>
  <si>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</si>
  <si>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</si>
  <si>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</si>
  <si>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</si>
  <si>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</si>
  <si>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</si>
  <si>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</si>
  <si>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</si>
  <si>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</si>
  <si>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</si>
  <si>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</si>
  <si>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</si>
  <si>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</si>
  <si>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</si>
  <si>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</si>
  <si>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</si>
  <si>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</si>
  <si>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</si>
  <si>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</si>
  <si>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</si>
  <si>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</si>
  <si>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</si>
  <si>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</si>
  <si>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</si>
  <si>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</si>
  <si>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</si>
  <si>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</si>
  <si>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</si>
  <si>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</si>
  <si>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</si>
  <si>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</si>
  <si>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</si>
  <si>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</si>
  <si>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</si>
  <si>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</si>
  <si>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</si>
  <si>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</si>
  <si>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</si>
  <si>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</si>
  <si>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</si>
  <si>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</si>
  <si>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</si>
  <si>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</si>
  <si>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</si>
  <si>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</si>
  <si>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</si>
  <si>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</si>
  <si>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</si>
  <si>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</si>
  <si>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</si>
  <si>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</si>
  <si>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</si>
  <si>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</si>
  <si>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</si>
  <si>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</si>
  <si>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</si>
  <si>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</si>
  <si>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</si>
  <si>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</si>
  <si>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</si>
  <si>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</si>
  <si>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</si>
  <si>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</si>
  <si>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</si>
  <si>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</si>
  <si>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</si>
  <si>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</si>
  <si>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</si>
  <si>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</si>
  <si>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</si>
  <si>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</si>
  <si>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</si>
  <si>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</si>
  <si>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</si>
  <si>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</si>
  <si>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</si>
  <si>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</si>
  <si>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</si>
  <si>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</si>
  <si>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</si>
  <si>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</si>
  <si>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</si>
  <si>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</si>
  <si>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</si>
  <si>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</si>
  <si>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</si>
  <si>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</si>
  <si>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</si>
  <si>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</si>
  <si>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</si>
  <si>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</si>
  <si>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</si>
  <si>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</si>
  <si>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</si>
  <si>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</si>
  <si>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</si>
  <si>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</si>
  <si>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</si>
  <si>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</si>
  <si>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</si>
  <si>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</si>
  <si>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</si>
  <si>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</si>
  <si>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</si>
  <si>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</si>
  <si>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</si>
  <si>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</si>
  <si>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</si>
  <si>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</si>
  <si>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</si>
  <si>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</si>
  <si>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</si>
  <si>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</si>
  <si>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</si>
  <si>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</si>
  <si>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</si>
  <si>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</si>
  <si>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</si>
  <si>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</si>
  <si>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</si>
  <si>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</si>
  <si>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</si>
  <si>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</si>
  <si>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</si>
  <si>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</si>
  <si>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</si>
  <si>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</si>
  <si>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</si>
  <si>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</si>
  <si>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</si>
  <si>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</si>
  <si>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</si>
  <si>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</si>
  <si>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</si>
  <si>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</si>
  <si>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</si>
  <si>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</si>
  <si>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7935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</si>
  <si>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</si>
  <si>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</si>
  <si>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</si>
  <si>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</si>
  <si>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</si>
  <si>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</si>
  <si>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</si>
  <si>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</si>
  <si>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</si>
  <si>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</si>
  <si>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</si>
  <si>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</si>
  <si>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130018- 10-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</si>
  <si>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</si>
  <si>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</si>
  <si>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</si>
  <si>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</si>
  <si>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</si>
  <si>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</si>
  <si>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</si>
  <si>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</si>
  <si>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</si>
  <si>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</si>
  <si>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</si>
  <si>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</si>
  <si>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</si>
  <si>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</si>
  <si>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</si>
  <si>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</si>
  <si>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</si>
  <si>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</si>
  <si>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</si>
  <si>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</si>
  <si>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</si>
  <si>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</si>
  <si>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</si>
  <si>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</si>
  <si>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</si>
  <si>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</si>
  <si>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</si>
  <si>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</si>
  <si>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</si>
  <si>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</si>
  <si>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</si>
  <si>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</si>
  <si>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</si>
  <si>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</si>
  <si>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</si>
  <si>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</si>
  <si>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</si>
  <si>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</si>
  <si>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</si>
  <si>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</si>
  <si>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</si>
  <si>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</si>
  <si>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</si>
  <si>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</si>
  <si>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</si>
  <si>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</si>
  <si>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</si>
  <si>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</si>
  <si>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31/01/23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</si>
  <si>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</si>
  <si>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</si>
  <si>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</si>
  <si>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</si>
  <si>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</si>
  <si>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</si>
  <si>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</si>
  <si>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</si>
  <si>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</si>
  <si>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</si>
  <si>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</si>
  <si>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</si>
  <si>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</si>
  <si>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</si>
  <si>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</si>
  <si>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</si>
  <si>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</si>
  <si>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</si>
  <si>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</si>
  <si>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</si>
  <si>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</si>
  <si>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</si>
  <si>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</si>
  <si>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</si>
  <si>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</si>
  <si>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</si>
  <si>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</si>
  <si>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</si>
  <si>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</si>
  <si>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</si>
  <si>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</si>
  <si>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</si>
  <si>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</si>
  <si>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</si>
  <si>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</si>
  <si>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</si>
  <si>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</si>
  <si>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</si>
  <si>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</si>
  <si>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</si>
  <si>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</si>
  <si>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</si>
  <si>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</si>
  <si>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</si>
  <si>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</si>
  <si>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</si>
  <si>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</si>
  <si>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</si>
  <si>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</si>
  <si>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</si>
  <si>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</si>
  <si>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</si>
  <si>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</si>
  <si>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</si>
  <si>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</si>
  <si>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</si>
  <si>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</si>
  <si>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</si>
  <si>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</si>
  <si>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</si>
  <si>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</si>
  <si>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</si>
  <si>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</si>
  <si>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</si>
  <si>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</si>
  <si>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</si>
  <si>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</si>
  <si>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</si>
  <si>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</si>
  <si>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</si>
  <si>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</si>
  <si>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</si>
  <si>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</si>
  <si>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</si>
  <si>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</si>
  <si>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</si>
  <si>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</si>
  <si>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</si>
  <si>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</si>
  <si>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</si>
  <si>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</si>
  <si>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</si>
  <si>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</si>
  <si>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</si>
  <si>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</si>
  <si>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</si>
  <si>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</si>
  <si>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</si>
  <si>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</si>
  <si>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31/07/17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</si>
  <si>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</si>
  <si>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</si>
  <si>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</si>
  <si>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</si>
  <si>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</si>
  <si>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</si>
  <si>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</si>
  <si>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</si>
  <si>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</si>
  <si>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</si>
  <si>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</si>
  <si>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</si>
  <si>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</si>
  <si>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</si>
  <si>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</si>
  <si>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</si>
  <si>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</si>
  <si>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</si>
  <si>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</si>
  <si>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</si>
  <si>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</si>
  <si>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</si>
  <si>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</si>
  <si>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</si>
  <si>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</si>
  <si>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</si>
  <si>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</si>
  <si>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</si>
  <si>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</si>
  <si>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</si>
  <si>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</si>
  <si>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</si>
  <si>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</si>
  <si>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</si>
  <si>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</si>
  <si>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</si>
  <si>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</si>
  <si>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</si>
  <si>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</si>
  <si>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</si>
  <si>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</si>
  <si>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</si>
  <si>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</si>
  <si>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</si>
  <si>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</si>
  <si>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</si>
  <si>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</si>
  <si>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</si>
  <si>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</si>
  <si>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</si>
  <si>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</si>
  <si>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</si>
  <si>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</si>
  <si>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</si>
  <si>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</si>
  <si>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</si>
  <si>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</si>
  <si>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</si>
  <si>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</si>
  <si>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</si>
  <si>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</si>
  <si>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</si>
  <si>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</si>
  <si>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</si>
  <si>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</si>
  <si>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</si>
  <si>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</si>
  <si>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</si>
  <si>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</si>
  <si>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</si>
  <si>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</si>
  <si>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</si>
  <si>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</si>
  <si>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</si>
  <si>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</si>
  <si>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</si>
  <si>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</si>
  <si>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</si>
  <si>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</si>
  <si>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</si>
  <si>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</si>
  <si>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</si>
  <si>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</si>
  <si>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</si>
  <si>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</si>
  <si>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</si>
  <si>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</si>
  <si>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</si>
  <si>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</si>
  <si>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</si>
  <si>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</si>
  <si>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</si>
  <si>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</si>
  <si>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</si>
  <si>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</si>
  <si>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</si>
  <si>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</si>
  <si>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</si>
  <si>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</si>
  <si>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</si>
  <si>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</si>
  <si>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</si>
  <si>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30/01/20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</si>
  <si>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</si>
  <si>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</si>
  <si>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</si>
  <si>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</si>
  <si>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</si>
  <si>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</si>
  <si>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</si>
  <si>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08/05/18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</si>
  <si>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</si>
  <si>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</si>
  <si>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</si>
  <si>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</si>
  <si>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</si>
  <si>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</si>
  <si>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</si>
  <si>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</si>
  <si>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</si>
  <si>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</si>
  <si>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</si>
  <si>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</si>
  <si>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</si>
  <si>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</si>
  <si>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</si>
  <si>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</si>
  <si>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</si>
  <si>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</si>
  <si>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</si>
  <si>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</si>
  <si>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</si>
  <si>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</si>
  <si>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</si>
  <si>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</si>
  <si>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</si>
  <si>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</si>
  <si>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</si>
  <si>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</si>
  <si>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</si>
  <si>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</si>
  <si>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</si>
  <si>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</si>
  <si>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</si>
  <si>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</si>
  <si>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</si>
  <si>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</si>
  <si>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</si>
  <si>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</si>
  <si>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</si>
  <si>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</si>
  <si>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</si>
  <si>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</si>
  <si>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</si>
  <si>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</si>
  <si>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</si>
  <si>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</si>
  <si>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</si>
  <si>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</si>
  <si>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</si>
  <si>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</si>
  <si>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</si>
  <si>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</si>
  <si>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</si>
  <si>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</si>
  <si>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</si>
  <si>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</si>
  <si>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</si>
  <si>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</si>
  <si>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</si>
  <si>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</si>
  <si>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</si>
  <si>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</si>
  <si>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</si>
  <si>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</si>
  <si>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</si>
  <si>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</si>
  <si>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</si>
  <si>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</si>
  <si>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</si>
  <si>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</si>
  <si>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</si>
  <si>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</si>
  <si>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</si>
  <si>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</si>
  <si>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</si>
  <si>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</si>
  <si>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</si>
  <si>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</si>
  <si>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</si>
  <si>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</si>
  <si>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</si>
  <si>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</si>
  <si>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</si>
  <si>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</si>
  <si>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</si>
  <si>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</si>
  <si>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</si>
  <si>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</si>
  <si>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</si>
  <si>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</si>
  <si>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</si>
  <si>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</si>
  <si>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</si>
  <si>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</si>
  <si>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</si>
  <si>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</si>
  <si>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</si>
  <si>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</si>
  <si>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</si>
  <si>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</si>
  <si>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</si>
  <si>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</si>
  <si>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</si>
  <si>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</si>
  <si>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</si>
  <si>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</si>
  <si>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</si>
  <si>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</si>
  <si>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</si>
  <si>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</si>
  <si>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</si>
  <si>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</si>
  <si>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</si>
  <si>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</si>
  <si>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</si>
  <si>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</si>
  <si>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</si>
  <si>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</si>
  <si>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</si>
  <si>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</si>
  <si>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</si>
  <si>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</si>
  <si>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</si>
  <si>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</si>
  <si>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</si>
  <si>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</si>
  <si>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</si>
  <si>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</si>
  <si>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</si>
  <si>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07/02/18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</si>
  <si>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</si>
  <si>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</si>
  <si>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</si>
  <si>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</si>
  <si>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</si>
  <si>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</si>
  <si>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</si>
  <si>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</si>
  <si>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</si>
  <si>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</si>
  <si>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</si>
  <si>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</si>
  <si>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</si>
  <si>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</si>
  <si>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</si>
  <si>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</si>
  <si>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</si>
  <si>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</si>
  <si>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</si>
  <si>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</si>
  <si>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</si>
  <si>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</si>
  <si>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</si>
  <si>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</si>
  <si>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</si>
  <si>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</si>
  <si>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</si>
  <si>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</si>
  <si>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</si>
  <si>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</si>
  <si>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</si>
  <si>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</si>
  <si>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</si>
  <si>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</si>
  <si>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</si>
  <si>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</si>
  <si>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</si>
  <si>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</si>
  <si>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</si>
  <si>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</si>
  <si>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</si>
  <si>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</si>
  <si>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</si>
  <si>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</si>
  <si>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</si>
  <si>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</si>
  <si>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</si>
  <si>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</si>
  <si>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</si>
  <si>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</si>
  <si>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</si>
  <si>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</si>
  <si>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</si>
  <si>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</si>
  <si>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</si>
  <si>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</si>
  <si>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</si>
  <si>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</si>
  <si>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</si>
  <si>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</si>
  <si>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</si>
  <si>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</si>
  <si>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</si>
  <si>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</si>
  <si>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</si>
  <si>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</si>
  <si>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</si>
  <si>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</si>
  <si>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</si>
  <si>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</si>
  <si>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</si>
  <si>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</si>
  <si>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</si>
  <si>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</si>
  <si>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</si>
  <si>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</si>
  <si>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</si>
  <si>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</si>
  <si>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</si>
  <si>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</si>
  <si>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</si>
  <si>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</si>
  <si>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</si>
  <si>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</si>
  <si>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</si>
  <si>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</si>
  <si>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</si>
  <si>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</si>
  <si>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</si>
  <si>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</si>
  <si>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</si>
  <si>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</si>
  <si>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</si>
  <si>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</si>
  <si>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</si>
  <si>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</si>
  <si>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</si>
  <si>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</si>
  <si>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</si>
  <si>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</si>
  <si>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</si>
  <si>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</si>
  <si>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</si>
  <si>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</si>
  <si>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</si>
  <si>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</si>
  <si>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</si>
  <si>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</si>
  <si>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</si>
  <si>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</si>
  <si>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</si>
  <si>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</si>
  <si>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</si>
  <si>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</si>
  <si>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</si>
  <si>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</si>
  <si>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</si>
  <si>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</si>
  <si>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</si>
  <si>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</si>
  <si>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</si>
  <si>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</si>
  <si>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</si>
  <si>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</si>
  <si>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</si>
  <si>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</si>
  <si>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</si>
  <si>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</si>
  <si>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</si>
  <si>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</si>
  <si>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</si>
  <si>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</si>
  <si>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</si>
  <si>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</si>
  <si>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</si>
  <si>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</si>
  <si>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</si>
  <si>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</si>
  <si>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</si>
  <si>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</si>
  <si>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</si>
  <si>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</si>
  <si>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</si>
  <si>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</si>
  <si>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</si>
  <si>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</si>
  <si>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</si>
  <si>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</si>
  <si>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</si>
  <si>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</si>
  <si>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</si>
  <si>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</si>
  <si>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</si>
  <si>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</si>
  <si>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</si>
  <si>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</si>
  <si>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</si>
  <si>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</si>
  <si>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</si>
  <si>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</si>
  <si>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</si>
  <si>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</si>
  <si>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</si>
  <si>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</si>
  <si>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</si>
  <si>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</si>
  <si>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</si>
  <si>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</si>
  <si>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</si>
  <si>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</si>
  <si>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</si>
  <si>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</si>
  <si>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</si>
  <si>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</si>
  <si>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</si>
  <si>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</si>
  <si>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</si>
  <si>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</si>
  <si>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</si>
  <si>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</si>
  <si>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</si>
  <si>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</si>
  <si>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</si>
  <si>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</si>
  <si>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</si>
  <si>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</si>
  <si>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</si>
  <si>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</si>
  <si>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</si>
  <si>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</si>
  <si>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</si>
  <si>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</si>
  <si>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</si>
  <si>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</si>
  <si>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</si>
  <si>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</si>
  <si>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</si>
  <si>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</si>
  <si>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</si>
  <si>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</si>
  <si>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</si>
  <si>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</si>
  <si>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</si>
  <si>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</si>
  <si>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</si>
  <si>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</si>
  <si>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</si>
  <si>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</si>
  <si>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</si>
  <si>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</si>
  <si>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</si>
  <si>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</si>
  <si>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</si>
  <si>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</si>
  <si>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</si>
  <si>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</si>
  <si>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</si>
  <si>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</si>
  <si>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</si>
  <si>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</si>
  <si>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</si>
  <si>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</si>
  <si>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</si>
  <si>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</si>
  <si>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</si>
  <si>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</si>
  <si>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</si>
  <si>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</si>
  <si>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</si>
  <si>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</si>
  <si>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</si>
  <si>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</si>
  <si>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</si>
  <si>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</si>
  <si>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</si>
  <si>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</si>
  <si>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</si>
  <si>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</si>
  <si>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</si>
  <si>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</si>
  <si>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</si>
  <si>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</si>
  <si>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</si>
  <si>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</si>
  <si>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</si>
  <si>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</si>
  <si>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</si>
  <si>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</si>
  <si>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</si>
  <si>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</si>
  <si>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</si>
  <si>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</si>
  <si>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</si>
  <si>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</si>
  <si>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</si>
  <si>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</si>
  <si>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</si>
  <si>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</si>
  <si>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</si>
  <si>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</si>
  <si>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</si>
  <si>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</si>
  <si>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</si>
  <si>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</si>
  <si>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</si>
  <si>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</si>
  <si>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</si>
  <si>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</si>
  <si>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</si>
  <si>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</si>
  <si>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</si>
  <si>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</si>
  <si>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</si>
  <si>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</si>
  <si>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</si>
  <si>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</si>
  <si>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</si>
  <si>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</si>
  <si>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</si>
  <si>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</si>
  <si>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</si>
  <si>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</si>
  <si>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</si>
  <si>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</si>
  <si>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</si>
  <si>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</si>
  <si>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</si>
  <si>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</si>
  <si>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</si>
  <si>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</si>
  <si>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</si>
  <si>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</si>
  <si>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</si>
  <si>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</si>
  <si>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</si>
  <si>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</si>
  <si>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</si>
  <si>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</si>
  <si>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</si>
  <si>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</si>
  <si>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</si>
  <si>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</si>
  <si>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</si>
  <si>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</si>
  <si>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</si>
  <si>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</si>
  <si>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</si>
  <si>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</si>
  <si>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</si>
  <si>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</si>
  <si>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</si>
  <si>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</si>
  <si>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</si>
  <si>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</si>
  <si>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</si>
  <si>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</si>
  <si>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</si>
  <si>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</si>
  <si>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</si>
  <si>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</si>
  <si>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</si>
  <si>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</si>
  <si>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</si>
  <si>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</si>
  <si>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</si>
  <si>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</si>
  <si>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</si>
  <si>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</si>
  <si>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</si>
  <si>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</si>
  <si>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</si>
  <si>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</si>
  <si>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</si>
  <si>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</si>
  <si>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</si>
  <si>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</si>
  <si>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</si>
  <si>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</si>
  <si>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</si>
  <si>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</si>
  <si>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</si>
  <si>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</si>
  <si>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</si>
  <si>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</si>
  <si>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</si>
  <si>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31/10/22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</si>
  <si>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</si>
  <si>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</si>
  <si>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</si>
  <si>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</si>
  <si>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</si>
  <si>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</si>
  <si>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</si>
  <si>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</si>
  <si>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</si>
  <si>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</si>
  <si>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</si>
  <si>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</si>
  <si>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</si>
  <si>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</si>
  <si>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</si>
  <si>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</si>
  <si>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</si>
  <si>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</si>
  <si>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</si>
  <si>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</si>
  <si>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</si>
  <si>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</si>
  <si>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</si>
  <si>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</si>
  <si>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</si>
  <si>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</si>
  <si>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</si>
  <si>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</si>
  <si>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</si>
  <si>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</si>
  <si>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</si>
  <si>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</si>
  <si>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</si>
  <si>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</si>
  <si>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</si>
  <si>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</si>
  <si>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</si>
  <si>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</si>
  <si>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</si>
  <si>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</si>
  <si>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</si>
  <si>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</si>
  <si>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</si>
  <si>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</si>
  <si>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</si>
  <si>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</si>
  <si>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</si>
  <si>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</si>
  <si>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</si>
  <si>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</si>
  <si>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</si>
  <si>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</si>
  <si>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</si>
  <si>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</si>
  <si>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</si>
  <si>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</si>
  <si>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</si>
  <si>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</si>
  <si>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</si>
  <si>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</si>
  <si>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</si>
  <si>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</si>
  <si>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</si>
  <si>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</si>
  <si>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</si>
  <si>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</si>
  <si>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</si>
  <si>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</si>
  <si>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</si>
  <si>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</si>
  <si>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</si>
  <si>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</si>
  <si>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</si>
  <si>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</si>
  <si>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</si>
  <si>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</si>
  <si>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</si>
  <si>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</si>
  <si>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</si>
  <si>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</si>
  <si>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</si>
  <si>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</si>
  <si>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</si>
  <si>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</si>
  <si>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</si>
  <si>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</si>
  <si>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</si>
  <si>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</si>
  <si>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</si>
  <si>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</si>
  <si>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</si>
  <si>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</si>
  <si>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</si>
  <si>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</si>
  <si>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</si>
  <si>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</si>
  <si>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</si>
  <si>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</si>
  <si>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</si>
  <si>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</si>
  <si>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</si>
  <si>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</si>
  <si>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</si>
  <si>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</si>
  <si>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</si>
  <si>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</si>
  <si>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</si>
  <si>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</si>
  <si>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</si>
  <si>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</si>
  <si>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</si>
  <si>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</si>
  <si>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</si>
  <si>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</si>
  <si>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</si>
  <si>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</si>
  <si>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</si>
  <si>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</si>
  <si>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</si>
  <si>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</si>
  <si>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</si>
  <si>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</si>
  <si>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</si>
  <si>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</si>
  <si>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</si>
  <si>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</si>
  <si>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</si>
  <si>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</si>
  <si>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</si>
  <si>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</si>
  <si>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</si>
  <si>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</si>
  <si>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</si>
  <si>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</si>
  <si>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</si>
  <si>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</si>
  <si>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</si>
  <si>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</si>
  <si>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</si>
  <si>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</si>
  <si>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</si>
  <si>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</si>
  <si>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</si>
  <si>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</si>
  <si>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</si>
  <si>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</si>
  <si>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</si>
  <si>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</si>
  <si>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</si>
  <si>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</si>
  <si>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</si>
  <si>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</si>
  <si>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</si>
  <si>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</si>
  <si>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</si>
  <si>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</si>
  <si>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</si>
  <si>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</si>
  <si>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</si>
  <si>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</si>
  <si>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</si>
  <si>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</si>
  <si>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</si>
  <si>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</si>
  <si>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</si>
  <si>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</si>
  <si>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</si>
  <si>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</si>
  <si>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</si>
  <si>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</si>
  <si>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</si>
  <si>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</si>
  <si>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</si>
  <si>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</si>
  <si>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</si>
  <si>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</si>
  <si>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</si>
  <si>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</si>
  <si>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</si>
  <si>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</si>
  <si>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</si>
  <si>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</si>
  <si>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</si>
  <si>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</si>
  <si>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</si>
  <si>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</si>
  <si>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</si>
  <si>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</si>
  <si>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</si>
  <si>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</si>
  <si>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</si>
  <si>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</si>
  <si>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</si>
  <si>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</si>
  <si>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</si>
  <si>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</si>
  <si>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</si>
  <si>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</si>
  <si>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</si>
  <si>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</si>
  <si>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</si>
  <si>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</si>
  <si>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</si>
  <si>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</si>
  <si>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</si>
  <si>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</si>
  <si>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</si>
  <si>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</si>
  <si>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</si>
  <si>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</si>
  <si>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</si>
  <si>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</si>
  <si>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</si>
  <si>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</si>
  <si>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</si>
  <si>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</si>
  <si>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</si>
  <si>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</si>
  <si>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</si>
  <si>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</si>
  <si>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</si>
  <si>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</si>
  <si>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</si>
  <si>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</si>
  <si>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</si>
  <si>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</si>
  <si>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</si>
  <si>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</si>
  <si>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</si>
  <si>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</si>
  <si>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</si>
  <si>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</si>
  <si>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</si>
  <si>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</si>
  <si>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</si>
  <si>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</si>
  <si>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</si>
  <si>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</si>
  <si>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</si>
  <si>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</si>
  <si>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</si>
  <si>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</si>
  <si>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</si>
  <si>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</si>
  <si>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</si>
  <si>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</si>
  <si>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</si>
  <si>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</si>
  <si>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</si>
  <si>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</si>
  <si>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</si>
  <si>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</si>
  <si>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</si>
  <si>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</si>
  <si>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</si>
  <si>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</si>
  <si>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</si>
  <si>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</si>
  <si>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</si>
  <si>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</si>
  <si>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</si>
  <si>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</si>
  <si>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</si>
  <si>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</si>
  <si>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</si>
  <si>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</si>
  <si>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</si>
  <si>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</si>
  <si>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</si>
  <si>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</si>
  <si>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</si>
  <si>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</si>
  <si>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</si>
  <si>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</si>
  <si>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</si>
  <si>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</si>
  <si>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</si>
  <si>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</si>
  <si>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</si>
  <si>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</si>
  <si>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</si>
  <si>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</si>
  <si>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</si>
  <si>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</si>
  <si>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</si>
  <si>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</si>
  <si>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</si>
  <si>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</si>
  <si>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</si>
  <si>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</si>
  <si>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</si>
  <si>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</si>
  <si>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</si>
  <si>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</si>
  <si>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</si>
  <si>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</si>
  <si>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</si>
  <si>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</si>
  <si>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</si>
  <si>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</si>
  <si>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</si>
  <si>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</si>
  <si>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</si>
  <si>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</si>
  <si>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</si>
  <si>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</si>
  <si>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</si>
  <si>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</si>
  <si>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</si>
  <si>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</si>
  <si>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</si>
  <si>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</si>
  <si>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</si>
  <si>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</si>
  <si>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</si>
  <si>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</si>
  <si>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</si>
  <si>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</si>
  <si>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</si>
  <si>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</si>
  <si>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</si>
  <si>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</si>
  <si>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</si>
  <si>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</si>
  <si>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</si>
  <si>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</si>
  <si>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</si>
  <si>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</si>
  <si>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</si>
  <si>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</si>
  <si>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</si>
  <si>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</si>
  <si>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</si>
  <si>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</si>
  <si>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</si>
  <si>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</si>
  <si>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</si>
  <si>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</si>
  <si>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</si>
  <si>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</si>
  <si>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</si>
  <si>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</si>
  <si>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</si>
  <si>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</si>
  <si>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</si>
  <si>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</si>
  <si>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</si>
  <si>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</si>
  <si>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</si>
  <si>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</si>
  <si>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</si>
  <si>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</si>
  <si>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</si>
  <si>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</si>
  <si>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</si>
  <si>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</si>
  <si>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</si>
  <si>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</si>
  <si>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</si>
  <si>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</si>
  <si>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</si>
  <si>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</si>
  <si>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</si>
  <si>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</si>
  <si>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</si>
  <si>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</si>
  <si>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</si>
  <si>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</si>
  <si>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</si>
  <si>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</si>
  <si>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</si>
  <si>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</si>
  <si>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</si>
  <si>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</si>
  <si>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</si>
  <si>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</si>
  <si>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</si>
  <si>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</si>
  <si>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</si>
  <si>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</si>
  <si>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</si>
  <si>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</si>
  <si>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</si>
  <si>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</si>
  <si>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</si>
  <si>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</si>
  <si>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</si>
  <si>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</si>
  <si>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</si>
  <si>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</si>
  <si>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</si>
  <si>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</si>
  <si>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</si>
  <si>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</si>
  <si>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</si>
  <si>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</si>
  <si>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</si>
  <si>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</si>
  <si>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</si>
  <si>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</si>
  <si>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</si>
  <si>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</si>
  <si>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</si>
  <si>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</si>
  <si>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</si>
  <si>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</si>
  <si>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</si>
  <si>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</si>
  <si>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</si>
  <si>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</si>
  <si>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</si>
  <si>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</si>
  <si>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</si>
  <si>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</si>
  <si>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</si>
  <si>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</si>
  <si>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</si>
  <si>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</si>
  <si>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</si>
  <si>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</si>
  <si>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</si>
  <si>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</si>
  <si>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</si>
  <si>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</si>
  <si>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</si>
  <si>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</si>
  <si>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</si>
  <si>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</si>
  <si>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</si>
  <si>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</si>
  <si>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</si>
  <si>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</si>
  <si>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</si>
  <si>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</si>
  <si>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</si>
  <si>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</si>
  <si>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</si>
  <si>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</si>
  <si>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</si>
  <si>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</si>
  <si>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</si>
  <si>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</si>
  <si>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</si>
  <si>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</si>
  <si>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</si>
  <si>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</si>
  <si>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</si>
  <si>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</si>
  <si>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</si>
  <si>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</si>
  <si>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</si>
  <si>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</si>
  <si>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</si>
  <si>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</si>
  <si>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</si>
  <si>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</si>
  <si>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</si>
  <si>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</si>
  <si>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</si>
  <si>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</si>
  <si>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</si>
  <si>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</si>
  <si>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</si>
  <si>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</si>
  <si>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</si>
  <si>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</si>
  <si>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</si>
  <si>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</si>
  <si>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</si>
  <si>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</si>
  <si>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</si>
  <si>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</si>
  <si>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</si>
  <si>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</si>
  <si>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</si>
  <si>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</si>
  <si>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</si>
  <si>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</si>
  <si>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</si>
  <si>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</si>
  <si>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</si>
  <si>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</si>
  <si>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</si>
  <si>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</si>
  <si>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</si>
  <si>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</si>
  <si>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</si>
  <si>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</si>
  <si>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</si>
  <si>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</si>
  <si>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</si>
  <si>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</si>
  <si>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</si>
  <si>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</si>
  <si>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</si>
  <si>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</si>
  <si>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</si>
  <si>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</si>
  <si>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</si>
  <si>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</si>
  <si>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</si>
  <si>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</si>
  <si>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</si>
  <si>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</si>
  <si>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</si>
  <si>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</si>
  <si>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</si>
  <si>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</si>
  <si>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</si>
  <si>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</si>
  <si>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</si>
  <si>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</si>
  <si>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</si>
  <si>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</si>
  <si>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</si>
  <si>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</si>
  <si>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</si>
  <si>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</si>
  <si>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</si>
  <si>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</si>
  <si>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</si>
  <si>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</si>
  <si>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</si>
  <si>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</si>
  <si>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</si>
  <si>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</si>
  <si>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</si>
  <si>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</si>
  <si>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</si>
  <si>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</si>
  <si>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</si>
  <si>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</si>
  <si>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</si>
  <si>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</si>
  <si>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</si>
  <si>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</si>
  <si>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</si>
  <si>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</si>
  <si>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</si>
  <si>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</si>
  <si>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</si>
  <si>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</si>
  <si>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</si>
  <si>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</si>
  <si>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</si>
  <si>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</si>
  <si>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</si>
  <si>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</si>
  <si>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</si>
  <si>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</si>
  <si>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</si>
  <si>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</si>
  <si>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</si>
  <si>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</si>
  <si>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</si>
  <si>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</si>
  <si>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</si>
  <si>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</si>
  <si>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</si>
  <si>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</si>
  <si>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</si>
  <si>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</si>
  <si>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</si>
  <si>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</si>
  <si>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</si>
  <si>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</si>
  <si>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</si>
  <si>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</si>
  <si>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</si>
  <si>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</si>
  <si>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</si>
  <si>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</si>
  <si>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</si>
  <si>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</si>
  <si>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</si>
  <si>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</si>
  <si>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</si>
  <si>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</si>
  <si>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</si>
  <si>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</si>
  <si>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</si>
  <si>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</si>
  <si>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</si>
  <si>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</si>
  <si>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</si>
  <si>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</si>
  <si>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</si>
  <si>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</si>
  <si>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</si>
  <si>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</si>
  <si>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</si>
  <si>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</si>
  <si>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</si>
  <si>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</si>
  <si>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</si>
  <si>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</si>
  <si>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</si>
  <si>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</si>
  <si>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</si>
  <si>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</si>
  <si>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</si>
  <si>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</si>
  <si>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</si>
  <si>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</si>
  <si>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</si>
  <si>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</si>
  <si>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</si>
  <si>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</si>
  <si>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</si>
  <si>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</si>
  <si>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</si>
  <si>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</si>
  <si>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</si>
  <si>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</si>
  <si>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</si>
  <si>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</si>
  <si>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</si>
  <si>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</si>
  <si>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</si>
  <si>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</si>
  <si>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</si>
  <si>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</si>
  <si>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</si>
  <si>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</si>
  <si>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</si>
  <si>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</si>
  <si>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</si>
  <si>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</si>
  <si>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</si>
  <si>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</si>
  <si>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</si>
  <si>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</si>
  <si>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</si>
  <si>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</si>
  <si>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</si>
  <si>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</si>
  <si>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</si>
  <si>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</si>
  <si>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</si>
  <si>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</si>
  <si>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</si>
  <si>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</si>
  <si>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</si>
  <si>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</si>
  <si>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</si>
  <si>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</si>
  <si>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</si>
  <si>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</si>
  <si>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</si>
  <si>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</si>
  <si>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</si>
  <si>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</si>
  <si>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</si>
  <si>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</si>
  <si>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</si>
  <si>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</si>
  <si>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</si>
  <si>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</si>
  <si>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</si>
  <si>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</si>
  <si>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</si>
  <si>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</si>
  <si>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</si>
  <si>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</si>
  <si>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</si>
  <si>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</si>
  <si>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</si>
  <si>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</si>
  <si>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</si>
  <si>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</si>
  <si>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</si>
  <si>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</si>
  <si>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</si>
  <si>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</si>
  <si>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</si>
  <si>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</si>
  <si>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</si>
  <si>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</si>
  <si>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</si>
  <si>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</si>
  <si>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</si>
  <si>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</si>
  <si>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</si>
  <si>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</si>
  <si>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</si>
  <si>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</si>
  <si>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</si>
  <si>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</si>
  <si>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</si>
  <si>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</si>
  <si>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</si>
  <si>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</si>
  <si>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</si>
  <si>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</si>
  <si>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</si>
  <si>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</si>
  <si>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</si>
  <si>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</si>
  <si>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</si>
  <si>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</si>
  <si>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</si>
  <si>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</si>
  <si>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</si>
  <si>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</si>
  <si>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</si>
  <si>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</si>
  <si>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</si>
  <si>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</si>
  <si>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</si>
  <si>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</si>
  <si>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</si>
  <si>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</si>
  <si>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</si>
  <si>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</si>
  <si>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</si>
  <si>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</si>
  <si>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</si>
  <si>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</si>
  <si>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</si>
  <si>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</si>
  <si>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</si>
  <si>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</si>
  <si>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</si>
  <si>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</si>
  <si>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</si>
  <si>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</si>
  <si>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</si>
  <si>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</si>
  <si>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</si>
  <si>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</si>
  <si>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</si>
  <si>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</si>
  <si>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</si>
  <si>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</si>
  <si>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</si>
  <si>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</si>
  <si>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</si>
  <si>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</si>
  <si>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</si>
  <si>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</si>
  <si>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</si>
  <si>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</si>
  <si>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</si>
  <si>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</si>
  <si>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</si>
  <si>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</si>
  <si>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</si>
  <si>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</si>
  <si>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</si>
  <si>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</si>
  <si>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</si>
  <si>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</si>
  <si>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</si>
  <si>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</si>
  <si>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</si>
  <si>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</si>
  <si>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</si>
  <si>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</si>
  <si>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</si>
  <si>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</si>
  <si>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</si>
  <si>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</si>
  <si>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</si>
  <si>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</si>
  <si>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</si>
  <si>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</si>
  <si>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</si>
  <si>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</si>
  <si>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</si>
  <si>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</si>
  <si>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</si>
  <si>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</si>
  <si>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</si>
  <si>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</si>
  <si>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</si>
  <si>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</si>
  <si>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</si>
  <si>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</si>
  <si>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</si>
  <si>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</si>
  <si>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</si>
  <si>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</si>
  <si>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</si>
  <si>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</si>
  <si>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</si>
  <si>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</si>
  <si>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</si>
  <si>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</si>
  <si>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</si>
  <si>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</si>
  <si>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</si>
  <si>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</si>
  <si>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</si>
  <si>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</si>
  <si>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</si>
  <si>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</si>
  <si>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</si>
  <si>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</si>
  <si>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</si>
  <si>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</si>
  <si>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</si>
  <si>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</si>
  <si>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</si>
  <si>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</si>
  <si>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</si>
  <si>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</si>
  <si>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</si>
  <si>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</si>
  <si>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</si>
  <si>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</si>
  <si>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</si>
  <si>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</si>
  <si>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</si>
  <si>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</si>
  <si>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</si>
  <si>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</si>
  <si>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</si>
  <si>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</si>
  <si>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</si>
  <si>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</si>
  <si>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</si>
  <si>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</si>
  <si>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</si>
  <si>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</si>
  <si>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</si>
  <si>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</si>
  <si>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</si>
  <si>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</si>
  <si>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</si>
  <si>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</si>
  <si>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</si>
  <si>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</si>
  <si>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</si>
  <si>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</si>
  <si>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</si>
  <si>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</si>
  <si>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</si>
  <si>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</si>
  <si>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</si>
  <si>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</si>
  <si>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</si>
  <si>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</si>
  <si>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</si>
  <si>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</si>
  <si>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</si>
  <si>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</si>
  <si>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</si>
  <si>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</si>
  <si>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</si>
  <si>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</si>
  <si>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</si>
  <si>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</si>
  <si>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</si>
  <si>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</si>
  <si>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</si>
  <si>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</si>
  <si>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</si>
  <si>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</si>
  <si>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</si>
  <si>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</si>
  <si>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</si>
  <si>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</si>
  <si>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</si>
  <si>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</si>
  <si>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</si>
  <si>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</si>
  <si>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</si>
  <si>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</si>
  <si>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</si>
  <si>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</si>
  <si>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</si>
  <si>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</si>
  <si>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</si>
  <si>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</si>
  <si>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</si>
  <si>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</si>
  <si>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</si>
  <si>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</si>
  <si>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</si>
  <si>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</si>
  <si>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</si>
  <si>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</si>
  <si>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</si>
  <si>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</si>
  <si>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</si>
  <si>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</si>
  <si>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</si>
  <si>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</si>
  <si>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</si>
  <si>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</si>
  <si>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</si>
  <si>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</si>
  <si>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</si>
  <si>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</si>
  <si>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</si>
  <si>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</si>
  <si>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</si>
  <si>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</si>
  <si>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</si>
  <si>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</si>
  <si>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</si>
  <si>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</si>
  <si>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</si>
  <si>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</si>
  <si>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</si>
  <si>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</si>
  <si>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</si>
  <si>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</si>
  <si>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</si>
  <si>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</si>
  <si>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</si>
  <si>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</si>
  <si>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</si>
  <si>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</si>
  <si>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</si>
  <si>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</si>
  <si>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</si>
  <si>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</si>
  <si>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</si>
  <si>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</si>
  <si>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</si>
  <si>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</si>
  <si>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</si>
  <si>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</si>
  <si>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</si>
  <si>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</si>
  <si>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</si>
  <si>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</si>
  <si>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</si>
  <si>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</si>
  <si>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</si>
  <si>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</si>
  <si>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</si>
  <si>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</si>
  <si>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</si>
  <si>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</si>
  <si>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</si>
  <si>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</si>
  <si>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</si>
  <si>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</si>
  <si>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</si>
  <si>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</si>
  <si>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</si>
  <si>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</si>
  <si>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</si>
  <si>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</si>
  <si>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</si>
  <si>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</si>
  <si>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</si>
  <si>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</si>
  <si>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</si>
  <si>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</si>
  <si>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</si>
  <si>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</si>
  <si>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</si>
  <si>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</si>
  <si>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</si>
  <si>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</si>
  <si>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</si>
  <si>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</si>
  <si>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</si>
  <si>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</si>
  <si>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</si>
  <si>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</si>
  <si>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</si>
  <si>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</si>
  <si>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</si>
  <si>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</si>
  <si>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</si>
  <si>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</si>
  <si>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</si>
  <si>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</si>
  <si>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</si>
  <si>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</si>
  <si>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</si>
  <si>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</si>
  <si>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</si>
  <si>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</si>
  <si>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</si>
  <si>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</si>
  <si>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</si>
  <si>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</si>
  <si>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</si>
  <si>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</si>
  <si>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</si>
  <si>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</si>
  <si>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</si>
  <si>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</si>
  <si>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</si>
  <si>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</si>
  <si>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</si>
  <si>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</si>
  <si>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</si>
  <si>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</si>
  <si>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</si>
  <si>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</si>
  <si>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</si>
  <si>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</si>
  <si>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</si>
  <si>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</si>
  <si>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</si>
  <si>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</si>
  <si>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</si>
  <si>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</si>
  <si>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</si>
  <si>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</si>
  <si>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29/07/20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</si>
  <si>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</si>
  <si>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</si>
  <si>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</si>
  <si>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</si>
  <si>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</si>
  <si>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</si>
  <si>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</si>
  <si>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</si>
  <si>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</si>
  <si>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</si>
  <si>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</si>
  <si>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</si>
  <si>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</si>
  <si>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</si>
  <si>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</si>
  <si>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</si>
  <si>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</si>
  <si>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</si>
  <si>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</si>
  <si>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</si>
  <si>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</si>
  <si>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</si>
  <si>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</si>
  <si>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</si>
  <si>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</si>
  <si>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</si>
  <si>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</si>
  <si>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24/01/18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</si>
  <si>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</si>
  <si>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</si>
  <si>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</si>
  <si>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</si>
  <si>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</si>
  <si>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</si>
  <si>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23/07/17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</si>
  <si>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</si>
  <si>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</si>
  <si>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</si>
  <si>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</si>
  <si>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</si>
  <si>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</si>
  <si>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</si>
  <si>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</si>
  <si>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</si>
  <si>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</si>
  <si>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</si>
  <si>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</si>
  <si>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</si>
  <si>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</si>
  <si>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</si>
  <si>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</si>
  <si>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</si>
  <si>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</si>
  <si>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</si>
  <si>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</si>
  <si>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</si>
  <si>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</si>
  <si>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</si>
  <si>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</si>
  <si>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</si>
  <si>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</si>
  <si>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</si>
  <si>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OHA Private Credit Advisors- OAK HILL</t>
  </si>
  <si>
    <t>9720</t>
  </si>
  <si>
    <t>10323</t>
  </si>
  <si>
    <t>סה"כ קרנות הון סיכון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</si>
  <si>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</si>
  <si>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</si>
  <si>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</si>
  <si>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</si>
  <si>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</si>
  <si>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</si>
  <si>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</si>
  <si>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</si>
  <si>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</si>
  <si>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</si>
  <si>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סה"כ קרנות השקעה אחרות</t>
  </si>
  <si>
    <t>Ares Capital Europe VI</t>
  </si>
  <si>
    <t>9817</t>
  </si>
  <si>
    <t>03/08/22</t>
  </si>
  <si>
    <t>סה"כ קרנות הון סיכון בחו"ל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</si>
  <si>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</si>
  <si>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</si>
  <si>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</si>
  <si>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</si>
  <si>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</si>
  <si>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סה"כ קרנות השקעה אחרות בחו"ל</t>
  </si>
  <si>
    <t>Klirmark Opportunity Fund IV</t>
  </si>
  <si>
    <t>9536</t>
  </si>
  <si>
    <t>ORCC III- ORACLE CORP</t>
  </si>
  <si>
    <t>70851</t>
  </si>
  <si>
    <t>01/06/20</t>
  </si>
  <si>
    <t>Oak Hill Advisors - OCREDIT- Surgix ltd</t>
  </si>
  <si>
    <t>9695</t>
  </si>
  <si>
    <t>01/07/23</t>
  </si>
  <si>
    <t>Audax Direct Lending Solutions</t>
  </si>
  <si>
    <t>8314</t>
  </si>
  <si>
    <t>09/03/21</t>
  </si>
  <si>
    <t>ICG SDP V</t>
  </si>
  <si>
    <t>9157</t>
  </si>
  <si>
    <t>21/07/22</t>
  </si>
  <si>
    <t>ADLSCO FUND3- Accelmed Growth Partners L.P</t>
  </si>
  <si>
    <t>8336</t>
  </si>
  <si>
    <t>Arcmont SLF II- Arcmont</t>
  </si>
  <si>
    <t>70451</t>
  </si>
  <si>
    <t>19/03/20</t>
  </si>
  <si>
    <t>*AUDAX DIRECT LENDING SOLUTIONS- Ares special situation fund IB</t>
  </si>
  <si>
    <t>5339</t>
  </si>
  <si>
    <t>30/06/17</t>
  </si>
  <si>
    <t>cdl 2- cdl</t>
  </si>
  <si>
    <t>5237</t>
  </si>
  <si>
    <t>29/09/17</t>
  </si>
  <si>
    <t>ICG SDP 3- Cheyn Capital</t>
  </si>
  <si>
    <t>5304</t>
  </si>
  <si>
    <t>12/07/17</t>
  </si>
  <si>
    <t>Cheyne Real Estate Credit Holdings VII- Cheyne Capital</t>
  </si>
  <si>
    <t>9011</t>
  </si>
  <si>
    <t>24/03/22</t>
  </si>
  <si>
    <t>CRESCENT- COVA Acquisition Corp</t>
  </si>
  <si>
    <t>5290</t>
  </si>
  <si>
    <t>21/12/15</t>
  </si>
  <si>
    <t>Crescent Direct Lending III- COVA Acquisition Corp</t>
  </si>
  <si>
    <t>8323</t>
  </si>
  <si>
    <t>BLUEBAY - SLF1- Direct Lending Fund III General Partner</t>
  </si>
  <si>
    <t>5284</t>
  </si>
  <si>
    <t>10/06/16</t>
  </si>
  <si>
    <t>CAPSII co-inv- GLOBAL INDUSTRIES</t>
  </si>
  <si>
    <t>7057</t>
  </si>
  <si>
    <t>27/03/20</t>
  </si>
  <si>
    <t>CAPSII- GLOBAL INDUSTRIES</t>
  </si>
  <si>
    <t>70421</t>
  </si>
  <si>
    <t>03/04/19</t>
  </si>
  <si>
    <t>ICG SDP 4- ICG Senior Debt Partners Fund-ICG</t>
  </si>
  <si>
    <t>70430</t>
  </si>
  <si>
    <t>DIRECT LENDING FUND IV SLP- KARTESIA</t>
  </si>
  <si>
    <t>9317</t>
  </si>
  <si>
    <t>15/12/21</t>
  </si>
  <si>
    <t>Kartesia Credit Opportunities V- KARTESIA</t>
  </si>
  <si>
    <t>70111</t>
  </si>
  <si>
    <t>05/07/19</t>
  </si>
  <si>
    <t>KARTESIA- KARTESIA</t>
  </si>
  <si>
    <t>5303</t>
  </si>
  <si>
    <t>22/02/17</t>
  </si>
  <si>
    <t>KARTESIA KASS- KARTESIA</t>
  </si>
  <si>
    <t>6923</t>
  </si>
  <si>
    <t>17/05/19</t>
  </si>
  <si>
    <t>KARTESIA KSO- KARTESIA</t>
  </si>
  <si>
    <t>6885</t>
  </si>
  <si>
    <t>Kartesia Senior Opportunities- KARTESIA</t>
  </si>
  <si>
    <t>9014</t>
  </si>
  <si>
    <t>KCO VI- KARTESIA</t>
  </si>
  <si>
    <t>93841</t>
  </si>
  <si>
    <t>15/12/22</t>
  </si>
  <si>
    <t>KASS Unlevered - Compartment E- KASS Unlevered</t>
  </si>
  <si>
    <t>8319</t>
  </si>
  <si>
    <t>KASS Unlevered II S.a r.l- KASS Unlevered</t>
  </si>
  <si>
    <t>9015</t>
  </si>
  <si>
    <t>KLIRMARK III- Klirmark Opportunity Fund</t>
  </si>
  <si>
    <t>70191</t>
  </si>
  <si>
    <t>01/09/19</t>
  </si>
  <si>
    <t>Tikehau Direct Lending V- LendingClub Corp</t>
  </si>
  <si>
    <t>8312</t>
  </si>
  <si>
    <t>MTDL- MASTEC INC</t>
  </si>
  <si>
    <t>6651</t>
  </si>
  <si>
    <t>31/12/18</t>
  </si>
  <si>
    <t>MCP V- MCP V</t>
  </si>
  <si>
    <t>7077</t>
  </si>
  <si>
    <t>PCS IV- PCS</t>
  </si>
  <si>
    <t>70131</t>
  </si>
  <si>
    <t>11/02/19</t>
  </si>
  <si>
    <t>PERMIRA- Permira VI</t>
  </si>
  <si>
    <t>5287</t>
  </si>
  <si>
    <t>31/12/16</t>
  </si>
  <si>
    <t>SPECTRUM- SPECTRUM DYNAMICS</t>
  </si>
  <si>
    <t>70411</t>
  </si>
  <si>
    <t>20/02/19</t>
  </si>
  <si>
    <t>TDL IV- TDL IV</t>
  </si>
  <si>
    <t>6646</t>
  </si>
  <si>
    <t>*ACE 4- ACE</t>
  </si>
  <si>
    <t>5238</t>
  </si>
  <si>
    <t>01/05/18</t>
  </si>
  <si>
    <t>*ACE V- ACE</t>
  </si>
  <si>
    <t>70701</t>
  </si>
  <si>
    <t>01/09/20</t>
  </si>
  <si>
    <t>Ares private capital solutions II- APCS II</t>
  </si>
  <si>
    <t>7086</t>
  </si>
  <si>
    <t>25/11/20</t>
  </si>
  <si>
    <t>ARES EUROPEAN CREDIT INVESTMENTS VIII- Ares Capital Europe V (e) Holdings S.A.R.L</t>
  </si>
  <si>
    <t>8340</t>
  </si>
  <si>
    <t>*APCS- Ares special situation fund IB</t>
  </si>
  <si>
    <t>5291</t>
  </si>
  <si>
    <t>21/02/17</t>
  </si>
  <si>
    <t>WSREDII- WSREDII</t>
  </si>
  <si>
    <t>6658</t>
  </si>
  <si>
    <t>13/09/18</t>
  </si>
  <si>
    <t>Ambition HOLDINGS OFFSHORE LP</t>
  </si>
  <si>
    <t>8400</t>
  </si>
  <si>
    <t>14/12/21</t>
  </si>
  <si>
    <t>Monarch MCP VI</t>
  </si>
  <si>
    <t>9667</t>
  </si>
  <si>
    <t>02/02/23</t>
  </si>
  <si>
    <t>Cheyne Co-Invest 2023-1 SP- Cheyn Capital</t>
  </si>
  <si>
    <t>9730</t>
  </si>
  <si>
    <t>08/08/23</t>
  </si>
  <si>
    <t>PORCUPINE HOLDINGS (OFFSHORE) LP- porcupine holdings</t>
  </si>
  <si>
    <t>8339</t>
  </si>
  <si>
    <t>09/12/21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</si>
  <si>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</si>
  <si>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</si>
  <si>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</si>
  <si>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</si>
  <si>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</si>
  <si>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</si>
  <si>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</si>
  <si>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C +USD/-ILS 3.675 03-14 (11)</t>
  </si>
  <si>
    <t>702004365</t>
  </si>
  <si>
    <t>P -USD/+ILS 3.6 03-14 (11)</t>
  </si>
  <si>
    <t>702004364</t>
  </si>
  <si>
    <t>סה"כ מט"ח/מט"ח</t>
  </si>
  <si>
    <t>15/08/23</t>
  </si>
  <si>
    <t>סה"כ כנגד חסכון עמיתים/מבוטחים</t>
  </si>
  <si>
    <t>סה"כ מבוטחות במשכנתא או תיקי משכנתאות</t>
  </si>
  <si>
    <t>לא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</si>
  <si>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</si>
  <si>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</si>
  <si>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</si>
  <si>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</si>
  <si>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</si>
  <si>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</si>
  <si>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</si>
  <si>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</si>
  <si>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</si>
  <si>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</si>
  <si>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</si>
  <si>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</si>
  <si>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</si>
  <si>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</si>
  <si>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</si>
  <si>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</si>
  <si>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</si>
  <si>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</si>
  <si>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</si>
  <si>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</si>
  <si>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</si>
  <si>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</si>
  <si>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</si>
  <si>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</si>
  <si>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</si>
  <si>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</si>
  <si>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</si>
  <si>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</si>
  <si>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</si>
  <si>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</si>
  <si>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</si>
  <si>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</si>
  <si>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</si>
  <si>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</si>
  <si>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</si>
  <si>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</si>
  <si>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</si>
  <si>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</si>
  <si>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</si>
  <si>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</si>
  <si>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</si>
  <si>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</si>
  <si>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</si>
  <si>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4693</t>
  </si>
  <si>
    <t>425769</t>
  </si>
  <si>
    <t>455714</t>
  </si>
  <si>
    <t>474664</t>
  </si>
  <si>
    <t>7520</t>
  </si>
  <si>
    <t>8115</t>
  </si>
  <si>
    <t>8349</t>
  </si>
  <si>
    <t>371197</t>
  </si>
  <si>
    <t>379497</t>
  </si>
  <si>
    <t>372051</t>
  </si>
  <si>
    <t>371707</t>
  </si>
  <si>
    <t>29991703</t>
  </si>
  <si>
    <t>AA</t>
  </si>
  <si>
    <t>66241</t>
  </si>
  <si>
    <t>17/09/13</t>
  </si>
  <si>
    <t>8370</t>
  </si>
  <si>
    <t>11/04/21</t>
  </si>
  <si>
    <t>513783</t>
  </si>
  <si>
    <t>02/05/18</t>
  </si>
  <si>
    <t>519337</t>
  </si>
  <si>
    <t>27/06/18</t>
  </si>
  <si>
    <t>530503</t>
  </si>
  <si>
    <t>27/11/18</t>
  </si>
  <si>
    <t>70231</t>
  </si>
  <si>
    <t>01/07/19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</si>
  <si>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</si>
  <si>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</si>
  <si>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</si>
  <si>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</si>
  <si>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</si>
  <si>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</si>
  <si>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</si>
  <si>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</si>
  <si>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</si>
  <si>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8935</t>
  </si>
  <si>
    <t>13/02/22</t>
  </si>
  <si>
    <t>535850</t>
  </si>
  <si>
    <t>05/02/19</t>
  </si>
  <si>
    <t>6835</t>
  </si>
  <si>
    <t>10/04/19</t>
  </si>
  <si>
    <t>7124</t>
  </si>
  <si>
    <t>29/08/19</t>
  </si>
  <si>
    <t>7206</t>
  </si>
  <si>
    <t>07/10/19</t>
  </si>
  <si>
    <t>7340</t>
  </si>
  <si>
    <t>05/01/20</t>
  </si>
  <si>
    <t>7936</t>
  </si>
  <si>
    <t>AA-</t>
  </si>
  <si>
    <t>13/09/20</t>
  </si>
  <si>
    <t>7937</t>
  </si>
  <si>
    <t>8063</t>
  </si>
  <si>
    <t>18/11/20</t>
  </si>
  <si>
    <t>8145</t>
  </si>
  <si>
    <t>20/12/20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</si>
  <si>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</si>
  <si>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</si>
  <si>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</si>
  <si>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</si>
  <si>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</si>
  <si>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</si>
  <si>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</si>
  <si>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</si>
  <si>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</si>
  <si>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</si>
  <si>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</si>
  <si>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</si>
  <si>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</si>
  <si>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</si>
  <si>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</si>
  <si>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</si>
  <si>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</si>
  <si>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</si>
  <si>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</si>
  <si>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</si>
  <si>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</si>
  <si>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</si>
  <si>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</si>
  <si>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</si>
  <si>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</si>
  <si>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</si>
  <si>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</si>
  <si>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</si>
  <si>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</si>
  <si>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</si>
  <si>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</si>
  <si>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</si>
  <si>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</si>
  <si>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2968</t>
  </si>
  <si>
    <t>4605</t>
  </si>
  <si>
    <t>4606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</si>
  <si>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</si>
  <si>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</si>
  <si>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</si>
  <si>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</si>
  <si>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</si>
  <si>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</si>
  <si>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</si>
  <si>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</si>
  <si>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</si>
  <si>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</si>
  <si>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</si>
  <si>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</si>
  <si>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</si>
  <si>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</si>
  <si>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</si>
  <si>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</si>
  <si>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</si>
  <si>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</si>
  <si>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</si>
  <si>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</si>
  <si>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</si>
  <si>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</si>
  <si>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</si>
  <si>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</si>
  <si>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</si>
  <si>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</si>
  <si>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</si>
  <si>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</si>
  <si>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</si>
  <si>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</si>
  <si>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</si>
  <si>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</si>
  <si>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</si>
  <si>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</si>
  <si>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</si>
  <si>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</si>
  <si>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</si>
  <si>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</si>
  <si>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</si>
  <si>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</si>
  <si>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</si>
  <si>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</si>
  <si>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</si>
  <si>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</si>
  <si>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</si>
  <si>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17/03/20</t>
  </si>
  <si>
    <t>7490</t>
  </si>
  <si>
    <t>72971</t>
  </si>
  <si>
    <t>02/12/19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</si>
  <si>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</si>
  <si>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</si>
  <si>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</si>
  <si>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</si>
  <si>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</si>
  <si>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</si>
  <si>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</si>
  <si>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</si>
  <si>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</si>
  <si>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</si>
  <si>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</si>
  <si>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</si>
  <si>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</si>
  <si>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</si>
  <si>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</si>
  <si>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</si>
  <si>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</si>
  <si>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</si>
  <si>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24/12/20</t>
  </si>
  <si>
    <t>9796</t>
  </si>
  <si>
    <t>3364</t>
  </si>
  <si>
    <t>458869</t>
  </si>
  <si>
    <t>458870</t>
  </si>
  <si>
    <t>364477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</si>
  <si>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</si>
  <si>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</si>
  <si>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</si>
  <si>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</si>
  <si>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</si>
  <si>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</si>
  <si>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</si>
  <si>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</si>
  <si>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454874</t>
  </si>
  <si>
    <t>462345</t>
  </si>
  <si>
    <t>8171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</si>
  <si>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</si>
  <si>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</si>
  <si>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</si>
  <si>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</si>
  <si>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</si>
  <si>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</si>
  <si>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</si>
  <si>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</si>
  <si>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9713</t>
  </si>
  <si>
    <t>6853</t>
  </si>
  <si>
    <t>7573</t>
  </si>
  <si>
    <t>7801</t>
  </si>
  <si>
    <t>7980</t>
  </si>
  <si>
    <t>510443</t>
  </si>
  <si>
    <t>520411</t>
  </si>
  <si>
    <t>7192</t>
  </si>
  <si>
    <t>525737</t>
  </si>
  <si>
    <t>475998</t>
  </si>
  <si>
    <t>485027</t>
  </si>
  <si>
    <t>494921</t>
  </si>
  <si>
    <t>6685</t>
  </si>
  <si>
    <t>4410</t>
  </si>
  <si>
    <t>29991704</t>
  </si>
  <si>
    <t>8924</t>
  </si>
  <si>
    <t>9267</t>
  </si>
  <si>
    <t>03/10/22</t>
  </si>
  <si>
    <t>9592</t>
  </si>
  <si>
    <t>9912</t>
  </si>
  <si>
    <t>392454</t>
  </si>
  <si>
    <t>71340</t>
  </si>
  <si>
    <t>487742</t>
  </si>
  <si>
    <t>05/06/18</t>
  </si>
  <si>
    <t>4565</t>
  </si>
  <si>
    <t>8380</t>
  </si>
  <si>
    <t>08/04/21</t>
  </si>
  <si>
    <t>439968</t>
  </si>
  <si>
    <t>445945</t>
  </si>
  <si>
    <t>455056</t>
  </si>
  <si>
    <t>472012</t>
  </si>
  <si>
    <t>490961</t>
  </si>
  <si>
    <t>520889</t>
  </si>
  <si>
    <t>414968</t>
  </si>
  <si>
    <t>8503</t>
  </si>
  <si>
    <t>8610</t>
  </si>
  <si>
    <t>9284</t>
  </si>
  <si>
    <t>429027</t>
  </si>
  <si>
    <t>482153</t>
  </si>
  <si>
    <t>9120</t>
  </si>
  <si>
    <t>16/06/22</t>
  </si>
  <si>
    <t>93941</t>
  </si>
  <si>
    <t>7355</t>
  </si>
  <si>
    <t>13/01/20</t>
  </si>
  <si>
    <t>539177</t>
  </si>
  <si>
    <t>8047</t>
  </si>
  <si>
    <t>08/11/20</t>
  </si>
  <si>
    <t>7265</t>
  </si>
  <si>
    <t>11/11/19</t>
  </si>
  <si>
    <t>7342</t>
  </si>
  <si>
    <t>07/01/20</t>
  </si>
  <si>
    <t>501113</t>
  </si>
  <si>
    <t>514296</t>
  </si>
  <si>
    <t>520294</t>
  </si>
  <si>
    <t>28/06/18</t>
  </si>
  <si>
    <t>6471</t>
  </si>
  <si>
    <t>09/08/18</t>
  </si>
  <si>
    <t>529736</t>
  </si>
  <si>
    <t>15/11/18</t>
  </si>
  <si>
    <t>6720</t>
  </si>
  <si>
    <t>21/01/19</t>
  </si>
  <si>
    <t>6818</t>
  </si>
  <si>
    <t>19/03/19</t>
  </si>
  <si>
    <t>6925</t>
  </si>
  <si>
    <t>28/05/19</t>
  </si>
  <si>
    <t>70481</t>
  </si>
  <si>
    <t>16/07/19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</si>
  <si>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</si>
  <si>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</si>
  <si>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</si>
  <si>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</si>
  <si>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</si>
  <si>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</si>
  <si>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</si>
  <si>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</si>
  <si>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</si>
  <si>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</si>
  <si>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</si>
  <si>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</si>
  <si>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</si>
  <si>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26/08/20</t>
  </si>
  <si>
    <t>80760</t>
  </si>
  <si>
    <t>29/11/20</t>
  </si>
  <si>
    <t>9311</t>
  </si>
  <si>
    <t>15/11/22</t>
  </si>
  <si>
    <t>8811</t>
  </si>
  <si>
    <t>20/12/21</t>
  </si>
  <si>
    <t>455954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</si>
  <si>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</si>
  <si>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</si>
  <si>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</si>
  <si>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</si>
  <si>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</si>
  <si>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</si>
  <si>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</si>
  <si>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</si>
  <si>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</si>
  <si>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08/12/21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</si>
  <si>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</si>
  <si>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</si>
  <si>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</si>
  <si>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</si>
  <si>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</si>
  <si>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</si>
  <si>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</si>
  <si>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</si>
  <si>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</si>
  <si>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</si>
  <si>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</si>
  <si>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</si>
  <si>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</si>
  <si>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</si>
  <si>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</si>
  <si>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</si>
  <si>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</si>
  <si>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</si>
  <si>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</si>
  <si>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</si>
  <si>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</si>
  <si>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</si>
  <si>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</si>
  <si>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</si>
  <si>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</si>
  <si>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</si>
  <si>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</si>
  <si>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</si>
  <si>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</si>
  <si>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</si>
  <si>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01/03/21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</si>
  <si>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</si>
  <si>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</si>
  <si>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</si>
  <si>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</si>
  <si>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</si>
  <si>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</si>
  <si>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</si>
  <si>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</si>
  <si>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</si>
  <si>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</si>
  <si>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</si>
  <si>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</si>
  <si>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4314</t>
  </si>
  <si>
    <t>443656</t>
  </si>
  <si>
    <t>908395160</t>
  </si>
  <si>
    <t>384577</t>
  </si>
  <si>
    <t>403836</t>
  </si>
  <si>
    <t>415814</t>
  </si>
  <si>
    <t>433981</t>
  </si>
  <si>
    <t>482977</t>
  </si>
  <si>
    <t>491620</t>
  </si>
  <si>
    <t>505821</t>
  </si>
  <si>
    <t>524544</t>
  </si>
  <si>
    <t>77390</t>
  </si>
  <si>
    <t>463236</t>
  </si>
  <si>
    <t>455012</t>
  </si>
  <si>
    <t>472334</t>
  </si>
  <si>
    <t>440022</t>
  </si>
  <si>
    <t>345369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</si>
  <si>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</si>
  <si>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</si>
  <si>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</si>
  <si>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</si>
  <si>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</si>
  <si>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</si>
  <si>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</si>
  <si>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</si>
  <si>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28/03/19</t>
  </si>
  <si>
    <t>508506</t>
  </si>
  <si>
    <t>27/03/18</t>
  </si>
  <si>
    <t>75980</t>
  </si>
  <si>
    <t>22/04/20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</si>
  <si>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</si>
  <si>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</si>
  <si>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</si>
  <si>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</si>
  <si>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</si>
  <si>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</si>
  <si>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</si>
  <si>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</si>
  <si>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</si>
  <si>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</si>
  <si>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</si>
  <si>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</si>
  <si>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</si>
  <si>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</si>
  <si>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</si>
  <si>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</si>
  <si>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</si>
  <si>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</si>
  <si>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</si>
  <si>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</si>
  <si>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</si>
  <si>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</si>
  <si>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</si>
  <si>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</si>
  <si>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</si>
  <si>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</si>
  <si>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</si>
  <si>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</si>
  <si>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</si>
  <si>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</si>
  <si>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</si>
  <si>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9459</t>
  </si>
  <si>
    <t>30/12/20</t>
  </si>
  <si>
    <t>9448</t>
  </si>
  <si>
    <t>19/11/19</t>
  </si>
  <si>
    <t>98021</t>
  </si>
  <si>
    <t>12/10/23</t>
  </si>
  <si>
    <t>98871</t>
  </si>
  <si>
    <t>22/12/23</t>
  </si>
  <si>
    <t>9617</t>
  </si>
  <si>
    <t>25/06/23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</si>
  <si>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</si>
  <si>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</si>
  <si>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</si>
  <si>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</si>
  <si>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</si>
  <si>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</si>
  <si>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</si>
  <si>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</si>
  <si>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</si>
  <si>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</si>
  <si>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</si>
  <si>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</si>
  <si>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</si>
  <si>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</si>
  <si>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7088</t>
  </si>
  <si>
    <t>08/08/19</t>
  </si>
  <si>
    <t>7310</t>
  </si>
  <si>
    <t>15/12/19</t>
  </si>
  <si>
    <t>6872</t>
  </si>
  <si>
    <t>6812</t>
  </si>
  <si>
    <t>7258</t>
  </si>
  <si>
    <t>06/11/19</t>
  </si>
  <si>
    <t>6861</t>
  </si>
  <si>
    <t>6932</t>
  </si>
  <si>
    <t>29/12/17</t>
  </si>
  <si>
    <t>9335</t>
  </si>
  <si>
    <t>21/08/20</t>
  </si>
  <si>
    <t>464740</t>
  </si>
  <si>
    <t>7291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</si>
  <si>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</si>
  <si>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</si>
  <si>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</si>
  <si>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</si>
  <si>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</si>
  <si>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</si>
  <si>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</si>
  <si>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</si>
  <si>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8706</t>
  </si>
  <si>
    <t>29/10/21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</si>
  <si>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</si>
  <si>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</si>
  <si>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</si>
  <si>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</si>
  <si>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</si>
  <si>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</si>
  <si>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</si>
  <si>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</si>
  <si>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</si>
  <si>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</si>
  <si>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</si>
  <si>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</si>
  <si>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</si>
  <si>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</si>
  <si>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08/11/21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</si>
  <si>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</si>
  <si>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</si>
  <si>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</si>
  <si>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</si>
  <si>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</si>
  <si>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</si>
  <si>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</si>
  <si>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</si>
  <si>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</si>
  <si>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</si>
  <si>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</si>
  <si>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</si>
  <si>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</si>
  <si>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</si>
  <si>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</si>
  <si>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</si>
  <si>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</si>
  <si>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</si>
  <si>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</si>
  <si>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</si>
  <si>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</si>
  <si>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</si>
  <si>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</si>
  <si>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</si>
  <si>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</si>
  <si>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</si>
  <si>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</si>
  <si>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</si>
  <si>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</si>
  <si>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</si>
  <si>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</si>
  <si>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</si>
  <si>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</si>
  <si>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</si>
  <si>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</si>
  <si>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</si>
  <si>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</si>
  <si>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</si>
  <si>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</si>
  <si>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</si>
  <si>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</si>
  <si>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</si>
  <si>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</si>
  <si>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</si>
  <si>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</si>
  <si>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</si>
  <si>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</si>
  <si>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</si>
  <si>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</si>
  <si>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</si>
  <si>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</si>
  <si>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</si>
  <si>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</si>
  <si>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</si>
  <si>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</si>
  <si>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</si>
  <si>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</si>
  <si>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</si>
  <si>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</si>
  <si>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</si>
  <si>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</si>
  <si>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</si>
  <si>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</si>
  <si>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</si>
  <si>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</si>
  <si>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</si>
  <si>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</si>
  <si>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</si>
  <si>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</si>
  <si>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</si>
  <si>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</si>
  <si>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</si>
  <si>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</si>
  <si>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</si>
  <si>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</si>
  <si>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</si>
  <si>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</si>
  <si>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</si>
  <si>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</si>
  <si>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</si>
  <si>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</si>
  <si>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</si>
  <si>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</si>
  <si>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</si>
  <si>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גמל להשקעה מסלול אג"ח עד 10% מניות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</si>
  <si>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</si>
  <si>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</si>
  <si>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</si>
  <si>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</si>
  <si>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</si>
  <si>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</si>
  <si>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</si>
  <si>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</si>
  <si>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</si>
  <si>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</si>
  <si>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</si>
  <si>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</si>
  <si>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</si>
  <si>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</si>
  <si>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</si>
  <si>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</si>
  <si>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</si>
  <si>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</si>
  <si>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</si>
  <si>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</si>
  <si>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</si>
  <si>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</si>
  <si>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</si>
  <si>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</si>
  <si>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</si>
  <si>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280028- 10- בנק לאומי</t>
  </si>
  <si>
    <t>200005- 10- בנק לאומי</t>
  </si>
  <si>
    <t>70002- 11- בנק דיסקונט</t>
  </si>
  <si>
    <t>70002- 12- בנק הפועלים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</si>
  <si>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</si>
  <si>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</si>
  <si>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</si>
  <si>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</si>
  <si>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</si>
  <si>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</si>
  <si>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</si>
  <si>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NR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</si>
  <si>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</si>
  <si>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</si>
  <si>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</si>
  <si>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</si>
  <si>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</si>
  <si>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</si>
  <si>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</si>
  <si>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</si>
  <si>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</si>
  <si>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</si>
  <si>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</si>
  <si>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</si>
  <si>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</si>
  <si>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</si>
  <si>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</si>
  <si>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</si>
  <si>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</si>
  <si>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</si>
  <si>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</si>
  <si>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</si>
  <si>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</si>
  <si>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</si>
  <si>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</si>
  <si>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</si>
  <si>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3.6536 28-05-24 (10) -344</t>
  </si>
  <si>
    <t>10000654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</si>
  <si>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</si>
  <si>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</si>
  <si>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</si>
  <si>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</si>
  <si>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</si>
  <si>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</si>
  <si>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</si>
  <si>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</si>
  <si>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</si>
  <si>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</si>
  <si>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</si>
  <si>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</si>
  <si>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</si>
  <si>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</si>
  <si>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</si>
  <si>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</si>
  <si>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</si>
  <si>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</si>
  <si>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</si>
  <si>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</si>
  <si>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</si>
  <si>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</si>
  <si>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</si>
  <si>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</si>
  <si>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</si>
  <si>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</si>
  <si>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</si>
  <si>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</si>
  <si>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</si>
  <si>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</si>
  <si>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</si>
  <si>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</si>
  <si>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</si>
  <si>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</si>
  <si>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</si>
  <si>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</si>
  <si>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</si>
  <si>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</si>
  <si>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</si>
  <si>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</si>
  <si>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</si>
  <si>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</si>
  <si>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</si>
  <si>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</si>
  <si>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</si>
  <si>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</si>
  <si>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</si>
  <si>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</si>
  <si>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</si>
  <si>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</si>
  <si>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</si>
  <si>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</si>
  <si>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</si>
  <si>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</si>
  <si>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</si>
  <si>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</si>
  <si>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</si>
  <si>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</si>
  <si>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</si>
  <si>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</si>
  <si>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</si>
  <si>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</si>
  <si>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</si>
  <si>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</si>
  <si>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</si>
  <si>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</si>
  <si>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</si>
  <si>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</si>
  <si>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</si>
  <si>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</si>
  <si>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</si>
  <si>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</si>
  <si>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</si>
  <si>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</si>
  <si>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</si>
  <si>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</si>
  <si>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</si>
  <si>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</si>
  <si>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</si>
  <si>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</si>
  <si>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</si>
  <si>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</si>
  <si>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</si>
  <si>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</si>
  <si>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</si>
  <si>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</si>
  <si>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</si>
  <si>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</si>
  <si>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</si>
  <si>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</si>
  <si>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</si>
  <si>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</si>
  <si>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</si>
  <si>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</si>
  <si>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</si>
  <si>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</si>
  <si>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</si>
  <si>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</si>
  <si>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</si>
  <si>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</si>
  <si>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</si>
  <si>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</si>
  <si>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</si>
  <si>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</si>
  <si>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</si>
  <si>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</si>
  <si>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</si>
  <si>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</si>
  <si>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</si>
  <si>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</si>
  <si>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</si>
  <si>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</si>
  <si>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</si>
  <si>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</si>
  <si>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</si>
  <si>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</si>
  <si>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</si>
  <si>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</si>
  <si>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</si>
  <si>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</si>
  <si>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</si>
  <si>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</si>
  <si>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</si>
  <si>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</si>
  <si>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</si>
  <si>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</si>
  <si>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</si>
  <si>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</si>
  <si>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</si>
  <si>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</si>
  <si>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</si>
  <si>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</si>
  <si>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</si>
  <si>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</si>
  <si>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</si>
  <si>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</si>
  <si>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</si>
  <si>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</si>
  <si>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</si>
  <si>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</si>
  <si>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</si>
  <si>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</si>
  <si>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</si>
  <si>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</si>
  <si>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</si>
  <si>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</si>
  <si>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</si>
  <si>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</si>
  <si>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</si>
  <si>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</si>
  <si>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</si>
  <si>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</si>
  <si>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</si>
  <si>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</si>
  <si>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</si>
  <si>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</si>
  <si>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</si>
  <si>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</si>
  <si>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</si>
  <si>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</si>
  <si>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</si>
  <si>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</si>
  <si>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</si>
  <si>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</si>
  <si>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</si>
  <si>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</si>
  <si>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</si>
  <si>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</si>
  <si>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</si>
  <si>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</si>
  <si>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</si>
  <si>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</si>
  <si>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</si>
  <si>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</si>
  <si>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</si>
  <si>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</si>
  <si>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</si>
  <si>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</si>
  <si>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</si>
  <si>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</si>
  <si>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</si>
  <si>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</si>
  <si>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</si>
  <si>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</si>
  <si>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</si>
  <si>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</si>
  <si>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</si>
  <si>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</si>
  <si>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</si>
  <si>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</si>
  <si>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</si>
  <si>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</si>
  <si>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</si>
  <si>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</si>
  <si>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</si>
  <si>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</si>
  <si>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</si>
  <si>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</si>
  <si>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</si>
  <si>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</si>
  <si>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</si>
  <si>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</si>
  <si>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</si>
  <si>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</si>
  <si>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</si>
  <si>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</si>
  <si>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</si>
  <si>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</si>
  <si>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</si>
  <si>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</si>
  <si>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</si>
  <si>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</si>
  <si>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</si>
  <si>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</si>
  <si>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</si>
  <si>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</si>
  <si>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</si>
  <si>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</si>
  <si>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</si>
  <si>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</si>
  <si>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</si>
  <si>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</si>
  <si>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</si>
  <si>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</si>
  <si>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</si>
  <si>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</si>
  <si>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</si>
  <si>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</si>
  <si>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</si>
  <si>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</si>
  <si>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</si>
  <si>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</si>
  <si>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</si>
  <si>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</si>
  <si>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</si>
  <si>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</si>
  <si>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</si>
  <si>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</si>
  <si>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</si>
  <si>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</si>
  <si>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</si>
  <si>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</si>
  <si>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</si>
  <si>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</si>
  <si>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</si>
  <si>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</si>
  <si>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</si>
  <si>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</si>
  <si>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</si>
  <si>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</si>
  <si>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</si>
  <si>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</si>
  <si>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</si>
  <si>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</si>
  <si>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</si>
  <si>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</si>
  <si>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</si>
  <si>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</si>
  <si>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</si>
  <si>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</si>
  <si>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</si>
  <si>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</si>
  <si>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</si>
  <si>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</si>
  <si>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</si>
  <si>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</si>
  <si>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</si>
  <si>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</si>
  <si>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</si>
  <si>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</si>
  <si>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</si>
  <si>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</si>
  <si>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</si>
  <si>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</si>
  <si>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</si>
  <si>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</si>
  <si>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</si>
  <si>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</si>
  <si>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</si>
  <si>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</si>
  <si>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</si>
  <si>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</si>
  <si>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</si>
  <si>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</si>
  <si>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</si>
  <si>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</si>
  <si>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</si>
  <si>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</si>
  <si>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</si>
  <si>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</si>
  <si>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</si>
  <si>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</si>
  <si>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</si>
  <si>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</si>
  <si>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</si>
  <si>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</si>
  <si>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</si>
  <si>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</si>
  <si>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</si>
  <si>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</si>
  <si>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</si>
  <si>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</si>
  <si>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</si>
  <si>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</si>
  <si>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</si>
  <si>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</si>
  <si>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</si>
  <si>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</si>
  <si>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</si>
  <si>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</si>
  <si>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</si>
  <si>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</si>
  <si>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</si>
  <si>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</si>
  <si>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</si>
  <si>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</si>
  <si>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</si>
  <si>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</si>
  <si>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</si>
  <si>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</si>
  <si>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</si>
  <si>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</si>
  <si>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</si>
  <si>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</si>
  <si>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</si>
  <si>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</si>
  <si>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</si>
  <si>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</si>
  <si>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</si>
  <si>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</si>
  <si>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</si>
  <si>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</si>
  <si>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</si>
  <si>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</si>
  <si>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</si>
  <si>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</si>
  <si>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</si>
  <si>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</si>
  <si>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</si>
  <si>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</si>
  <si>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</si>
  <si>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</si>
  <si>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</si>
  <si>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</si>
  <si>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</si>
  <si>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</si>
  <si>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</si>
  <si>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</si>
  <si>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</si>
  <si>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</si>
  <si>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</si>
  <si>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</si>
  <si>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</si>
  <si>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</si>
  <si>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</si>
  <si>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</si>
  <si>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</si>
  <si>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</si>
  <si>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</si>
  <si>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</si>
  <si>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</si>
  <si>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</si>
  <si>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</si>
  <si>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</si>
  <si>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</si>
  <si>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</si>
  <si>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</si>
  <si>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סה"כ מט"ח/ מט"ח</t>
  </si>
  <si>
    <t>+AUD/-USD 0.641715 16-01-24 (10) +30.15</t>
  </si>
  <si>
    <t>10000647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</si>
  <si>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</si>
  <si>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</si>
  <si>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</si>
  <si>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</si>
  <si>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</si>
  <si>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</si>
  <si>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</si>
  <si>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</si>
  <si>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</si>
  <si>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</si>
  <si>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</si>
  <si>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</si>
  <si>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</si>
  <si>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</si>
  <si>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</si>
  <si>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</si>
  <si>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</si>
  <si>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</si>
  <si>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</si>
  <si>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</si>
  <si>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</si>
  <si>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</si>
  <si>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</si>
  <si>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</si>
  <si>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</si>
  <si>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</si>
  <si>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</si>
  <si>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</si>
  <si>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</si>
  <si>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</si>
  <si>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</si>
  <si>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</si>
  <si>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</si>
  <si>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</si>
  <si>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</si>
  <si>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</si>
  <si>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</si>
  <si>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</si>
  <si>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</si>
  <si>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</si>
  <si>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</si>
  <si>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</si>
  <si>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</si>
  <si>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</si>
  <si>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</si>
  <si>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</si>
  <si>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</si>
  <si>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</si>
  <si>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</si>
  <si>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</si>
  <si>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</si>
  <si>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</si>
  <si>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</si>
  <si>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</si>
  <si>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</si>
  <si>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</si>
  <si>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</si>
  <si>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</si>
  <si>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</si>
  <si>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</si>
  <si>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</si>
  <si>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</si>
  <si>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0.651 16-01-24 (10) +32</t>
  </si>
  <si>
    <t>+USD/-AUD 0.65797 16-01-24 (10) +7.7</t>
  </si>
  <si>
    <t>10004351</t>
  </si>
  <si>
    <t>+USD/-AUD 0.68695 16-01-24 (10) +34.5</t>
  </si>
  <si>
    <t>10000637</t>
  </si>
  <si>
    <t>+USD/-CAD 1.30937 22-01-24 (10) -33.3</t>
  </si>
  <si>
    <t>10000639</t>
  </si>
  <si>
    <t>10003942</t>
  </si>
  <si>
    <t>+USD/-CAD 1.30967 22-01-24 (11) -33.3</t>
  </si>
  <si>
    <t>10003944</t>
  </si>
  <si>
    <t>+USD/-CAD 1.31013 22-01-24 (12) -33.7</t>
  </si>
  <si>
    <t>10003946</t>
  </si>
  <si>
    <t>+USD/-CAD 1.3424 22-01-24 (10) -32</t>
  </si>
  <si>
    <t>10000644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</si>
  <si>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</si>
  <si>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</si>
  <si>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</si>
  <si>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</si>
  <si>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</si>
  <si>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</si>
  <si>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</si>
  <si>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</si>
  <si>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</si>
  <si>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</si>
  <si>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</si>
  <si>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</si>
  <si>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</si>
  <si>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1.07355 13-02-24 (10) +72.5</t>
  </si>
  <si>
    <t>10000649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</si>
  <si>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</si>
  <si>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</si>
  <si>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</si>
  <si>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</si>
  <si>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</si>
  <si>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</si>
  <si>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</si>
  <si>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</si>
  <si>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</si>
  <si>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</si>
  <si>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</si>
  <si>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</si>
  <si>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</si>
  <si>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</si>
  <si>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</si>
  <si>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</si>
  <si>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</si>
  <si>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</si>
  <si>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</si>
  <si>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</si>
  <si>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</si>
  <si>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</si>
  <si>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</si>
  <si>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</si>
  <si>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1.09012 13-02-24 (10) +98.2</t>
  </si>
  <si>
    <t>10000645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</si>
  <si>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</si>
  <si>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</si>
  <si>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</si>
  <si>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</si>
  <si>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</si>
  <si>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</si>
  <si>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</si>
  <si>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</si>
  <si>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1.0981 13-02-24 (10) +24</t>
  </si>
  <si>
    <t>10000655</t>
  </si>
  <si>
    <t>+USD/-EUR 1.1099 13-02-24 (10) +109</t>
  </si>
  <si>
    <t>10000641</t>
  </si>
  <si>
    <t>+USD/-EUR 1.1105 02-01-24 (10) +0</t>
  </si>
  <si>
    <t>10004377</t>
  </si>
  <si>
    <t>+USD/-EUR 1.11079 10-01-24 (10) +112.9</t>
  </si>
  <si>
    <t>10000979</t>
  </si>
  <si>
    <t>10000253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</si>
  <si>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</si>
  <si>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</si>
  <si>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</si>
  <si>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</si>
  <si>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</si>
  <si>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</si>
  <si>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</si>
  <si>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</si>
  <si>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</si>
  <si>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</si>
  <si>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</si>
  <si>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</si>
  <si>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</si>
  <si>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</si>
  <si>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</si>
  <si>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</si>
  <si>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</si>
  <si>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</si>
  <si>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</si>
  <si>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</si>
  <si>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</si>
  <si>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</si>
  <si>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</si>
  <si>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1.21621 11-01-24 (10) +9.1</t>
  </si>
  <si>
    <t>10000650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</si>
  <si>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</si>
  <si>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</si>
  <si>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</si>
  <si>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</si>
  <si>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</si>
  <si>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</si>
  <si>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</si>
  <si>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</si>
  <si>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</si>
  <si>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</si>
  <si>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</si>
  <si>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</si>
  <si>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</si>
  <si>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</si>
  <si>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</si>
  <si>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</si>
  <si>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</si>
  <si>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10000634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</si>
  <si>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</si>
  <si>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</si>
  <si>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</si>
  <si>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</si>
  <si>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</si>
  <si>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</si>
  <si>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</si>
  <si>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</si>
  <si>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</si>
  <si>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</si>
  <si>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</si>
  <si>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</si>
  <si>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</si>
  <si>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</si>
  <si>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</si>
  <si>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</si>
  <si>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</si>
  <si>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</si>
  <si>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</si>
  <si>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</si>
  <si>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</si>
  <si>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</si>
  <si>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</si>
  <si>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</si>
  <si>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</si>
  <si>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</si>
  <si>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</si>
  <si>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</si>
  <si>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</si>
  <si>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</si>
  <si>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</si>
  <si>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</si>
  <si>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</si>
  <si>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</si>
  <si>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</si>
  <si>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</si>
  <si>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</si>
  <si>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</si>
  <si>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</si>
  <si>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</si>
  <si>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סה"כ מט"ח / ₪</t>
  </si>
  <si>
    <t>Bluebay Senior Loan Fund I</t>
  </si>
  <si>
    <t>Crescent Mezzanine VII</t>
  </si>
  <si>
    <t>Permira Credit Solutions III</t>
  </si>
  <si>
    <t>Ares Private Credit Solutions</t>
  </si>
  <si>
    <t>Kartesia Credit Opportunities IV</t>
  </si>
  <si>
    <t>ICG Senior Debt Partners III</t>
  </si>
  <si>
    <t>Crescent Direct Lending II</t>
  </si>
  <si>
    <t>Ares Capital Europe IV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</si>
  <si>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</si>
  <si>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</si>
  <si>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</si>
  <si>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</si>
  <si>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</si>
  <si>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</si>
  <si>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</si>
  <si>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Klirmark Opportunity III</t>
  </si>
  <si>
    <t>GIP Spectrum Fund (Parallel), L.P</t>
  </si>
  <si>
    <t>GIP Capital Solutions II SCSp, L.P</t>
  </si>
  <si>
    <t>ICG Senior Debt Partners IV</t>
  </si>
  <si>
    <t>Senior Loan Fund II (EUR) SLP</t>
  </si>
  <si>
    <t>GIP Capital Solutions II Luxemburg Co-Investment Fund SCSP, L.P.</t>
  </si>
  <si>
    <t>Ares Capital Europe V</t>
  </si>
  <si>
    <t>Monarch Capital Partners V</t>
  </si>
  <si>
    <t>Ares Private Credit Solutions II</t>
  </si>
  <si>
    <t>Tikehau Direct Lending V</t>
  </si>
  <si>
    <t>Audax Direct Lending Solutions Fund II B-1</t>
  </si>
  <si>
    <t>KASS Unlevered S.a r.l. - Compartment E</t>
  </si>
  <si>
    <t>Crescent Direct Lending III</t>
  </si>
  <si>
    <t>AUDAX DLS CO-INVESTMENT FUND 3 L.P.</t>
  </si>
  <si>
    <t>PORCUPINE HOLDINGS (OFFSHORE) LP</t>
  </si>
  <si>
    <t>ARES EUROPEAN CREDIT INVESTMENTS VIII (M) L.P.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</si>
  <si>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</si>
  <si>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</si>
  <si>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</si>
  <si>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</si>
  <si>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</si>
  <si>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</si>
  <si>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Oak Hill Advisors - OCREDIT</t>
  </si>
  <si>
    <t>Whitehorse Liquidity Partners VI</t>
  </si>
  <si>
    <t>DLF IV Co-invest Vehicle</t>
  </si>
  <si>
    <t>גורם 01</t>
  </si>
  <si>
    <t>גורם 02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</si>
  <si>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</si>
  <si>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</si>
  <si>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</si>
  <si>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</si>
  <si>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</si>
  <si>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</si>
  <si>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</si>
  <si>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</si>
  <si>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</si>
  <si>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</si>
  <si>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</si>
  <si>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167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</si>
  <si>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</si>
  <si>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</si>
  <si>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</si>
  <si>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</si>
  <si>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</si>
  <si>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</si>
  <si>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</si>
  <si>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</si>
  <si>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</si>
  <si>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</si>
  <si>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</si>
  <si>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10/03/19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</si>
  <si>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</si>
  <si>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</si>
  <si>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</si>
  <si>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</si>
  <si>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</si>
  <si>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</si>
  <si>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</si>
  <si>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</si>
  <si>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</si>
  <si>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</si>
  <si>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</si>
  <si>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</si>
  <si>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</si>
  <si>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</si>
  <si>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</si>
  <si>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</si>
  <si>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</si>
  <si>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188</t>
  </si>
  <si>
    <t>גורם 89</t>
  </si>
  <si>
    <t>*גורם 70</t>
  </si>
  <si>
    <t>גורם 184</t>
  </si>
  <si>
    <t>גורם 189</t>
  </si>
  <si>
    <t>גורם 183</t>
  </si>
  <si>
    <t>גורם 43</t>
  </si>
  <si>
    <t>גורם 173</t>
  </si>
  <si>
    <t>גורם 178</t>
  </si>
  <si>
    <t>גורם 191</t>
  </si>
  <si>
    <t>גורם 148</t>
  </si>
  <si>
    <t>גורם 181</t>
  </si>
  <si>
    <t>גורם 131</t>
  </si>
  <si>
    <t>גורם 102</t>
  </si>
  <si>
    <t>גורם 117</t>
  </si>
  <si>
    <t>גורם 100</t>
  </si>
  <si>
    <t>גורם 110</t>
  </si>
  <si>
    <t>גורם 112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</si>
  <si>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</si>
  <si>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</si>
  <si>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</si>
  <si>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</si>
  <si>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</si>
  <si>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</si>
  <si>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</si>
  <si>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</si>
  <si>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</si>
  <si>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143</t>
  </si>
  <si>
    <t>גורם 146</t>
  </si>
  <si>
    <t>גורם 153</t>
  </si>
  <si>
    <t>גורם 160</t>
  </si>
  <si>
    <t>גורם 177</t>
  </si>
  <si>
    <t>גורם 186</t>
  </si>
  <si>
    <t>גורם 97</t>
  </si>
  <si>
    <t>גורם 171</t>
  </si>
  <si>
    <t>גורם 07</t>
  </si>
  <si>
    <t>גורם 192</t>
  </si>
  <si>
    <t>גורם 195</t>
  </si>
  <si>
    <t>גורם 196</t>
  </si>
  <si>
    <t>גורם 194</t>
  </si>
  <si>
    <t>גורם 193</t>
  </si>
  <si>
    <t>גורם 197</t>
  </si>
  <si>
    <t>גורם 190</t>
  </si>
  <si>
    <t>גורם 168</t>
  </si>
  <si>
    <t>גורם 176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</si>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</sst>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8" fontId="0" fillId="0" borderId="0" xfId="11" applyNumberFormat="1" applyFont="1"/>
    <xf numFmtId="0" fontId="1" fillId="0" borderId="0" xfId="0" applyFont="1"/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164" fontId="0" fillId="0" borderId="0" xfId="11" applyFont="1" applyFill="1" applyBorder="1"/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5" fillId="0" borderId="0" xfId="0" applyNumberFormat="1" applyFont="1" applyAlignment="1">
      <alignment horizontal="center"/>
    </xf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D596B7-8081-446F-B716-3B18691C4AD4}" name="RowTitleRegion1.b1.c4.1" displayName="RowTitleRegion1.b1.c4.1" ref="B1:C4" totalsRowShown="0" tableBorderDxfId="512">
  <autoFilter ref="B1:C4" xr:uid="{BED596B7-8081-446F-B716-3B18691C4AD4}">
    <filterColumn colId="0" hiddenButton="1"/>
    <filterColumn colId="1" hiddenButton="1"/>
  </autoFilter>
  <tableColumns count="2">
    <tableColumn id="1" xr3:uid="{F9067BD8-0DE9-4DC4-ACA3-99B032A838A1}" name="תאריך הדיווח" dataDxfId="511" dataCellStyle="Normal_2007-16618"/>
    <tableColumn id="2" xr3:uid="{C60005F5-74B4-47E8-990C-A69B77B52FB4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DC9DBA-2C3D-40D0-8E1F-375978090FC3}" name="TitleRegion1.a5.d55.2" displayName="TitleRegion1.a5.d55.2" ref="A5:D55" totalsRowShown="0">
  <autoFilter ref="A5:D55" xr:uid="{1CDC9DBA-2C3D-40D0-8E1F-375978090FC3}">
    <filterColumn colId="0" hiddenButton="1"/>
    <filterColumn colId="1" hiddenButton="1"/>
    <filterColumn colId="2" hiddenButton="1"/>
    <filterColumn colId="3" hiddenButton="1"/>
  </autoFilter>
  <tableColumns count="4">
    <tableColumn id="1" xr3:uid="{E51EF2A0-3807-4164-9835-3E87F0E186C3}" name="ריק במקור" dataDxfId="510" dataCellStyle="Normal_2007-16618"/>
    <tableColumn id="2" xr3:uid="{7C20B5EB-4825-416D-BF81-28EF07BA986E}" name="סכום נכסי ההשקעה:" dataDxfId="509" dataCellStyle="Normal_2007-16618"/>
    <tableColumn id="3" xr3:uid="{712B57FB-BAD3-4F54-9ADB-3E952530BFFF}" name="ריק במקור2"/>
    <tableColumn id="4" xr3:uid="{E64DFD0E-60DF-4491-B4F6-0C3A7F8C694B}" name="ריק במקור3" dataDxfId="508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B2E953-4D23-476C-9C3E-687165D5832B}" name="RowTitleRegion1.a1.b4.1" displayName="RowTitleRegion1.a1.b4.1" ref="A1:B4" totalsRowShown="0">
  <autoFilter ref="A1:B4" xr:uid="{85B2E953-4D23-476C-9C3E-687165D5832B}">
    <filterColumn colId="0" hiddenButton="1"/>
    <filterColumn colId="1" hiddenButton="1"/>
  </autoFilter>
  <tableColumns count="2">
    <tableColumn id="1" xr3:uid="{4A00758D-45CC-4942-BE49-74408DDB0DED}" name="תאריך הדיווח" dataDxfId="507" dataCellStyle="Normal_2007-16618"/>
    <tableColumn id="2" xr3:uid="{C9DF5B77-0220-4D8C-9330-8B2E21833779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3AF0354-C1D0-4AFC-B8CC-8F2F79FA6EB5}" name="TitleRegion1.a5.k58.1" displayName="TitleRegion1.a5.k58.1" ref="A5:K58" totalsRowShown="0" headerRowDxfId="497" headerRowBorderDxfId="505" tableBorderDxfId="506">
  <autoFilter ref="A5:K58" xr:uid="{43AF0354-C1D0-4AFC-B8CC-8F2F79FA6E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DB82D83-DBBF-4145-88C3-27EBCA972BA0}" name="שם המנפיק/שם נייר ערך "/>
    <tableColumn id="2" xr3:uid="{FFFAF998-4A3A-4890-A581-9CA44CB84EAD}" name="מספר ני&quot;ע"/>
    <tableColumn id="3" xr3:uid="{17799B97-928F-4F0B-A84A-5B78A7C557B1}" name="מספר מנפיק" dataDxfId="504"/>
    <tableColumn id="4" xr3:uid="{08207737-3BB5-4434-9896-09D420AD4A79}" name="דירוג"/>
    <tableColumn id="5" xr3:uid="{646D9136-BD84-435F-89AF-070BFA9C0AE6}" name="שם מדרג" dataDxfId="503"/>
    <tableColumn id="6" xr3:uid="{2FB6EB20-DA18-477B-B409-D96943DA42DB}" name="סוג מטבע"/>
    <tableColumn id="7" xr3:uid="{7D33977D-41E0-45AC-B6BC-F7DD3AE3CE90}" name="שיעור ריבית" dataDxfId="502"/>
    <tableColumn id="8" xr3:uid="{BD03ADD3-16AA-4C70-A3DD-A67E3A2FCA3A}" name="תשואה לפידיון" dataDxfId="501"/>
    <tableColumn id="9" xr3:uid="{28A9FCC2-D1C7-4AC5-A623-99E46745D904}" name="שווי שוק" dataDxfId="500"/>
    <tableColumn id="10" xr3:uid="{803CE727-0B03-4835-B322-560BCE860985}" name="שעור מנכסי אפיק ההשקעה" dataDxfId="499"/>
    <tableColumn id="11" xr3:uid="{1C8045AA-F37C-4F12-833F-A41874CBDD22}" name="שעור מסך נכסי השקעה" dataDxfId="4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9A79BC1-E931-4177-A689-74477D66EF65}" name="RowTitleRegion1.a1.b4.1" displayName="RowTitleRegion1.a1.b4.1_" ref="A1:B4" totalsRowShown="0" tableBorderDxfId="496">
  <autoFilter ref="A1:B4" xr:uid="{99A79BC1-E931-4177-A689-74477D66EF65}">
    <filterColumn colId="0" hiddenButton="1"/>
    <filterColumn colId="1" hiddenButton="1"/>
  </autoFilter>
  <tableColumns count="2">
    <tableColumn id="1" xr3:uid="{9352A895-0456-4D7B-9D86-C17E0B6D91CB}" name="תאריך הדיווח" dataDxfId="495" dataCellStyle="Normal_2007-16618"/>
    <tableColumn id="2" xr3:uid="{F4C6ECF9-3CAF-438E-AE8B-0947D4452569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51850D4-E465-45E1-8DA1-DA0EC45FF81C}" name="TitleRegion1.a6.q65.1" displayName="TitleRegion1.a6.q65.1" ref="A6:Q65" totalsRowShown="0" headerRowDxfId="475" dataDxfId="476" headerRowBorderDxfId="493" tableBorderDxfId="494">
  <autoFilter ref="A6:Q65" xr:uid="{551850D4-E465-45E1-8DA1-DA0EC45FF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4B5EAC1-0A19-4E90-B878-D4BAAF3C5607}" name="שם המנפיק/שם נייר ערך "/>
    <tableColumn id="2" xr3:uid="{2A7B67A4-C4C6-4634-B402-9EAD4ADD9630}" name="מספר ני&quot;ע" dataDxfId="492"/>
    <tableColumn id="3" xr3:uid="{71F5E406-10C8-4222-A366-86D5198F8052}" name="זירת מסחר" dataDxfId="491"/>
    <tableColumn id="4" xr3:uid="{78766C34-E39E-4103-9250-8CC89B3CF399}" name="דירוג" dataDxfId="490"/>
    <tableColumn id="5" xr3:uid="{94A892F2-BEC5-47C9-950F-F3C65407D99A}" name="שם מדרג" dataDxfId="489"/>
    <tableColumn id="6" xr3:uid="{38859F76-BFE1-47E7-9F5F-3C96913A1821}" name="תאריך רכישה" dataDxfId="488"/>
    <tableColumn id="7" xr3:uid="{CC183F5A-EEE0-41DB-A9BC-FB603D6F3649}" name="מח&quot;מ" dataDxfId="487"/>
    <tableColumn id="8" xr3:uid="{21B64F4D-A9E3-4996-B233-0CFC044B490F}" name="סוג מטבע" dataDxfId="486"/>
    <tableColumn id="9" xr3:uid="{1B3B9C17-4A22-4AEF-B961-81C5901CB8A3}" name="שיעור ריבית" dataDxfId="485"/>
    <tableColumn id="10" xr3:uid="{13DB271D-9175-4701-B856-B79F540FCCD1}" name="תשואה לפידיון" dataDxfId="484"/>
    <tableColumn id="11" xr3:uid="{763C3737-DA0F-4EF4-B549-324AFA367980}" name="ערך נקוב****" dataDxfId="483"/>
    <tableColumn id="12" xr3:uid="{EA811082-ED19-40B9-BEBA-B21CFDD2540A}" name="שער***" dataDxfId="482"/>
    <tableColumn id="13" xr3:uid="{FCEFD33D-9F65-4498-95A6-C356642C16BE}" name="פדיון/ריבית/דיבידנד לקבל*****  " dataDxfId="481"/>
    <tableColumn id="14" xr3:uid="{5AAB9718-2087-4A06-8365-4FBC6809769C}" name="שווי שוק" dataDxfId="480"/>
    <tableColumn id="15" xr3:uid="{6B16D438-61A5-47F1-9073-9CC6967F1504}" name="שעור מערך נקוב**** מונפק" dataDxfId="479"/>
    <tableColumn id="16" xr3:uid="{8E796614-A7C4-4D6D-8C01-D2F3EF3F73B0}" name="שעור מנכסי אפיק ההשקעה" dataDxfId="478"/>
    <tableColumn id="17" xr3:uid="{EBF3AA89-C353-4480-BCE2-F050BE0295A2}" name="שעור מסך נכסי השקעה**" dataDxfId="47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902816-E68C-43A2-8306-802B08010054}" name="RowTitleRegion1.a1.b4.1" displayName="_RowTitleRegion1.a1.b4.1" ref="A1:B4" totalsRowShown="0" tableBorderDxfId="474">
  <autoFilter ref="A1:B4" xr:uid="{9F902816-E68C-43A2-8306-802B08010054}">
    <filterColumn colId="0" hiddenButton="1"/>
    <filterColumn colId="1" hiddenButton="1"/>
  </autoFilter>
  <tableColumns count="2">
    <tableColumn id="1" xr3:uid="{20D5DD6F-F541-4DFA-BAAB-7B7D5FA52589}" name="תאריך הדיווח" dataDxfId="473" dataCellStyle="Normal_2007-16618"/>
    <tableColumn id="2" xr3:uid="{2108A875-76CD-4A0D-9356-2153DF2D9F65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3C4FF0A-E245-4A1B-8A67-82FBF5515ED0}" name="TitleRegion1.a6.t26.1" displayName="TitleRegion1.a6.t26.1" ref="A6:T26" totalsRowShown="0" headerRowDxfId="450" dataDxfId="451" headerRowBorderDxfId="471" tableBorderDxfId="472">
  <autoFilter ref="A6:T26" xr:uid="{E3C4FF0A-E245-4A1B-8A67-82FBF5515E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51557C5-70B9-42DF-AEB1-A29390BB82AE}" name="שם המנפיק/שם נייר ערך "/>
    <tableColumn id="2" xr3:uid="{A3BC58DB-BA54-4D34-921C-9916E6E73864}" name="מספר ני&quot;ע" dataDxfId="470"/>
    <tableColumn id="3" xr3:uid="{C5004379-70B2-45FA-BA73-A91991E07A78}" name="זירת מסחר" dataDxfId="469"/>
    <tableColumn id="4" xr3:uid="{364DB112-43B1-4245-AD35-F344886A294F}" name="ספק מידע" dataDxfId="468"/>
    <tableColumn id="5" xr3:uid="{A8347972-A2D7-4966-A914-915E663E9D2D}" name="מספר מנפיק" dataDxfId="467"/>
    <tableColumn id="6" xr3:uid="{1E846822-47DC-4881-BF19-BE693B5ED274}" name="ענף מסחר" dataDxfId="466"/>
    <tableColumn id="7" xr3:uid="{42DA2806-9F2B-4B2E-A46C-A24106BDAADA}" name="דירוג" dataDxfId="465"/>
    <tableColumn id="8" xr3:uid="{EB4C1D51-4FE0-461C-8BD2-963ECA539A0D}" name="שם מדרג" dataDxfId="464"/>
    <tableColumn id="9" xr3:uid="{8C79D164-162B-4302-B4DE-1027BD6C0411}" name="תאריך רכישה" dataDxfId="463"/>
    <tableColumn id="10" xr3:uid="{E06FD93E-F0C9-4B1A-AB42-016B9D431F7D}" name="מח&quot;מ" dataDxfId="462"/>
    <tableColumn id="11" xr3:uid="{7C7ED5C3-1967-4F73-9BDF-60B962AC1CD0}" name="סוג מטבע" dataDxfId="461"/>
    <tableColumn id="12" xr3:uid="{54E305F4-5EA1-4572-BB73-BC52868E2A86}" name="שיעור ריבית" dataDxfId="460"/>
    <tableColumn id="13" xr3:uid="{EB4D0223-EFD7-44E3-8711-0C843FDFE354}" name="תשואה לפידיון" dataDxfId="459"/>
    <tableColumn id="14" xr3:uid="{49D102A2-C273-4328-B91B-87C5FBF1D25C}" name="ערך נקוב****" dataDxfId="458"/>
    <tableColumn id="15" xr3:uid="{9D943506-44EF-430A-96C7-104D6C62EB87}" name="שער***" dataDxfId="457"/>
    <tableColumn id="16" xr3:uid="{7F19AAFD-A954-494D-9EF0-A3BF45865D66}" name="פדיון/ריבית/דיבידנד לקבל*****  " dataDxfId="456"/>
    <tableColumn id="17" xr3:uid="{A73F10E0-DB67-4D4F-9324-9C818C700DC7}" name="שווי שוק" dataDxfId="455"/>
    <tableColumn id="18" xr3:uid="{39DC6E38-CA2E-47F8-BACC-884E836867AD}" name="שעור מערך נקוב מונפק" dataDxfId="454"/>
    <tableColumn id="19" xr3:uid="{EB782052-FEE5-47EB-81D9-83D3A76D72EC}" name="שעור מנכסי אפיק ההשקעה" dataDxfId="453"/>
    <tableColumn id="20" xr3:uid="{2098DDDD-10FD-4E24-9957-F13E85BB4296}" name="שעור מסך נכסי השקעה**" dataDxfId="4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FCFB75-999A-4D9F-B0BC-9D5177A58904}" name="RowTitleRegion1.a1.b4.1" displayName="_RowTitleRegion1.a1.b4.1_1" ref="A1:B4" totalsRowShown="0" tableBorderDxfId="449">
  <autoFilter ref="A1:B4" xr:uid="{A5FCFB75-999A-4D9F-B0BC-9D5177A58904}">
    <filterColumn colId="0" hiddenButton="1"/>
    <filterColumn colId="1" hiddenButton="1"/>
  </autoFilter>
  <tableColumns count="2">
    <tableColumn id="1" xr3:uid="{B42AFD9C-1867-4915-B68B-BA29BE6F5E19}" name="תאריך הדיווח" dataDxfId="448" dataCellStyle="Normal_2007-16618"/>
    <tableColumn id="2" xr3:uid="{CCF62534-7701-4860-9D02-61DADE9AEF59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B40D418-CDE9-40DA-8DC8-C817B4438F5E}" name="TitleRegion1.a6.t313.1" displayName="TitleRegion1.a6.t313.1" ref="A6:T313" totalsRowShown="0" headerRowDxfId="425" dataDxfId="426" headerRowBorderDxfId="446" tableBorderDxfId="447">
  <autoFilter ref="A6:T313" xr:uid="{2B40D418-CDE9-40DA-8DC8-C817B4438F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302F23F-C1BF-4F51-9956-FE18B9DFF2B2}" name="שם המנפיק/שם נייר ערך "/>
    <tableColumn id="2" xr3:uid="{A6E2D791-DCE6-414E-B3BB-09DF53F0F974}" name="מספר ני&quot;ע" dataDxfId="445"/>
    <tableColumn id="3" xr3:uid="{26C1C69B-6DC5-47DC-B2A6-32816FEC9841}" name="זירת מסחר" dataDxfId="444"/>
    <tableColumn id="4" xr3:uid="{3A15D41D-F415-41CE-9732-4E684F0B4CBD}" name="ספק מידע" dataDxfId="443"/>
    <tableColumn id="5" xr3:uid="{5D2C5AF1-53DA-4BFB-9023-1DAB99E4282C}" name="מספר מנפיק" dataDxfId="442"/>
    <tableColumn id="6" xr3:uid="{50FB6AEB-A214-444B-A197-59B350449E84}" name="ענף מסחר" dataDxfId="441"/>
    <tableColumn id="7" xr3:uid="{A18330A1-4283-4447-B45A-5AE559A9BCBC}" name="דירוג" dataDxfId="440"/>
    <tableColumn id="8" xr3:uid="{687DD529-7498-4161-8BC9-CCAE06304E9D}" name="שם מדרג" dataDxfId="439"/>
    <tableColumn id="9" xr3:uid="{15C52323-3A6B-4F50-8DFE-061706396CF5}" name="תאריך רכישה" dataDxfId="438"/>
    <tableColumn id="10" xr3:uid="{A5C78583-E5F6-43D3-84EF-E19032E89F6B}" name="מח&quot;מ" dataDxfId="437"/>
    <tableColumn id="11" xr3:uid="{E7687FFE-D964-4EC4-B2A2-2A345FFB63C0}" name="סוג מטבע" dataDxfId="436"/>
    <tableColumn id="12" xr3:uid="{BB0076E3-0240-4EAB-9003-E2A5430C8E27}" name="שיעור ריבית" dataDxfId="435"/>
    <tableColumn id="13" xr3:uid="{6155A016-1724-47EF-92E4-202370D654FE}" name="תשואה לפידיון" dataDxfId="434"/>
    <tableColumn id="14" xr3:uid="{73F8D799-2777-4A29-AADE-6E7F1FF07281}" name="ערך נקוב****" dataDxfId="433"/>
    <tableColumn id="15" xr3:uid="{1090FC6A-4152-4B72-8ED2-E840A6D90F7E}" name="שער***" dataDxfId="432"/>
    <tableColumn id="16" xr3:uid="{8BC3C15C-72A5-4D02-8939-7B2D2097782D}" name="פדיון/ריבית/דיבידנד לקבל*****  " dataDxfId="431"/>
    <tableColumn id="17" xr3:uid="{89786FEC-93D3-44FD-920E-E31D565208E0}" name="שווי שוק" dataDxfId="430"/>
    <tableColumn id="18" xr3:uid="{7B19BB6E-430E-415A-B0B3-94286CDAD12B}" name="שעור מערך נקוב מונפק" dataDxfId="429"/>
    <tableColumn id="19" xr3:uid="{6489E419-BCF1-4A99-BF84-E1AA433E431A}" name="שעור מנכסי אפיק ההשקעה" dataDxfId="428"/>
    <tableColumn id="20" xr3:uid="{31394DDB-41A6-43ED-B4B9-58DCCDA8520B}" name="שעור מסך נכסי השקעה**" dataDxfId="42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535A09E-D5B9-4A8D-972A-544BF50D5217}" name="RowTitleRegion1.a1.b4.1" displayName="_RowTitleRegion1.a1.b4.1_2" ref="A1:B4" totalsRowShown="0" tableBorderDxfId="424">
  <autoFilter ref="A1:B4" xr:uid="{3535A09E-D5B9-4A8D-972A-544BF50D5217}">
    <filterColumn colId="0" hiddenButton="1"/>
    <filterColumn colId="1" hiddenButton="1"/>
  </autoFilter>
  <tableColumns count="2">
    <tableColumn id="1" xr3:uid="{1A19BA10-127E-4B82-A957-4793A829193D}" name="תאריך הדיווח" dataDxfId="423" dataCellStyle="Normal_2007-16618"/>
    <tableColumn id="2" xr3:uid="{7576FE26-E8CB-4CA2-B8B4-78D5DD7F889A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FB76086-8A8D-43DB-8CDE-7877AFA4B84B}" name="TitleRegion1.a6.n260.1" displayName="TitleRegion1.a6.n260.1" ref="A6:N260" totalsRowShown="0" headerRowDxfId="406" dataDxfId="407" headerRowBorderDxfId="421" tableBorderDxfId="422">
  <autoFilter ref="A6:N260" xr:uid="{FFB76086-8A8D-43DB-8CDE-7877AFA4B8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CD44C81-2493-4552-8B31-FA5629589A1A}" name="שם המנפיק/שם נייר ערך "/>
    <tableColumn id="2" xr3:uid="{BA6D9DD2-7D76-42CD-A817-697B3AFD21D2}" name="מספר ני&quot;ע" dataDxfId="420"/>
    <tableColumn id="3" xr3:uid="{A801A9C0-26D6-46A0-B2C8-46CA627D60C7}" name="זירת מסחר" dataDxfId="419"/>
    <tableColumn id="4" xr3:uid="{A4416E89-079A-4878-91F9-463A1D6385E8}" name="ספק מידע" dataDxfId="418"/>
    <tableColumn id="5" xr3:uid="{8ADAE601-F798-4E6A-8326-4BFE7803BEC9}" name="מספר מנפיק" dataDxfId="417"/>
    <tableColumn id="6" xr3:uid="{95B84DA4-590F-40EB-A823-723AD635FB5B}" name="ענף מסחר" dataDxfId="416"/>
    <tableColumn id="7" xr3:uid="{6F2B32AA-1ED8-4843-B891-29695AA364DC}" name="סוג מטבע" dataDxfId="415"/>
    <tableColumn id="8" xr3:uid="{93357ABA-DCD4-4981-9CB1-615E3A0CAE63}" name="ערך נקוב****" dataDxfId="414"/>
    <tableColumn id="9" xr3:uid="{4487C303-A56C-4FB7-AE3A-EA7D6CF43418}" name="שער***" dataDxfId="413"/>
    <tableColumn id="10" xr3:uid="{3BF380E4-EF61-4550-8212-8FC6C9C8DFEA}" name="פדיון/ריבית/דיבידנד לקבל*****  " dataDxfId="412"/>
    <tableColumn id="11" xr3:uid="{7FE001DB-60A9-4E0C-9905-FFCD3C80FE52}" name="שווי שוק" dataDxfId="411"/>
    <tableColumn id="12" xr3:uid="{B54461D6-A675-4A53-9FDA-BCCB52909542}" name="שעור מערך נקוב מונפק" dataDxfId="410"/>
    <tableColumn id="13" xr3:uid="{5C1C62FB-FA68-4D84-9802-88DF3D0B26AB}" name="שעור מנכסי אפיק ההשקעה" dataDxfId="409"/>
    <tableColumn id="14" xr3:uid="{9D7BA6FB-AF8C-4183-AFF3-65DAF929F7D4}" name="שעור מסך נכסי השקעה**" dataDxfId="4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5A88095-E1E2-4435-9559-3A9D1358FF5A}" name="RowTitleRegion1.a1.b4.1" displayName="_RowTitleRegion1.a1.b4.1_3" ref="A1:B4" totalsRowShown="0" tableBorderDxfId="405">
  <autoFilter ref="A1:B4" xr:uid="{95A88095-E1E2-4435-9559-3A9D1358FF5A}">
    <filterColumn colId="0" hiddenButton="1"/>
    <filterColumn colId="1" hiddenButton="1"/>
  </autoFilter>
  <tableColumns count="2">
    <tableColumn id="1" xr3:uid="{FF7DF5FF-DE31-4391-B6EE-9DE9D2551F20}" name="תאריך הדיווח" dataDxfId="404" dataCellStyle="Normal_2007-16618"/>
    <tableColumn id="2" xr3:uid="{2FF1E1FE-360E-4952-A6F2-960F92A27605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A6B6EE-A6B0-42CF-899E-09D4806B338F}" name="TitleRegion1.a6.m90.1" displayName="TitleRegion1.a6.m90.1" ref="A6:M90" totalsRowShown="0" headerRowDxfId="388" dataDxfId="389" headerRowBorderDxfId="402" tableBorderDxfId="403">
  <autoFilter ref="A6:M90" xr:uid="{75A6B6EE-A6B0-42CF-899E-09D4806B33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E23F6A3-608F-4CD1-B6A3-E50B21427AA3}" name="שם המנפיק/שם נייר ערך "/>
    <tableColumn id="2" xr3:uid="{273398F5-4652-452C-80C8-B040F32B2844}" name="מספר ני&quot;ע" dataDxfId="401"/>
    <tableColumn id="3" xr3:uid="{482911EE-3CC8-4A24-91FB-26DC9295DCFE}" name="זירת מסחר" dataDxfId="400"/>
    <tableColumn id="4" xr3:uid="{01462C70-7AFC-472F-99DD-2D9CBA8FCF4E}" name="מספר מנפיק" dataDxfId="399"/>
    <tableColumn id="5" xr3:uid="{51C3DE72-BF17-4FE1-BEDB-9561D7394429}" name="ענף מסחר" dataDxfId="398"/>
    <tableColumn id="6" xr3:uid="{48C75716-DECC-4AF8-AF07-A2BE7FC31C13}" name="סוג מטבע" dataDxfId="397"/>
    <tableColumn id="7" xr3:uid="{E8B3CFBC-A1A5-492D-8539-697A37F81B7C}" name="ערך נקוב****" dataDxfId="396"/>
    <tableColumn id="8" xr3:uid="{556B251A-65DC-4546-858A-31071906B74A}" name="שער***" dataDxfId="395"/>
    <tableColumn id="9" xr3:uid="{FD2247C9-6C85-45B9-849E-CEE96F96E41D}" name="פדיון/ריבית/דיבידנד לקבל*****  " dataDxfId="394"/>
    <tableColumn id="10" xr3:uid="{0BCA876C-C10C-463C-A5B5-0F696EE63002}" name="שווי שוק" dataDxfId="393"/>
    <tableColumn id="11" xr3:uid="{E711C416-7227-4222-80DF-3020A643B9D6}" name="שעור מערך נקוב מונפק" dataDxfId="392"/>
    <tableColumn id="12" xr3:uid="{0ACF2499-B7C0-496A-9EB2-1CBD354A75F0}" name="שעור מנכסי אפיק ההשקעה" dataDxfId="391"/>
    <tableColumn id="13" xr3:uid="{1E984D7B-FFAA-48A7-8234-8BEA6AB6E899}" name="שעור מסך נכסי השקעה**" dataDxfId="39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FA85DB0-C886-4901-B1FF-0B68E2579B7A}" name="RowTitleRegion1.a1.b4.1" displayName="_RowTitleRegion1.a1.b4.1_4" ref="A1:B4" totalsRowShown="0" tableBorderDxfId="387">
  <autoFilter ref="A1:B4" xr:uid="{5FA85DB0-C886-4901-B1FF-0B68E2579B7A}">
    <filterColumn colId="0" hiddenButton="1"/>
    <filterColumn colId="1" hiddenButton="1"/>
  </autoFilter>
  <tableColumns count="2">
    <tableColumn id="1" xr3:uid="{EAE07D85-5923-4797-B5C6-D1FB6F260C72}" name="תאריך הדיווח" dataDxfId="386" dataCellStyle="Normal_2007-16618"/>
    <tableColumn id="2" xr3:uid="{53A48998-2D89-4008-A18D-D03FCA7D27A9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23457A6-E34E-41B5-9B14-B782997A097F}" name="TitleRegion1.a6.n39.1" displayName="TitleRegion1.a6.n39.1" ref="A6:N39" totalsRowShown="0" headerRowDxfId="369" dataDxfId="370" headerRowBorderDxfId="384" tableBorderDxfId="385">
  <autoFilter ref="A6:N39" xr:uid="{B23457A6-E34E-41B5-9B14-B782997A09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426DCC2-AE46-411F-B93E-94D5B76CEBAF}" name="שם המנפיק/שם נייר ערך "/>
    <tableColumn id="2" xr3:uid="{0325FCD4-7869-47EA-B9F6-BE44D3D54A1B}" name="מספר ני&quot;ע" dataDxfId="383"/>
    <tableColumn id="3" xr3:uid="{1F292D96-06F9-47C3-872E-0356D15FAAA0}" name="זירת מסחר" dataDxfId="382"/>
    <tableColumn id="4" xr3:uid="{62B50DB8-1D75-464D-BE4C-47FB98A10061}" name="מספר מנפיק" dataDxfId="381"/>
    <tableColumn id="5" xr3:uid="{C8AE27C8-AE6F-4E65-ACE3-5929994AF614}" name="ענף מסחר" dataDxfId="380"/>
    <tableColumn id="6" xr3:uid="{808E8D39-5B18-4698-A9A4-6B2E6391C715}" name="דירוג" dataDxfId="379"/>
    <tableColumn id="7" xr3:uid="{4AA18F18-435C-4E61-ACC8-C2DEF4048A87}" name="שם מדרג" dataDxfId="378"/>
    <tableColumn id="8" xr3:uid="{B3D5D4B7-952C-4373-85EF-3B13DD4325AB}" name="סוג מטבע" dataDxfId="377"/>
    <tableColumn id="9" xr3:uid="{0E44A2A9-64F4-402C-A117-F29C64FBE720}" name="ערך נקוב****" dataDxfId="376"/>
    <tableColumn id="10" xr3:uid="{20216DC8-80C4-4012-B745-1856CC50AFDB}" name="שער***" dataDxfId="375"/>
    <tableColumn id="11" xr3:uid="{52127358-0010-457C-AB4C-68C5EC68315D}" name="שווי שוק" dataDxfId="374"/>
    <tableColumn id="12" xr3:uid="{EDC793E7-BDF0-4986-8091-C8ABFDC4B47E}" name="שעור מערך נקוב מונפק" dataDxfId="373"/>
    <tableColumn id="13" xr3:uid="{825F5248-39AA-4245-907D-340DBBFE29C6}" name="שעור מנכסי אפיק ההשקעה" dataDxfId="372"/>
    <tableColumn id="14" xr3:uid="{EDBFDE70-310D-47F5-9146-8F81BFE0D906}" name="שעור מסך נכסי השקעה**" dataDxfId="3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CDDEC9-7241-49BF-8A4E-5F76F49DA179}" name="RowTitleRegion1.a1.b4.1" displayName="_RowTitleRegion1.a1.b4.1_5" ref="A1:B4" totalsRowShown="0" tableBorderDxfId="368">
  <autoFilter ref="A1:B4" xr:uid="{D3CDDEC9-7241-49BF-8A4E-5F76F49DA179}">
    <filterColumn colId="0" hiddenButton="1"/>
    <filterColumn colId="1" hiddenButton="1"/>
  </autoFilter>
  <tableColumns count="2">
    <tableColumn id="1" xr3:uid="{408765DD-4070-49F7-B726-0BEDABF27FFA}" name="תאריך הדיווח" dataDxfId="367" dataCellStyle="Normal_2007-16618"/>
    <tableColumn id="2" xr3:uid="{F6129FA7-60EE-48DA-B307-6F692C71BF5E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E345C8F-BE42-4655-823D-C07844EAF9BF}" name="TitleRegion1.a6.k23.1" displayName="TitleRegion1.a6.k23.1" ref="A6:K23" totalsRowShown="0" headerRowDxfId="353" dataDxfId="354" headerRowBorderDxfId="365" tableBorderDxfId="366">
  <autoFilter ref="A6:K23" xr:uid="{4E345C8F-BE42-4655-823D-C07844EAF9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3CE82ED-72FC-4E04-A64E-233EEB1F73F6}" name="שם המנפיק/שם נייר ערך"/>
    <tableColumn id="2" xr3:uid="{C4B8F1EB-E604-4A15-A450-58D04AD20544}" name="מספר ני&quot;ע" dataDxfId="364"/>
    <tableColumn id="3" xr3:uid="{E82AA3F9-6458-439E-AF9A-79B048699B47}" name="זירת מסחר" dataDxfId="363"/>
    <tableColumn id="4" xr3:uid="{D3D33F5B-B3B8-43FE-9CB7-CF1F82E7E4BB}" name="ענף מסחר" dataDxfId="362"/>
    <tableColumn id="5" xr3:uid="{73677A9F-B856-4041-8C15-9613B8BD2C5B}" name="סוג מטבע" dataDxfId="361"/>
    <tableColumn id="6" xr3:uid="{41A97381-2F3A-45CD-9D67-CEB4B1161D0A}" name="ערך נקוב****" dataDxfId="360"/>
    <tableColumn id="7" xr3:uid="{E336BF5C-4453-449B-94B3-C9D11CFD4B37}" name="שער***" dataDxfId="359"/>
    <tableColumn id="8" xr3:uid="{235DF386-9E7F-436B-AEA5-2A117554DB17}" name="שווי שוק" dataDxfId="358"/>
    <tableColumn id="9" xr3:uid="{D3C33896-BA63-46A5-85CE-B2EA800D2250}" name="שעור מערך נקוב מונפק" dataDxfId="357"/>
    <tableColumn id="10" xr3:uid="{F1A53610-1351-489A-AC37-82C6E9F2F8D4}" name="שעור מנכסי אפיק ההשקעה" dataDxfId="356"/>
    <tableColumn id="11" xr3:uid="{84703F60-29B4-4093-BF21-32382BCA8B50}" name="שעור מסך נכסי השקעה**" dataDxfId="35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C9C600A-689B-4587-AC26-267DFB7F3C9F}" name="RowTitleRegion1.a1.b4.1" displayName="_RowTitleRegion1.a1.b4.1_6" ref="A1:B4" totalsRowShown="0" tableBorderDxfId="352">
  <autoFilter ref="A1:B4" xr:uid="{3C9C600A-689B-4587-AC26-267DFB7F3C9F}">
    <filterColumn colId="0" hiddenButton="1"/>
    <filterColumn colId="1" hiddenButton="1"/>
  </autoFilter>
  <tableColumns count="2">
    <tableColumn id="1" xr3:uid="{46120D30-2FB7-48FA-8809-2B4BD5D056FB}" name="תאריך הדיווח" dataDxfId="351" dataCellStyle="Normal_2007-16618"/>
    <tableColumn id="2" xr3:uid="{0DB72117-53E6-49FD-88FF-1CE877F8DD2A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FF83E15-1EF9-4D9E-BA14-C9B46D7FB7EF}" name="TitleRegion1.a6.k35.1" displayName="TitleRegion1.a6.k35.1" ref="A6:K35" totalsRowShown="0" headerRowDxfId="337" dataDxfId="338" headerRowBorderDxfId="349" tableBorderDxfId="350">
  <autoFilter ref="A6:K35" xr:uid="{CFF83E15-1EF9-4D9E-BA14-C9B46D7FB7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30969C7-3586-4163-81C7-45FFA16AD084}" name="שם המנפיק/שם נייר ערך"/>
    <tableColumn id="2" xr3:uid="{FD3725C5-3098-4349-876A-7127493A13C6}" name="מספר ני&quot;ע" dataDxfId="348"/>
    <tableColumn id="3" xr3:uid="{F9969C37-1C5F-4E8E-BBEB-3991F33E98EB}" name="זירת מסחר" dataDxfId="347"/>
    <tableColumn id="4" xr3:uid="{BE1A6BD8-C349-437A-90BB-11B3DDDFA9F6}" name="ענף מסחר" dataDxfId="346"/>
    <tableColumn id="5" xr3:uid="{253D7D8F-883C-4771-8DF3-E9B3FB1AAF2A}" name="סוג מטבע" dataDxfId="345"/>
    <tableColumn id="6" xr3:uid="{719AE3F5-DB60-4188-B8D4-9B69A9410521}" name="ערך נקוב****" dataDxfId="344"/>
    <tableColumn id="7" xr3:uid="{F1A080FD-9984-43CC-8170-CB099B89650B}" name="שער***" dataDxfId="343"/>
    <tableColumn id="8" xr3:uid="{AB771BA1-936F-4BA9-B64B-17ADAF200420}" name="שווי שוק" dataDxfId="342"/>
    <tableColumn id="9" xr3:uid="{81AF862A-F2EE-4ACC-B683-90C2D4AF20D8}" name="שעור מערך נקוב מונפק" dataDxfId="341"/>
    <tableColumn id="10" xr3:uid="{7CFAECEC-A664-4A85-A505-75BC55E51582}" name="שעור מנכסי אפיק ההשקעה" dataDxfId="340"/>
    <tableColumn id="11" xr3:uid="{65B132A7-2619-4B10-A13D-D0B54BAA9C47}" name="שעור מסך נכסי השקעה**" dataDxfId="3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1664DFE-60DD-475C-AC78-7AE5AE79B284}" name="RowTitleRegion1.a1.b4.1" displayName="_RowTitleRegion1.a1.b4.1_7" ref="A1:B4" totalsRowShown="0" tableBorderDxfId="336">
  <autoFilter ref="A1:B4" xr:uid="{31664DFE-60DD-475C-AC78-7AE5AE79B284}">
    <filterColumn colId="0" hiddenButton="1"/>
    <filterColumn colId="1" hiddenButton="1"/>
  </autoFilter>
  <tableColumns count="2">
    <tableColumn id="1" xr3:uid="{4D4D763E-6F80-4B76-97B6-B7F0CDCBE673}" name="תאריך הדיווח" dataDxfId="335" dataCellStyle="Normal_2007-16618"/>
    <tableColumn id="2" xr3:uid="{F7674549-2F0F-43E0-9667-3FC3241E8C69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734503-6B63-4A03-B9B0-E3E02B14B26E}" name="TitleRegion1.a6.j22.1" displayName="TitleRegion1.a6.j22.1" ref="A6:J22" totalsRowShown="0" headerRowDxfId="322" dataDxfId="323" headerRowBorderDxfId="333" tableBorderDxfId="334">
  <autoFilter ref="A6:J22" xr:uid="{6A734503-6B63-4A03-B9B0-E3E02B14B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9DFCDE2-3FA1-433C-8EAC-932A6F835EC3}" name="שם המנפיק/שם נייר ערך"/>
    <tableColumn id="2" xr3:uid="{ACC56101-6278-405D-B488-71B6B03813D1}" name="מספר ני&quot;ע" dataDxfId="332"/>
    <tableColumn id="3" xr3:uid="{56F18EE9-0E58-4D96-AC59-371166DF90AA}" name="זירת מסחר" dataDxfId="331"/>
    <tableColumn id="4" xr3:uid="{63BFB047-DBCE-4183-9217-4D5EC7A6DCFC}" name="ענף מסחר" dataDxfId="330"/>
    <tableColumn id="5" xr3:uid="{F9E5849A-8BE5-4B9A-8146-1062E9761701}" name="סוג מטבע" dataDxfId="329"/>
    <tableColumn id="6" xr3:uid="{5D2AA5F7-9492-40B1-89D2-E4FF65E4081A}" name="ערך נקוב****" dataDxfId="328"/>
    <tableColumn id="7" xr3:uid="{59951870-9ED5-4165-85D5-351E5DBA0D7D}" name="שער***" dataDxfId="327"/>
    <tableColumn id="8" xr3:uid="{CD9655D8-3F49-48B2-8929-7B596B663993}" name="שווי שוק" dataDxfId="326"/>
    <tableColumn id="9" xr3:uid="{63064251-426F-4E18-B8BF-621805AB3FAC}" name="שעור מנכסי אפיק ההשקעה" dataDxfId="325"/>
    <tableColumn id="10" xr3:uid="{5F43CC53-0048-47D5-9F5C-825BB3DEFAAF}" name="שעור מסך נכסי השקעה**" dataDxfId="32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2B97FEC-0806-49AD-A2B8-5CF30690F5BC}" name="RowTitleRegion1.a1.b4.1" displayName="_RowTitleRegion1.a1.b4.1_8" ref="A1:B4" totalsRowShown="0" tableBorderDxfId="321">
  <autoFilter ref="A1:B4" xr:uid="{E2B97FEC-0806-49AD-A2B8-5CF30690F5BC}">
    <filterColumn colId="0" hiddenButton="1"/>
    <filterColumn colId="1" hiddenButton="1"/>
  </autoFilter>
  <tableColumns count="2">
    <tableColumn id="1" xr3:uid="{746ED3A7-88A7-4ABC-9E8E-4D438E9C1F94}" name="תאריך הדיווח" dataDxfId="320" dataCellStyle="Normal_2007-16618"/>
    <tableColumn id="2" xr3:uid="{37E7DDF6-CE3D-480B-B9EF-E697B0F26F5B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5D5CC0A-0AD3-4C75-AF28-D00C3C8878B1}" name="TitleRegion1.a6.p41.1" displayName="TitleRegion1.a6.p41.1" ref="A6:P41" totalsRowShown="0" headerRowDxfId="301" dataDxfId="302" headerRowBorderDxfId="318" tableBorderDxfId="319">
  <autoFilter ref="A6:P41" xr:uid="{15D5CC0A-0AD3-4C75-AF28-D00C3C8878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973078-AB80-4FA8-9A61-63F661F6587A}" name="שם המנפיק/שם נייר ערך"/>
    <tableColumn id="2" xr3:uid="{DA5F6287-1EA6-429F-AB51-F737CA243141}" name="מספר ני&quot;ע" dataDxfId="317"/>
    <tableColumn id="3" xr3:uid="{3AAEF5B6-6859-40B9-BAE0-893CD0C37DBD}" name="נכס הבסיס" dataDxfId="316"/>
    <tableColumn id="4" xr3:uid="{4FE90F5F-16F8-4116-9C1C-CD400E18629A}" name="דירוג" dataDxfId="315"/>
    <tableColumn id="5" xr3:uid="{DC104FFC-5152-4586-8A3A-0CA006AE62A1}" name="שם מדרג" dataDxfId="314"/>
    <tableColumn id="6" xr3:uid="{C04675E8-6D93-4C6B-BC46-02C991CB739C}" name="תאריך רכישה" dataDxfId="313"/>
    <tableColumn id="7" xr3:uid="{423C07BB-EE5B-4867-ADF7-3AE5ED3530C4}" name="מח&quot;מ" dataDxfId="312"/>
    <tableColumn id="8" xr3:uid="{E7A452BE-D9B8-4D75-9D94-90B83A117436}" name="סוג מטבע" dataDxfId="311"/>
    <tableColumn id="9" xr3:uid="{A877CB85-2AEF-4E8E-ABF4-BD5664C98E25}" name="שיעור ריבית" dataDxfId="310"/>
    <tableColumn id="10" xr3:uid="{91FC49E1-BABB-4342-BAC1-957D94C18E28}" name="תשואה לפידיון" dataDxfId="309"/>
    <tableColumn id="11" xr3:uid="{DEA2E2FF-BB26-4B86-B553-92DBAA5D5872}" name="ערך נקוב****" dataDxfId="308"/>
    <tableColumn id="12" xr3:uid="{37B69665-5A6E-44FE-BF7E-D229088D8740}" name="שער***" dataDxfId="307"/>
    <tableColumn id="13" xr3:uid="{21504300-B2E8-4AC9-9AFD-27F0D042C991}" name="שווי שוק" dataDxfId="306"/>
    <tableColumn id="14" xr3:uid="{B4297693-68E9-4608-847B-515F797AF6EC}" name="שעור מערך נקוב מונפק" dataDxfId="305"/>
    <tableColumn id="15" xr3:uid="{C8EB665E-F8A7-458E-AFFF-910574FC7E63}" name="שעור מנכסי אפיק ההשקעה" dataDxfId="304"/>
    <tableColumn id="16" xr3:uid="{D0EB13FB-9E99-456E-9826-8498F1A6286D}" name="שעור מסך נכסי השקעה**" dataDxfId="30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4F8D141-7339-46DF-8132-D314B24E8AA2}" name="RowTitleRegion1.a1.b4.1" displayName="_RowTitleRegion1.a1.b4.1_9" ref="A1:B4" totalsRowShown="0" tableBorderDxfId="300">
  <autoFilter ref="A1:B4" xr:uid="{C4F8D141-7339-46DF-8132-D314B24E8AA2}">
    <filterColumn colId="0" hiddenButton="1"/>
    <filterColumn colId="1" hiddenButton="1"/>
  </autoFilter>
  <tableColumns count="2">
    <tableColumn id="1" xr3:uid="{DEF1F872-FE9D-44BD-80A3-3296C29FB404}" name="תאריך הדיווח" dataDxfId="299" dataCellStyle="Normal_2007-16618"/>
    <tableColumn id="2" xr3:uid="{7FBA9A4E-9012-4012-A931-F917B418769A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1D44FB1-C9DB-4B4C-95C3-D25E939B88C4}" name="TitleRegion1.a6.o35.1" displayName="TitleRegion1.a6.o35.1" ref="A6:O35" totalsRowShown="0" headerRowDxfId="281" dataDxfId="282" headerRowBorderDxfId="297" tableBorderDxfId="298">
  <autoFilter ref="A6:O35" xr:uid="{01D44FB1-C9DB-4B4C-95C3-D25E939B88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D35867A-09FB-4A01-A780-53A347BF584B}" name="שם המנפיק/שם נייר ערך"/>
    <tableColumn id="2" xr3:uid="{36EF7F86-4986-4879-9F48-E2DB4406F822}" name="מספר ני&quot;ע" dataDxfId="296"/>
    <tableColumn id="3" xr3:uid="{47C1F372-BF7D-4A30-9D03-0F811F508FD5}" name="דירוג" dataDxfId="295"/>
    <tableColumn id="4" xr3:uid="{EBB3F7E2-F8C8-43AF-8AC5-561FDB64F6CF}" name="שם מדרג" dataDxfId="294"/>
    <tableColumn id="5" xr3:uid="{765F1B2A-6BCC-4006-83D0-3A4E039F56C5}" name="תאריך רכישה" dataDxfId="293"/>
    <tableColumn id="6" xr3:uid="{06AF6E06-27CC-46BA-874B-032E4842183D}" name="מח&quot;מ" dataDxfId="292"/>
    <tableColumn id="7" xr3:uid="{E3FB8CCC-2FA0-45B0-8A9C-461C72EF03E3}" name="סוג מטבע" dataDxfId="291"/>
    <tableColumn id="8" xr3:uid="{80C0508D-C3C4-4657-BC0C-88D6801CDFA0}" name="שיעור ריבית" dataDxfId="290"/>
    <tableColumn id="9" xr3:uid="{0E9A6CB8-CF3E-4FB6-84D4-87187D723F7D}" name="תשואה לפידיון" dataDxfId="289"/>
    <tableColumn id="10" xr3:uid="{1AA84FDE-DB13-43C2-810F-DE217542B27E}" name="ערך נקוב****" dataDxfId="288"/>
    <tableColumn id="11" xr3:uid="{168BB2E4-6DA3-4328-99E0-990C0995AB70}" name="שער***" dataDxfId="287"/>
    <tableColumn id="12" xr3:uid="{BFD0C7C2-A21C-404C-98BB-32403F711A7F}" name="שווי הוגן" dataDxfId="286"/>
    <tableColumn id="13" xr3:uid="{605F49C1-B870-4BDD-8C59-5887A103D3DB}" name="שעור מערך נקוב מונפק" dataDxfId="285"/>
    <tableColumn id="14" xr3:uid="{22FB4E8E-9549-4BFB-9ECF-9720ABEEC0AA}" name="שעור מנכסי אפיק ההשקעה" dataDxfId="284"/>
    <tableColumn id="15" xr3:uid="{E384939F-B03E-4296-9DAF-3924D5D86B9D}" name="שעור מסך נכסי השקעה**" dataDxfId="28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FA22CF8-9FFC-4457-B6B0-3CAD815C091A}" name="RowTitleRegion1.a1.b4.1" displayName="_RowTitleRegion1.a1.b4.1_10" ref="A1:B4" totalsRowShown="0" tableBorderDxfId="280">
  <autoFilter ref="A1:B4" xr:uid="{DFA22CF8-9FFC-4457-B6B0-3CAD815C091A}">
    <filterColumn colId="0" hiddenButton="1"/>
    <filterColumn colId="1" hiddenButton="1"/>
  </autoFilter>
  <tableColumns count="2">
    <tableColumn id="1" xr3:uid="{B5A7CA9F-560B-40C7-A16D-6EA9BA7AC7BC}" name="תאריך הדיווח" dataDxfId="279" dataCellStyle="Normal_2007-16618"/>
    <tableColumn id="2" xr3:uid="{941CB096-3E21-4F60-9392-62667EA41578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C96EB8B-6838-4DAD-8C7C-0A5AB225DBD3}" name="TitleRegion1.a6.r27.1" displayName="TitleRegion1.a6.r27.1" ref="A6:R27" totalsRowShown="0" headerRowDxfId="258" dataDxfId="259" headerRowBorderDxfId="277" tableBorderDxfId="278">
  <autoFilter ref="A6:R27" xr:uid="{6C96EB8B-6838-4DAD-8C7C-0A5AB225DB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94407DD-4162-4B39-BD62-894F28ABBBA9}" name="שם המנפיק/שם נייר ערך"/>
    <tableColumn id="2" xr3:uid="{50253DF1-A873-498B-8766-AA6E023250CD}" name="מספר ני&quot;ע" dataDxfId="276"/>
    <tableColumn id="3" xr3:uid="{424D6D56-25E1-4696-AE05-F6203ECA8C6F}" name="ספק המידע" dataDxfId="275"/>
    <tableColumn id="4" xr3:uid="{552D8E64-07A7-45C0-85F4-1428F135B650}" name="מספר מנפיק" dataDxfId="274"/>
    <tableColumn id="5" xr3:uid="{F8B66832-39A0-48BB-BA8A-E96306A2FB0B}" name="ענף מסחר" dataDxfId="273"/>
    <tableColumn id="6" xr3:uid="{FB426DEC-45D6-4E90-97F3-BC1CA73068DA}" name="דירוג" dataDxfId="272"/>
    <tableColumn id="7" xr3:uid="{82E37952-A4A0-4848-B916-AA05BA5B8166}" name="שם מדרג" dataDxfId="271"/>
    <tableColumn id="8" xr3:uid="{E44C5E4F-AE67-476D-B343-9A32A302E51F}" name="תאריך רכישה" dataDxfId="270"/>
    <tableColumn id="9" xr3:uid="{93316684-7905-4F86-8B40-11E9CB254E78}" name="מח&quot;מ" dataDxfId="269"/>
    <tableColumn id="10" xr3:uid="{B256E822-F512-4FCF-8C40-61F71749CA84}" name="סוג מטבע" dataDxfId="268"/>
    <tableColumn id="11" xr3:uid="{BD6ABF47-CD5F-466D-904F-8AC75D9C6A88}" name="שיעור ריבית" dataDxfId="267"/>
    <tableColumn id="12" xr3:uid="{D9B8B463-6DE6-4BA7-89AE-D7AB6F81B56B}" name="תשואה לפידיון" dataDxfId="266"/>
    <tableColumn id="13" xr3:uid="{53F363DF-2274-4723-9734-FC42BC7BB7C2}" name="ערך נקוב****" dataDxfId="265"/>
    <tableColumn id="14" xr3:uid="{6048CFBF-414D-439E-BDF0-40D18E837AEF}" name="שער***" dataDxfId="264"/>
    <tableColumn id="15" xr3:uid="{A1A23F9C-C221-48AA-9D47-A5AFC862515D}" name="שווי הוגן" dataDxfId="263"/>
    <tableColumn id="16" xr3:uid="{020663E7-F5F5-414B-B9BA-1CF6F5419E63}" name="שעור מערך נקוב מונפק" dataDxfId="262"/>
    <tableColumn id="17" xr3:uid="{62DDD820-B860-4FA9-AE62-3C145EF60204}" name="שעור מנכסי אפיק ההשקעה" dataDxfId="261"/>
    <tableColumn id="18" xr3:uid="{1AF1333E-0228-4A0F-9347-FCD4BC843816}" name="שעור מסך נכסי השקעה**" dataDxfId="26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B1ADA42-7B9D-45EA-85F2-99DC88A4919D}" name="RowTitleRegion1.a1.b4.1" displayName="_RowTitleRegion1.a1.b4.1_11" ref="A1:B4" totalsRowShown="0" tableBorderDxfId="257">
  <autoFilter ref="A1:B4" xr:uid="{BB1ADA42-7B9D-45EA-85F2-99DC88A4919D}">
    <filterColumn colId="0" hiddenButton="1"/>
    <filterColumn colId="1" hiddenButton="1"/>
  </autoFilter>
  <tableColumns count="2">
    <tableColumn id="1" xr3:uid="{83F1D661-8D8E-4018-9A4A-E4F55C47FD8D}" name="תאריך הדיווח" dataDxfId="256" dataCellStyle="Normal_2007-16618"/>
    <tableColumn id="2" xr3:uid="{59F49BC7-A996-4D99-AE92-626EA8145F9F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660423E-ACE1-4F56-BDCC-52273D24772D}" name="TitleRegion1.a6.r44.1" displayName="TitleRegion1.a6.r44.1" ref="A6:R44" totalsRowShown="0" headerRowDxfId="235" dataDxfId="236" headerRowBorderDxfId="254" tableBorderDxfId="255">
  <autoFilter ref="A6:R44" xr:uid="{9660423E-ACE1-4F56-BDCC-52273D2477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061D417-C050-474D-B148-B8874AD2CAC9}" name="שם המנפיק/שם נייר ערך"/>
    <tableColumn id="2" xr3:uid="{9C870546-1CD1-4307-A45C-7738B8784EDE}" name="מספר ני&quot;ע" dataDxfId="253"/>
    <tableColumn id="3" xr3:uid="{10717E98-0162-4FA3-B317-B56373BA70CE}" name="ספק המידע" dataDxfId="252"/>
    <tableColumn id="4" xr3:uid="{F29BB8A7-4427-4495-821D-54C9245D8889}" name="מספר מנפיק" dataDxfId="251"/>
    <tableColumn id="5" xr3:uid="{7A683D08-9A5E-4653-95ED-95CC8DEDDBB7}" name="ענף מסחר" dataDxfId="250"/>
    <tableColumn id="6" xr3:uid="{1376E38C-506D-48A5-B907-FEE237CC4B07}" name="דירוג" dataDxfId="249"/>
    <tableColumn id="7" xr3:uid="{9F8B1153-34B2-4C8E-9484-D3ADEDF953AF}" name="שם מדרג" dataDxfId="248"/>
    <tableColumn id="8" xr3:uid="{E6CC1AC1-4FE9-4F73-B86A-A0C948B442E9}" name="תאריך רכישה" dataDxfId="247"/>
    <tableColumn id="9" xr3:uid="{9619E35C-C91A-43C4-9D51-219F670FBE93}" name="מח&quot;מ" dataDxfId="246"/>
    <tableColumn id="10" xr3:uid="{CD30FF04-EA1B-4E36-863D-E6C9F2A59D7B}" name="סוג מטבע" dataDxfId="245"/>
    <tableColumn id="11" xr3:uid="{28CBB080-4D6B-4F7D-AD17-08FFCF9E8C1E}" name="שיעור ריבית" dataDxfId="244"/>
    <tableColumn id="12" xr3:uid="{83FE0E58-4F5C-4792-BD68-85E481765766}" name="תשואה לפידיון" dataDxfId="243"/>
    <tableColumn id="13" xr3:uid="{D0A600C6-3741-4EC8-BC34-AECFE976A17C}" name="ערך נקוב****" dataDxfId="242"/>
    <tableColumn id="14" xr3:uid="{3C06F2A8-DE26-422A-ABD4-CB4A9D6F2BA1}" name="שער***" dataDxfId="241"/>
    <tableColumn id="15" xr3:uid="{5265E440-FD73-4394-B438-D1D6167E0A98}" name="שווי הוגן" dataDxfId="240"/>
    <tableColumn id="16" xr3:uid="{6565A3A7-4932-4896-A7F2-3F86C5C2B8B3}" name="שעור מערך נקוב מונפק" dataDxfId="239"/>
    <tableColumn id="17" xr3:uid="{9FD542C8-4B8F-421C-8E4E-3FE73845FD27}" name="שעור מנכסי אפיק ההשקעה" dataDxfId="238"/>
    <tableColumn id="18" xr3:uid="{0B492D7F-D27C-4959-8A44-485054513C99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3076DA4-2322-4EAE-8D5A-00C3B339FCC2}" name="RowTitleRegion1.a1.b4.1" displayName="_RowTitleRegion1.a1.b4.1_12" ref="A1:B4" totalsRowShown="0" tableBorderDxfId="234">
  <autoFilter ref="A1:B4" xr:uid="{F3076DA4-2322-4EAE-8D5A-00C3B339FCC2}">
    <filterColumn colId="0" hiddenButton="1"/>
    <filterColumn colId="1" hiddenButton="1"/>
  </autoFilter>
  <tableColumns count="2">
    <tableColumn id="1" xr3:uid="{1B1618E0-BC32-4F65-A82D-69A4AAAACF9D}" name="תאריך הדיווח" dataDxfId="233" dataCellStyle="Normal_2007-16618"/>
    <tableColumn id="2" xr3:uid="{9223B466-E767-4AC4-A49E-FA5FE985B5F2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2A70F38-0027-4953-ABFE-017D2F239F7C}" name="TitleRegion1.a6.l20.1" displayName="TitleRegion1.a6.l20.1" ref="A6:L20" totalsRowShown="0" headerRowDxfId="218" dataDxfId="219" headerRowBorderDxfId="231" tableBorderDxfId="232">
  <autoFilter ref="A6:L20" xr:uid="{D2A70F38-0027-4953-ABFE-017D2F239F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6083171-8722-42B4-B458-0E6C914EC4B9}" name="שם המנפיק/שם נייר ערך"/>
    <tableColumn id="2" xr3:uid="{92A91B09-49F7-455F-BAAF-2D57E8123E18}" name="מספר ני&quot;ע" dataDxfId="230"/>
    <tableColumn id="3" xr3:uid="{7F484BDD-FE66-4FC1-B040-C313B8685D3B}" name="ספק המידע" dataDxfId="229"/>
    <tableColumn id="4" xr3:uid="{555963BA-354B-414B-B880-3BFDE03E6C48}" name="מספר מנפיק" dataDxfId="228"/>
    <tableColumn id="5" xr3:uid="{34FD696B-619F-47D8-87D9-E8C8DD6C8A1B}" name="ענף מסחר" dataDxfId="227"/>
    <tableColumn id="6" xr3:uid="{F195DB24-823B-402C-8E3C-180B9C5C01E7}" name="סוג מטבע" dataDxfId="226"/>
    <tableColumn id="7" xr3:uid="{B83D251A-9FC8-47CB-AE3B-F863940E9F14}" name="ערך נקוב****" dataDxfId="225"/>
    <tableColumn id="8" xr3:uid="{F310181B-8C48-467C-8442-20B1498A5AC0}" name="שער***" dataDxfId="224"/>
    <tableColumn id="9" xr3:uid="{0F64D215-5073-4F1A-83D6-502988863117}" name="שווי הוגן" dataDxfId="223"/>
    <tableColumn id="10" xr3:uid="{2E57C52A-25C4-4878-BAB0-E9E605863742}" name="שעור מערך נקוב מונפק" dataDxfId="222"/>
    <tableColumn id="11" xr3:uid="{8B0B5693-EDD0-4138-82B3-2D1E3910D613}" name="שעור מנכסי אפיק ההשקעה" dataDxfId="221"/>
    <tableColumn id="12" xr3:uid="{9F924116-BE95-4EB2-B710-5A582FCDA126}" name="שעור מסך נכסי השקעה**" dataDxfId="22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89505BA-4D1C-4864-A171-0787F5CB0AE4}" name="RowTitleRegion1.a1.b4.1" displayName="_RowTitleRegion1.a1.b4.1_13" ref="A1:B4" totalsRowShown="0" tableBorderDxfId="217">
  <autoFilter ref="A1:B4" xr:uid="{389505BA-4D1C-4864-A171-0787F5CB0AE4}">
    <filterColumn colId="0" hiddenButton="1"/>
    <filterColumn colId="1" hiddenButton="1"/>
  </autoFilter>
  <tableColumns count="2">
    <tableColumn id="1" xr3:uid="{ECB4315F-3763-48CD-9D7A-47D54EA4A8A3}" name="תאריך הדיווח" dataDxfId="216" dataCellStyle="Normal_2007-16618"/>
    <tableColumn id="2" xr3:uid="{374E26D6-F145-46A9-A956-779C7BE4F440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5100225-B86D-471D-A8C3-55E4E6EFAE49}" name="TitleRegion1.a6.j76.1" displayName="TitleRegion1.a6.j76.1" ref="A6:J76" totalsRowShown="0" headerRowDxfId="203" dataDxfId="204" headerRowBorderDxfId="214" tableBorderDxfId="215">
  <autoFilter ref="A6:J76" xr:uid="{05100225-B86D-471D-A8C3-55E4E6EFAE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251D2FF-386C-4CD3-AC58-36AAE73C1652}" name="שם המנפיק/שם נייר ערך"/>
    <tableColumn id="2" xr3:uid="{9384448B-27C9-4DEB-97FB-43B6F43E6279}" name="מספר ני&quot;ע" dataDxfId="213"/>
    <tableColumn id="3" xr3:uid="{943D4BBF-1CC1-4AC3-A98C-82C9D0B61230}" name="סוג מטבע" dataDxfId="212"/>
    <tableColumn id="4" xr3:uid="{7C23817E-0E47-4058-9BEB-490DBF6758B9}" name="תאריך רכישה" dataDxfId="211"/>
    <tableColumn id="5" xr3:uid="{53ED930C-B293-472F-8361-53F01C270F63}" name="ערך נקוב****" dataDxfId="210"/>
    <tableColumn id="6" xr3:uid="{8458F06E-6813-48D0-8841-2F1A463161BC}" name="שער***" dataDxfId="209"/>
    <tableColumn id="7" xr3:uid="{F103EFC2-2084-4EF4-A441-F2D42F663471}" name="שווי הוגן" dataDxfId="208"/>
    <tableColumn id="8" xr3:uid="{48E9FCEB-1DB9-4E4B-86B1-B72EA89FD978}" name="שעור מערך נקוב מונפק" dataDxfId="207"/>
    <tableColumn id="9" xr3:uid="{A42A9113-9E36-4F93-83FA-CBDEF478AD3A}" name="שעור מנכסי אפיק ההשקעה" dataDxfId="206"/>
    <tableColumn id="10" xr3:uid="{ABFB139F-674E-4519-BB04-CF7748A9E8A5}" name="שעור מסך נכסי השקעה**" dataDxfId="20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EB671D7-8075-4F7D-AAD3-E5577A9D7CE2}" name="RowTitleRegion1.a1.b4.1" displayName="_RowTitleRegion1.a1.b4.1_14" ref="A1:B4" totalsRowShown="0" tableBorderDxfId="202">
  <autoFilter ref="A1:B4" xr:uid="{8EB671D7-8075-4F7D-AAD3-E5577A9D7CE2}">
    <filterColumn colId="0" hiddenButton="1"/>
    <filterColumn colId="1" hiddenButton="1"/>
  </autoFilter>
  <tableColumns count="2">
    <tableColumn id="1" xr3:uid="{E487D25F-D98B-4CBC-96F9-AF7B510C5317}" name="תאריך הדיווח" dataDxfId="201" dataCellStyle="Normal_2007-16618"/>
    <tableColumn id="2" xr3:uid="{244EF1AD-CFD9-4E4E-AFF7-BD397F4462A1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00085F3-2C25-4CEB-8C7E-B49131480F13}" name="TitleRegion1.a6.k18.1" displayName="TitleRegion1.a6.k18.1" ref="A6:K18" totalsRowShown="0" headerRowDxfId="187" dataDxfId="188" headerRowBorderDxfId="199" tableBorderDxfId="200">
  <autoFilter ref="A6:K18" xr:uid="{100085F3-2C25-4CEB-8C7E-B49131480F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18B8A44-DA81-4156-8DBE-F3F81DEF5D2C}" name="שם המנפיק/שם נייר ערך"/>
    <tableColumn id="2" xr3:uid="{6737BEBD-B921-480B-BD73-9547AC2AA903}" name="מספר ני&quot;ע" dataDxfId="198"/>
    <tableColumn id="3" xr3:uid="{C90EB688-C257-4BA3-9B11-A8FAAAF1FC37}" name="ענף מסחר" dataDxfId="197"/>
    <tableColumn id="4" xr3:uid="{5758D490-F06C-466D-B320-3DAA90777276}" name="סוג מטבע" dataDxfId="196"/>
    <tableColumn id="5" xr3:uid="{1FAB126D-B4F2-4601-BDA0-DD5DB59091EE}" name="תאריך רכישה" dataDxfId="195"/>
    <tableColumn id="6" xr3:uid="{72243E3D-F09E-46C3-95FB-51756796FB63}" name="ערך נקוב****" dataDxfId="194"/>
    <tableColumn id="7" xr3:uid="{C4C214FC-2DDD-4B94-A33D-C64FE4C199F3}" name="שער***" dataDxfId="193"/>
    <tableColumn id="8" xr3:uid="{2CEED457-4C78-4214-A1EB-6ACE614C55E4}" name="שווי הוגן" dataDxfId="192"/>
    <tableColumn id="9" xr3:uid="{4307C2B9-80A8-47CF-B150-4903C8F147D4}" name="שעור מערך נקוב מונפק" dataDxfId="191"/>
    <tableColumn id="10" xr3:uid="{BA49CDC7-170D-4BE4-A39E-D5237C3B25BD}" name="שעור מנכסי אפיק ההשקעה" dataDxfId="190"/>
    <tableColumn id="11" xr3:uid="{9DBC5B04-D936-4F5A-9BC7-948EBBA3C947}" name="שעור מסך נכסי השקעה**" dataDxfId="18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44F98D0-D8B9-4778-8B19-642E2B26F5A9}" name="RowTitleRegion1.a1.b4.1" displayName="_RowTitleRegion1.a1.b4.1_15" ref="A1:B4" totalsRowShown="0" tableBorderDxfId="186">
  <autoFilter ref="A1:B4" xr:uid="{244F98D0-D8B9-4778-8B19-642E2B26F5A9}">
    <filterColumn colId="0" hiddenButton="1"/>
    <filterColumn colId="1" hiddenButton="1"/>
  </autoFilter>
  <tableColumns count="2">
    <tableColumn id="1" xr3:uid="{AF25FBD7-3E02-4B35-AC21-F57D4632D7D9}" name="תאריך הדיווח" dataDxfId="185" dataCellStyle="Normal_2007-16618"/>
    <tableColumn id="2" xr3:uid="{05EE02A3-A121-4E59-B891-EE4F769F1414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5E6B840-152B-4E9E-B7A4-81CB644FF2AA}" name="TitleRegion1.a6.k36.1" displayName="TitleRegion1.a6.k36.1" ref="A6:K36" totalsRowShown="0" headerRowDxfId="171" dataDxfId="172" headerRowBorderDxfId="183" tableBorderDxfId="184">
  <autoFilter ref="A6:K36" xr:uid="{55E6B840-152B-4E9E-B7A4-81CB644FF2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CAB6DB9-27E5-443D-AA9D-67BA742DFAFC}" name="שם המנפיק/שם נייר ערך"/>
    <tableColumn id="2" xr3:uid="{E1504C7A-B720-434E-A62C-77593C3FBF5B}" name="מספר ני&quot;ע" dataDxfId="182"/>
    <tableColumn id="3" xr3:uid="{8D828240-E21E-4AA2-80B9-3E4DAF47CD41}" name="ענף מסחר" dataDxfId="181"/>
    <tableColumn id="4" xr3:uid="{554D7C2C-4C04-4B36-8593-AFDDAC18ED59}" name="סוג מטבע" dataDxfId="180"/>
    <tableColumn id="5" xr3:uid="{7529B89E-F85A-4850-936E-CD010517865F}" name="תאריך רכישה" dataDxfId="179"/>
    <tableColumn id="6" xr3:uid="{A41A145D-AA3F-449C-B085-2313ED74940C}" name="ערך נקוב****" dataDxfId="178"/>
    <tableColumn id="7" xr3:uid="{CB855F7A-18B0-4833-9310-5D6B56E8404A}" name="שער***" dataDxfId="177"/>
    <tableColumn id="8" xr3:uid="{487CBD22-507B-4407-AB83-3BFF22A45815}" name="שווי הוגן" dataDxfId="176"/>
    <tableColumn id="9" xr3:uid="{33A43446-BE1B-4B85-994A-27A53825D807}" name="שעור מערך נקוב מונפק" dataDxfId="175"/>
    <tableColumn id="10" xr3:uid="{E462648D-5346-4DAA-96E6-85B9A54CC69B}" name="שעור מנכסי אפיק ההשקעה" dataDxfId="174"/>
    <tableColumn id="11" xr3:uid="{76042C1E-4FB3-41D5-B096-73CAB39BBAB0}" name="שעור מסך נכסי השקעה**" dataDxfId="17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A28F7E4-EC17-49DA-AAB9-0C319BD260B4}" name="RowTitleRegion1.a1.b4.1" displayName="_RowTitleRegion1.a1.b4.1_16" ref="A1:B4" totalsRowShown="0" tableBorderDxfId="170">
  <autoFilter ref="A1:B4" xr:uid="{CA28F7E4-EC17-49DA-AAB9-0C319BD260B4}">
    <filterColumn colId="0" hiddenButton="1"/>
    <filterColumn colId="1" hiddenButton="1"/>
  </autoFilter>
  <tableColumns count="2">
    <tableColumn id="1" xr3:uid="{016F6334-C00B-4FF6-B176-DEAA737052B2}" name="תאריך הדיווח" dataDxfId="169" dataCellStyle="Normal_2007-16618"/>
    <tableColumn id="2" xr3:uid="{32AC9949-33F4-42FD-B4E3-145B2B21E038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0EE5F2B-F574-4AF7-A3D9-F5D46212F118}" name="TitleRegion1.a6.j361.1" displayName="TitleRegion1.a6.j361.1" ref="A6:J361" totalsRowShown="0" headerRowDxfId="156" dataDxfId="157" headerRowBorderDxfId="167" tableBorderDxfId="168">
  <autoFilter ref="A6:J361" xr:uid="{70EE5F2B-F574-4AF7-A3D9-F5D46212F1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25AA881-212D-4591-A2DB-70946E1AE9C0}" name="שם המנפיק/שם נייר ערך"/>
    <tableColumn id="2" xr3:uid="{8539187C-F2EB-4957-AAE3-52387E33B956}" name="מספר ני&quot;ע" dataDxfId="166"/>
    <tableColumn id="3" xr3:uid="{05D0F6CE-67A0-4265-A1FD-773BBF7A968E}" name="ענף מסחר" dataDxfId="165"/>
    <tableColumn id="4" xr3:uid="{90C4D749-46AA-47AF-B1C9-CD587E61BA5E}" name="סוג מטבע" dataDxfId="164"/>
    <tableColumn id="5" xr3:uid="{939500C6-9E9D-4E6A-AF2F-0A76A3B69021}" name="תאריך רכישה" dataDxfId="163"/>
    <tableColumn id="6" xr3:uid="{111FCD1A-5EA8-4EE5-AD59-05767A333251}" name="ערך נקוב****" dataDxfId="162"/>
    <tableColumn id="7" xr3:uid="{6E2CA8E4-2535-4446-B4D8-5E8BBCA0AEA8}" name="שער***" dataDxfId="161"/>
    <tableColumn id="8" xr3:uid="{E51885D7-71F1-4D52-8F90-CE5266F97CD1}" name="שווי הוגן" dataDxfId="160"/>
    <tableColumn id="9" xr3:uid="{C3557DEA-80DC-4964-8866-02ACDF1C0238}" name="שעור מנכסי אפיק ההשקעה" dataDxfId="159"/>
    <tableColumn id="10" xr3:uid="{7CD45249-DC09-4D02-B788-2D3B829F4C57}" name="שעור מסך נכסי השקעה**" dataDxfId="15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372A7A9-97B1-4D0B-9B87-42993F1A5B02}" name="RowTitleRegion1.a1.b4.1" displayName="_RowTitleRegion1.a1.b4.1_17" ref="A1:B4" totalsRowShown="0" tableBorderDxfId="155">
  <autoFilter ref="A1:B4" xr:uid="{8372A7A9-97B1-4D0B-9B87-42993F1A5B02}">
    <filterColumn colId="0" hiddenButton="1"/>
    <filterColumn colId="1" hiddenButton="1"/>
  </autoFilter>
  <tableColumns count="2">
    <tableColumn id="1" xr3:uid="{DC329004-B46F-4028-ACE0-E8A56484BFCE}" name="תאריך הדיווח" dataDxfId="154" dataCellStyle="Normal_2007-16618"/>
    <tableColumn id="2" xr3:uid="{14BFE3DE-8CB2-4B00-BB3C-D462E2F107F0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FC70723-C19E-42D6-98E8-B60EC64BF37A}" name="TitleRegion1.a6.p41.1" displayName="TitleRegion1.a6.p41.1_" ref="A6:P41" totalsRowShown="0" headerRowDxfId="135" dataDxfId="136" headerRowBorderDxfId="152" tableBorderDxfId="153">
  <autoFilter ref="A6:P41" xr:uid="{BFC70723-C19E-42D6-98E8-B60EC64BF3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10923BF-B4C8-4A77-BB75-2D6568C70217}" name="שם המנפיק/שם נייר ערך"/>
    <tableColumn id="2" xr3:uid="{14E8560D-D471-4431-BCEC-904C0B00F940}" name="מספר ני&quot;ע" dataDxfId="151"/>
    <tableColumn id="3" xr3:uid="{0BFB7B07-C30D-4269-9029-10377E779313}" name="נכס הבסיס" dataDxfId="150"/>
    <tableColumn id="4" xr3:uid="{F965C338-059B-4FF4-A1E0-8A82C0976D26}" name="דירוג" dataDxfId="149"/>
    <tableColumn id="5" xr3:uid="{156A3BD1-1E71-48BF-93FB-BDAB50444D0F}" name="שם מדרג" dataDxfId="148"/>
    <tableColumn id="6" xr3:uid="{52AAF5CE-1098-4372-958E-41DA4C4015A9}" name="תאריך רכישה" dataDxfId="147"/>
    <tableColumn id="7" xr3:uid="{745729CD-7085-4148-9100-9F6C01A07646}" name="מח&quot;מ" dataDxfId="146"/>
    <tableColumn id="8" xr3:uid="{35291DDF-3CB2-4D2E-9F8D-18AF5145F8F9}" name="סוג מטבע" dataDxfId="145"/>
    <tableColumn id="9" xr3:uid="{D91E9B96-9F39-4A3A-97C2-844C4FD4CE06}" name="שיעור ריבית" dataDxfId="144"/>
    <tableColumn id="10" xr3:uid="{FAA5396D-715B-4B8B-BB59-5B6DE13A0A28}" name="תשואה לפידיון" dataDxfId="143"/>
    <tableColumn id="11" xr3:uid="{E579192D-10AA-4A85-A9BE-2B57D9DBAEEB}" name="ערך נקוב****" dataDxfId="142"/>
    <tableColumn id="12" xr3:uid="{52C3624B-2FC6-41B0-9C11-C7CD45FF9344}" name="שער***" dataDxfId="141"/>
    <tableColumn id="13" xr3:uid="{6C168930-4AF3-4330-822E-07F7EA587607}" name="שווי הוגן" dataDxfId="140"/>
    <tableColumn id="14" xr3:uid="{21281CA5-73F4-4167-B125-85E4C6238A9E}" name="שעור מערך נקוב מונפק" dataDxfId="139"/>
    <tableColumn id="15" xr3:uid="{B339270A-D74D-4953-BC06-6149E57065F0}" name="שעור מנכסי אפיק ההשקעה" dataDxfId="138"/>
    <tableColumn id="16" xr3:uid="{CF754FB5-E33F-41F3-80C1-B76FF2D4FE0A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B94463-EC10-46BA-B836-8CCDBE352ED3}" name="RowTitleRegion1.a1.b4.1" displayName="_RowTitleRegion1.a1.b4.1_18" ref="A1:B4" totalsRowShown="0" tableBorderDxfId="134">
  <autoFilter ref="A1:B4" xr:uid="{00B94463-EC10-46BA-B836-8CCDBE352ED3}">
    <filterColumn colId="0" hiddenButton="1"/>
    <filterColumn colId="1" hiddenButton="1"/>
  </autoFilter>
  <tableColumns count="2">
    <tableColumn id="1" xr3:uid="{41158F91-3FC6-4F33-8B16-DCBC743F6C88}" name="תאריך הדיווח" dataDxfId="133" dataCellStyle="Normal_2007-16618"/>
    <tableColumn id="2" xr3:uid="{E6E275DF-014E-4902-BC66-A9A8E94D02F4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B2806AA-9E27-4FAE-8B75-A451FE97B230}" name="TitleRegion1.a5.q417.1" displayName="TitleRegion1.a5.q417.1" ref="A5:Q417" totalsRowShown="0" headerRowDxfId="113" dataDxfId="114" headerRowBorderDxfId="131" tableBorderDxfId="132">
  <autoFilter ref="A5:Q417" xr:uid="{CB2806AA-9E27-4FAE-8B75-A451FE97B2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48C5FA8-B3FC-4E3F-820D-6A1E9BE88AC7}" name="שם המנפיק/שם נייר ערך"/>
    <tableColumn id="2" xr3:uid="{333B91AF-DBD8-4AE5-AC0A-3BA5A14D63EE}" name="קונסורציום כן/לא" dataDxfId="130"/>
    <tableColumn id="3" xr3:uid="{C322A90A-D89E-42A4-BF08-B6A9E671635C}" name="מספר ני&quot;ע" dataDxfId="129"/>
    <tableColumn id="4" xr3:uid="{3D19C4BB-8738-4E3A-8F6E-44445A84339E}" name="מספר מנפיק" dataDxfId="128"/>
    <tableColumn id="5" xr3:uid="{7936432A-7F06-43BB-A84C-8EDFB6741B3B}" name="דירוג" dataDxfId="127"/>
    <tableColumn id="6" xr3:uid="{673952E2-BD79-4806-89F7-DC9D179BEFB2}" name="תאריך רכישה" dataDxfId="126"/>
    <tableColumn id="7" xr3:uid="{259BA934-EC5E-440B-A5D4-6F53C7E84AAA}" name="שם מדרג" dataDxfId="125"/>
    <tableColumn id="8" xr3:uid="{936D82F1-2C6E-479B-83A2-6E55B1E9F4A1}" name="מח&quot;מ" dataDxfId="124"/>
    <tableColumn id="9" xr3:uid="{C721034D-8BA5-49AE-8197-40FDAD91D821}" name="ענף משק" dataDxfId="123"/>
    <tableColumn id="10" xr3:uid="{AB034252-4305-4D99-82FF-C24D2D679D01}" name="סוג מטבע" dataDxfId="122"/>
    <tableColumn id="11" xr3:uid="{B1E66D3E-CBF2-4483-9CF2-5389A9DB8483}" name="שיעור ריבית ממוצע" dataDxfId="121"/>
    <tableColumn id="12" xr3:uid="{F08C36A9-2E6E-40B1-A7E9-F4301D59D048}" name="תשואה לפידיון" dataDxfId="120"/>
    <tableColumn id="13" xr3:uid="{B5C801F4-5FD0-489D-9D9D-1A5477C3FCA0}" name="ערך נקוב****" dataDxfId="119"/>
    <tableColumn id="14" xr3:uid="{448ED745-77DB-425F-B8E9-C92F628471E8}" name="שער***" dataDxfId="118"/>
    <tableColumn id="15" xr3:uid="{E0F370FF-5E06-4A14-88E9-FF47F3C56BED}" name="שווי הוגן" dataDxfId="117"/>
    <tableColumn id="16" xr3:uid="{474AFB51-FB53-4C36-9B36-8907DFEEE1A6}" name="שעור מנכסי אפיק ההשקעה" dataDxfId="116"/>
    <tableColumn id="17" xr3:uid="{F9B7958C-1AE4-4F4D-87E3-62EE2F5EEBBD}" name="שעור מסך נכסי השקעה**" dataDxfId="11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0DA43D1-76B3-4B5C-984A-A582F601A52D}" name="RowTitleRegion1.a1.b4.1" displayName="_RowTitleRegion1.a1.b4.1_19" ref="A1:B4" totalsRowShown="0" tableBorderDxfId="112">
  <autoFilter ref="A1:B4" xr:uid="{E0DA43D1-76B3-4B5C-984A-A582F601A52D}">
    <filterColumn colId="0" hiddenButton="1"/>
    <filterColumn colId="1" hiddenButton="1"/>
  </autoFilter>
  <tableColumns count="2">
    <tableColumn id="1" xr3:uid="{2FD5188D-40FF-4FB7-A951-A028B1B64A9B}" name="תאריך הדיווח" dataDxfId="111" dataCellStyle="Normal_2007-16618"/>
    <tableColumn id="2" xr3:uid="{442E9E8B-DB81-4C9E-B65C-B7F70B86C391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DF7DA20-6310-4A7D-A720-FDE9F8A79E76}" name="TitleRegion1.a5.n25.1" displayName="TitleRegion1.a5.n25.1" ref="A5:N25" totalsRowShown="0" headerRowDxfId="95" dataDxfId="96" headerRowBorderDxfId="110">
  <autoFilter ref="A5:N25" xr:uid="{5DF7DA20-6310-4A7D-A720-FDE9F8A79E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03A3721-1D34-44FA-964A-E939CD8CBC66}" name="שם המנפיק/שם נייר ערך"/>
    <tableColumn id="2" xr3:uid="{ED2BB564-9E4E-414B-852A-D21ABE553DBC}" name="מספר ני&quot;ע" dataDxfId="109"/>
    <tableColumn id="3" xr3:uid="{C60EA5F3-8CE6-4427-B635-D42E59183816}" name="מספר מנפיק" dataDxfId="108"/>
    <tableColumn id="4" xr3:uid="{7FA1DFFA-BA10-4850-9A6D-A8F9CF737019}" name="דירוג" dataDxfId="107"/>
    <tableColumn id="5" xr3:uid="{47B87C35-DB8E-4FBD-B9EC-D61D74657707}" name="שם מדרג" dataDxfId="106"/>
    <tableColumn id="6" xr3:uid="{2968256F-5D44-43DA-8032-E9F408D5F204}" name="מח&quot;מ" dataDxfId="105"/>
    <tableColumn id="7" xr3:uid="{B128B19D-604A-4785-BA81-B02B8E5B377D}" name="סוג מטבע" dataDxfId="104"/>
    <tableColumn id="8" xr3:uid="{138FA97B-1CD9-4743-876B-DD27A8C25265}" name="תנאי ושיעור ריבית" dataDxfId="103"/>
    <tableColumn id="9" xr3:uid="{1942ECB7-36FC-4DCD-B8F7-BB5F604D7C7C}" name="תשואה לפידיון" dataDxfId="102"/>
    <tableColumn id="10" xr3:uid="{6855626A-3D07-43A4-9792-07C4CCAB19FA}" name="ערך נקוב****" dataDxfId="101"/>
    <tableColumn id="11" xr3:uid="{1591FBC6-F9EA-4625-BF47-4846E61A266E}" name="שער***" dataDxfId="100"/>
    <tableColumn id="12" xr3:uid="{D76E192C-B042-4818-ADF2-CAD14BAC3786}" name="שווי הוגן" dataDxfId="99"/>
    <tableColumn id="13" xr3:uid="{AA1EFDB7-1B76-456B-B38D-20CEC86FED69}" name="שעור מנכסי אפיק ההשקעה" dataDxfId="98"/>
    <tableColumn id="14" xr3:uid="{9454E2FB-47AB-416D-97D3-36F19B7232CE}" name="שעור מסך נכסי השקעה**" dataDxfId="9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EBB9895-7808-4287-ADB4-9CF4BFE80E1A}" name="RowTitleRegion1.a1.b4.1" displayName="_RowTitleRegion1.a1.b4.1_20" ref="A1:B4" totalsRowShown="0" tableBorderDxfId="94">
  <autoFilter ref="A1:B4" xr:uid="{CEBB9895-7808-4287-ADB4-9CF4BFE80E1A}">
    <filterColumn colId="0" hiddenButton="1"/>
    <filterColumn colId="1" hiddenButton="1"/>
  </autoFilter>
  <tableColumns count="2">
    <tableColumn id="1" xr3:uid="{E7637745-4018-4506-9146-F68B2DC4AA12}" name="תאריך הדיווח" dataDxfId="93" dataCellStyle="Normal_2007-16618"/>
    <tableColumn id="2" xr3:uid="{DC37FC81-836B-4885-A939-F84596BA6A22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F99C780-2B82-4377-A620-B1ED1080B58F}" name="TitleRegion1.a5.i18.1" displayName="TitleRegion1.a5.i18.1" ref="A5:I18" totalsRowShown="0" headerRowDxfId="81" dataDxfId="82" headerRowBorderDxfId="92">
  <autoFilter ref="A5:I18" xr:uid="{9F99C780-2B82-4377-A620-B1ED1080B5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7912CBE-8E39-4BA6-AF76-0B2F0DB9A4B7}" name="שם המנפיק/שם נייר ערך" dataDxfId="91"/>
    <tableColumn id="2" xr3:uid="{6B4C6626-5932-4FBE-87FC-00DEE081194A}" name="תאריך שערוך אחרון" dataDxfId="90"/>
    <tableColumn id="3" xr3:uid="{52A3BF57-1C00-40A7-A074-8BFA451F6532}" name="אופי הנכס" dataDxfId="89"/>
    <tableColumn id="4" xr3:uid="{8DB4D9F0-96E4-42C3-95A1-38745AF02E41}" name="שעור תשואה במהלך התקופה" dataDxfId="88"/>
    <tableColumn id="5" xr3:uid="{6FE66426-9C20-4206-9F3C-3AF7DCC19093}" name="סוג מטבע" dataDxfId="87"/>
    <tableColumn id="6" xr3:uid="{BE995E61-313D-42BF-9EBA-E1DBA1DAA388}" name="שווי משוערך" dataDxfId="86"/>
    <tableColumn id="7" xr3:uid="{5BA6FF36-AD93-407C-8AD9-C5D1942E218C}" name="שעור מנכסי אפיק ההשקעה" dataDxfId="85"/>
    <tableColumn id="8" xr3:uid="{D94E53B1-1A5C-4330-BB5E-BF6D45847772}" name="שעור מסך נכסי השקעה" dataDxfId="84"/>
    <tableColumn id="9" xr3:uid="{4DDC05A8-AD8A-4ECC-9005-D5DEF7B13C26}" name="כתובת הנכס" dataDxfId="8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5ECE648-6EC9-44D8-8D79-4E965AE1BDB3}" name="RowTitleRegion1.a1.b4.1" displayName="_RowTitleRegion1.a1.b4.1_21" ref="A1:B4" totalsRowShown="0" tableBorderDxfId="80">
  <autoFilter ref="A1:B4" xr:uid="{45ECE648-6EC9-44D8-8D79-4E965AE1BDB3}">
    <filterColumn colId="0" hiddenButton="1"/>
    <filterColumn colId="1" hiddenButton="1"/>
  </autoFilter>
  <tableColumns count="2">
    <tableColumn id="1" xr3:uid="{6A444CDA-19FC-44EA-9BDA-44BB80E032CB}" name="תאריך הדיווח" dataDxfId="79" dataCellStyle="Normal_2007-16618"/>
    <tableColumn id="2" xr3:uid="{1B9C144B-6332-4CBC-9F8E-F8B7EFFE8E72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2A57547-C59D-4A29-8100-4B7711BDECC5}" name="TitleRegion1.a5.j12.1" displayName="TitleRegion1.a5.j12.1" ref="A5:J12" totalsRowShown="0" headerRowDxfId="75" headerRowBorderDxfId="78" headerRowCellStyle="Normal_2007-16618">
  <autoFilter ref="A5:J12" xr:uid="{22A57547-C59D-4A29-8100-4B7711BDEC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36C9444-EDEA-43E7-A0BE-291BA8D1E1D0}" name="שם המנפיק/שם נייר ערך"/>
    <tableColumn id="2" xr3:uid="{1CAA2E87-E48E-44CE-89C3-82D8E6CB44CB}" name="מספר מנפיק" dataDxfId="77"/>
    <tableColumn id="3" xr3:uid="{AAEA0FC1-10A9-42B4-8B5A-3F038B467D8F}" name="דירוג"/>
    <tableColumn id="4" xr3:uid="{3EBF9DE3-2D4D-4E0F-8A3C-E0F6FDC85586}" name="שם המדרג" dataDxfId="76"/>
    <tableColumn id="5" xr3:uid="{4E265B11-C358-4653-AD64-763B1FBA7EAE}" name="שעור הריבית"/>
    <tableColumn id="6" xr3:uid="{216FC74C-EBA3-457C-A01F-C890E03A9C59}" name="סוג מטבע"/>
    <tableColumn id="7" xr3:uid="{A9B6217F-5299-45A0-95FB-F29A4A8C978B}" name="תשואה לפדיון"/>
    <tableColumn id="8" xr3:uid="{23FA3C6F-CD95-480E-942A-7031DFDBF2BD}" name="שווי הוגן"/>
    <tableColumn id="9" xr3:uid="{AA00C101-A268-4E08-9252-CFE8D456AD6B}" name="שעור מנכסי אפיק ההשקעה"/>
    <tableColumn id="10" xr3:uid="{69E51E8D-B693-47C9-862E-B0BD2CDD5229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C485EEB-6BE5-46F1-870D-81966776D709}" name="RowTitleRegion1.a1.b4.1" displayName="_RowTitleRegion1.a1.b4.1_22" ref="A1:B4" totalsRowShown="0" tableBorderDxfId="74">
  <autoFilter ref="A1:B4" xr:uid="{2C485EEB-6BE5-46F1-870D-81966776D709}">
    <filterColumn colId="0" hiddenButton="1"/>
    <filterColumn colId="1" hiddenButton="1"/>
  </autoFilter>
  <tableColumns count="2">
    <tableColumn id="1" xr3:uid="{B9B859DC-F3FB-438E-942B-C2E55DE7EA3A}" name="תאריך הדיווח" dataDxfId="73" dataCellStyle="Normal_2007-16618"/>
    <tableColumn id="2" xr3:uid="{C23A2154-F3A0-4257-A7ED-646C09D8DFAF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73E1578-F516-481C-A23F-EA012A1E3376}" name="TitleRegion1.a5.j32.1" displayName="TitleRegion1.a5.j32.1" ref="A5:J32" totalsRowShown="0" headerRowDxfId="65" headerRowBorderDxfId="72">
  <autoFilter ref="A5:J32" xr:uid="{473E1578-F516-481C-A23F-EA012A1E33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561E4DA-DCC5-4EE2-957E-D88CD6430A4D}" name="שם המנפיק/שם נייר ערך"/>
    <tableColumn id="2" xr3:uid="{CF69543B-A527-496D-90F7-A6E565F3BC4C}" name="מספר ני&quot;ע"/>
    <tableColumn id="3" xr3:uid="{81D81C50-2F16-494A-80D0-2F1AA55928EE}" name="דירוג" dataDxfId="71"/>
    <tableColumn id="4" xr3:uid="{5E6D70B0-3C7A-481B-BB1F-C991953CC3EB}" name="שם המדרג"/>
    <tableColumn id="5" xr3:uid="{0C3795C3-85A3-4888-8986-669DB4E4EE90}" name="שעור הריבית" dataDxfId="70"/>
    <tableColumn id="6" xr3:uid="{0E8222A7-8D9E-4C5B-963E-0A1C75906C52}" name="סוג מטבע"/>
    <tableColumn id="7" xr3:uid="{782711C5-0D82-4B2E-9E57-F42CF65A6A72}" name="תשואה לפדיון" dataDxfId="69"/>
    <tableColumn id="8" xr3:uid="{3F8C6619-C16E-4008-876C-8D12B7E74C92}" name="שווי הוגן" dataDxfId="68"/>
    <tableColumn id="9" xr3:uid="{5201F9C2-2929-4048-AE14-25BC0549AD1F}" name="שעור מנכסי אפיק ההשקעה" dataDxfId="67"/>
    <tableColumn id="10" xr3:uid="{586F026D-51F9-4879-B72C-277EC6842FA8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7B097F0-364E-41CE-94EE-959D2ADF8490}" name="RowTitleRegion1.a1.b4.1" displayName="_RowTitleRegion1.a1.b4.1_23" ref="A1:B4" totalsRowShown="0" tableBorderDxfId="64">
  <autoFilter ref="A1:B4" xr:uid="{F7B097F0-364E-41CE-94EE-959D2ADF8490}">
    <filterColumn colId="0" hiddenButton="1"/>
    <filterColumn colId="1" hiddenButton="1"/>
  </autoFilter>
  <tableColumns count="2">
    <tableColumn id="1" xr3:uid="{C68EA989-7B49-40E0-9994-5C9C05AB8448}" name="תאריך הדיווח" dataDxfId="63" dataCellStyle="Normal_2007-16618"/>
    <tableColumn id="2" xr3:uid="{27C9B37A-691F-4CD7-9218-0F18359CD499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BB6427A-9547-46E0-B6EC-28E101956512}" name="TitleRegion1.a5.c81.1" displayName="TitleRegion1.a5.c81.1" ref="A5:C81" totalsRowShown="0" headerRowBorderDxfId="62">
  <autoFilter ref="A5:C81" xr:uid="{8BB6427A-9547-46E0-B6EC-28E101956512}">
    <filterColumn colId="0" hiddenButton="1"/>
    <filterColumn colId="1" hiddenButton="1"/>
    <filterColumn colId="2" hiddenButton="1"/>
  </autoFilter>
  <tableColumns count="3">
    <tableColumn id="1" xr3:uid="{7BD6779A-B5DF-4F53-BE28-33F5DEE59764}" name="שם המנפיק/שם נייר ערך"/>
    <tableColumn id="2" xr3:uid="{EEF4627B-A721-4FE3-BBF9-B4C9887B9BBB}" name="סכום ההתחייבות" dataDxfId="61" dataCellStyle="Comma"/>
    <tableColumn id="3" xr3:uid="{930C2D37-94F4-4420-9F08-30D8A3D96548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5AC28A2-16E6-4A99-A5D0-88D0B8BB6E11}" name="RowTitleRegion1.a1.b4.1" displayName="_RowTitleRegion1.a1.b4.1_24" ref="A1:B4" totalsRowShown="0" tableBorderDxfId="59">
  <autoFilter ref="A1:B4" xr:uid="{45AC28A2-16E6-4A99-A5D0-88D0B8BB6E11}">
    <filterColumn colId="0" hiddenButton="1"/>
    <filterColumn colId="1" hiddenButton="1"/>
  </autoFilter>
  <tableColumns count="2">
    <tableColumn id="1" xr3:uid="{FE008640-E6C3-4E25-B147-BBAB27A7E1BC}" name="תאריך הדיווח" dataDxfId="58" dataCellStyle="Normal_2007-16618"/>
    <tableColumn id="2" xr3:uid="{A00D5607-83D8-480A-A663-561CC27C8256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48F05C7-098D-4F0C-B7D1-25D2CD95F71C}" name="TitleRegion1.a5.o25.1" displayName="TitleRegion1.a5.o25.1" ref="A5:O25" totalsRowShown="0" headerRowDxfId="40" dataDxfId="41" headerRowBorderDxfId="56" tableBorderDxfId="57">
  <autoFilter ref="A5:O25" xr:uid="{848F05C7-098D-4F0C-B7D1-25D2CD95F7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7365F04-3269-462B-90DD-EF48F7B2A98F}" name="שם המנפיק/שם נייר ערך"/>
    <tableColumn id="2" xr3:uid="{11C4A137-AD34-4EB1-A649-D1D68DB1AEE8}" name="מספר ני&quot;ע" dataDxfId="55"/>
    <tableColumn id="3" xr3:uid="{39189651-3A4C-45B7-AEDD-C4D1699B8EA9}" name="ענף מסחר" dataDxfId="54"/>
    <tableColumn id="4" xr3:uid="{21805719-2D05-4674-89D8-ABE7F1613FDF}" name="דירוג" dataDxfId="53"/>
    <tableColumn id="5" xr3:uid="{32886B1A-C09D-4CCC-A241-32485582CAA8}" name="שם מדרג" dataDxfId="52"/>
    <tableColumn id="6" xr3:uid="{04D80B3B-5A96-4F00-B57F-CB8E2517D66C}" name="תאריך רכישה" dataDxfId="51"/>
    <tableColumn id="7" xr3:uid="{4259FF91-6E56-4167-A963-E9691C4F892E}" name="מח&quot;מ" dataDxfId="50"/>
    <tableColumn id="8" xr3:uid="{4012F493-5826-4DCE-9A45-508656DC7227}" name="סוג מטבע" dataDxfId="49"/>
    <tableColumn id="9" xr3:uid="{589CE496-EEBE-4DAB-A821-ADF55C6F259A}" name="שיעור ריבית" dataDxfId="48"/>
    <tableColumn id="10" xr3:uid="{06C4C7F9-4185-4AB3-AEAE-F7AC05FC8C50}" name="ריבית אפקטיבית" dataDxfId="47"/>
    <tableColumn id="11" xr3:uid="{1E025DBE-CF7C-4FA0-A379-9A7D30C8BB29}" name="ערך נקוב ****" dataDxfId="46"/>
    <tableColumn id="12" xr3:uid="{CA61DD38-EF49-4EB0-AE4D-225C05F53D6B}" name="עלות מתואמת" dataDxfId="45"/>
    <tableColumn id="13" xr3:uid="{0E964A89-E3F6-41AD-8036-B0C85E1DEC3A}" name="שעור מערך נקוב מונפק" dataDxfId="44"/>
    <tableColumn id="14" xr3:uid="{BBE429F3-582E-4F67-A043-D0BDFEE95727}" name="שעור מנכסי אפיק ההשקעה" dataDxfId="43"/>
    <tableColumn id="15" xr3:uid="{9CC035ED-1E5C-46FB-AE8B-52355D5961E3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55FE6AE-84FC-4767-A3CC-7E6F1FDE76C7}" name="RowTitleRegion1.a1.b4.1" displayName="_RowTitleRegion1.a1.b4.1_25" ref="A1:B4" totalsRowShown="0" tableBorderDxfId="39">
  <autoFilter ref="A1:B4" xr:uid="{855FE6AE-84FC-4767-A3CC-7E6F1FDE76C7}">
    <filterColumn colId="0" hiddenButton="1"/>
    <filterColumn colId="1" hiddenButton="1"/>
  </autoFilter>
  <tableColumns count="2">
    <tableColumn id="1" xr3:uid="{2ADFE47C-5E15-4398-B73E-65F206F70FCE}" name="תאריך הדיווח" dataDxfId="38" dataCellStyle="Normal_2007-16618"/>
    <tableColumn id="2" xr3:uid="{BC7ADD9F-7204-4924-9967-9903EE45114C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CC18C80-51A5-48AD-BBCE-58C3CDD1F04F}" name="TitleRegion1.a5.o25.1" displayName="TitleRegion1.a5.o25.1_" ref="A5:O25" totalsRowShown="0" headerRowDxfId="20" dataDxfId="21" headerRowBorderDxfId="36" tableBorderDxfId="37">
  <autoFilter ref="A5:O25" xr:uid="{5CC18C80-51A5-48AD-BBCE-58C3CDD1F0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9CCD210-850E-4731-BA90-0D50C5B071FE}" name="שם המנפיק/שם נייר ערך"/>
    <tableColumn id="2" xr3:uid="{D4CD15EE-C2F0-4D64-B0D2-D289AACFE448}" name="מספר ני&quot;ע" dataDxfId="35"/>
    <tableColumn id="3" xr3:uid="{82B1DA07-D2D1-4DD9-BA00-CBBC59FD98B8}" name="ענף מסחר" dataDxfId="34"/>
    <tableColumn id="4" xr3:uid="{221579D5-D5A9-42D1-8515-60198BD004CA}" name="דירוג" dataDxfId="33"/>
    <tableColumn id="5" xr3:uid="{D2E9571F-A346-4E20-B40E-FE25CE0F823E}" name="שם מדרג" dataDxfId="32"/>
    <tableColumn id="6" xr3:uid="{F7B367A1-D34C-4142-BBC0-5CB1E3D4416F}" name="תאריך רכישה" dataDxfId="31"/>
    <tableColumn id="7" xr3:uid="{631BF27F-D993-4421-BB3F-E1955F79ECB3}" name="מח&quot;מ" dataDxfId="30"/>
    <tableColumn id="8" xr3:uid="{1A12B34C-2F97-40C0-BE60-857F00EE4B35}" name="סוג מטבע" dataDxfId="29"/>
    <tableColumn id="9" xr3:uid="{F42B77D8-EAB5-447E-8DF8-B9AEB34D569C}" name="שיעור ריבית" dataDxfId="28"/>
    <tableColumn id="10" xr3:uid="{F291B01B-2607-4B79-A35D-41E364A33611}" name="ריבית אפקטיבית" dataDxfId="27"/>
    <tableColumn id="11" xr3:uid="{B7599D0B-1568-4B4A-B72E-BF417F54EF1E}" name="ערך נקוב****" dataDxfId="26"/>
    <tableColumn id="12" xr3:uid="{53967429-D900-46C1-BA42-2565B90AC4C5}" name="עלות מתואמת" dataDxfId="25"/>
    <tableColumn id="13" xr3:uid="{71366630-7992-4802-BA8D-197C1515834B}" name="שעור מערך נקוב מונפק" dataDxfId="24"/>
    <tableColumn id="14" xr3:uid="{04A79998-725F-46AE-92DF-BF7A27D2963A}" name="שעור מנכסי אפיק ההשקעה" dataDxfId="23"/>
    <tableColumn id="15" xr3:uid="{157691B0-8EAE-4CAD-B046-E492236F3C91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EE7F290-B040-4092-AAC7-B6E72BCAD2F0}" name="RowTitleRegion1.a1.b4.1" displayName="_RowTitleRegion1.a1.b4.1_26" ref="A1:B4" totalsRowShown="0" tableBorderDxfId="19">
  <autoFilter ref="A1:B4" xr:uid="{0EE7F290-B040-4092-AAC7-B6E72BCAD2F0}">
    <filterColumn colId="0" hiddenButton="1"/>
    <filterColumn colId="1" hiddenButton="1"/>
  </autoFilter>
  <tableColumns count="2">
    <tableColumn id="1" xr3:uid="{6DFD0288-48D1-47BC-BB1C-906A2FF3E848}" name="תאריך הדיווח" dataDxfId="18" dataCellStyle="Normal_2007-16618"/>
    <tableColumn id="2" xr3:uid="{A1E8E2EA-63BB-429D-A040-797D83FB46B0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0F18A77-CBD0-4C83-A041-6C319DC983D8}" name="TitleRegion1.a5.o26.1" displayName="TitleRegion1.a5.o26.1" ref="A5:O26" totalsRowShown="0" headerRowDxfId="0" dataDxfId="1" headerRowBorderDxfId="16" tableBorderDxfId="17">
  <autoFilter ref="A5:O26" xr:uid="{70F18A77-CBD0-4C83-A041-6C319DC983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06539E2-1125-486E-A334-0254415D6070}" name="שם המנפיק/שם נייר ערך"/>
    <tableColumn id="2" xr3:uid="{6775BE0B-95B0-44F3-8966-83B3005003A7}" name="מספר ני&quot;ע" dataDxfId="15"/>
    <tableColumn id="3" xr3:uid="{DD1CDC59-48D9-4AD0-A385-85423807FF35}" name="ענף מסחר" dataDxfId="14"/>
    <tableColumn id="4" xr3:uid="{24054A15-AC83-4A2A-A425-B6E5598E1189}" name="דירוג" dataDxfId="13"/>
    <tableColumn id="5" xr3:uid="{BB610D23-109A-4CE8-9BB9-1BB2F35F2487}" name="שם מדרג" dataDxfId="12"/>
    <tableColumn id="6" xr3:uid="{8B41A5E6-A2CD-4CE5-88B6-4BBA7CCEBCD7}" name="תאריך רכישה" dataDxfId="11"/>
    <tableColumn id="7" xr3:uid="{2BC22861-5865-4A66-9332-0ED4BE2DA420}" name="מח&quot;מ" dataDxfId="10"/>
    <tableColumn id="8" xr3:uid="{51F35437-5E6B-4350-89D0-7327FA14F732}" name="סוג מטבע" dataDxfId="9"/>
    <tableColumn id="9" xr3:uid="{DBB4E597-290B-4195-85C7-306CA1600E45}" name="שיעור ריבית" dataDxfId="8"/>
    <tableColumn id="10" xr3:uid="{D17109BC-ECF2-44BD-9699-5BCD5DED7540}" name="ריבית אפקטיבית" dataDxfId="7"/>
    <tableColumn id="11" xr3:uid="{35398CCF-1973-408E-888D-03B17E79B4F5}" name="ערך נקוב****" dataDxfId="6"/>
    <tableColumn id="12" xr3:uid="{723148FD-5393-4B20-884B-DE4E495E845A}" name="עלות מתואמת" dataDxfId="5"/>
    <tableColumn id="13" xr3:uid="{4AD6BDC0-08B2-42C0-B90D-2B624472211A}" name="שעור מערך נקוב מונפק" dataDxfId="4"/>
    <tableColumn id="14" xr3:uid="{0831615F-806E-4A40-A522-F6F1948D0817}" name="שעור מנכסי אפיק ההשקעה" dataDxfId="3"/>
    <tableColumn id="15" xr3:uid="{5C239DD5-8BBD-4093-BEE0-70C24A7B01D7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3491</v>
      </c>
    </row>
    <row r="2" spans="1:30">
      <c r="B2" s="2" t="s">
        <v>1</v>
      </c>
      <c r="C2" s="9" t="s">
        <v>2709</v>
      </c>
    </row>
    <row r="3" spans="1:30">
      <c r="B3" s="2" t="s">
        <v>2</v>
      </c>
      <c r="C3" s="20" t="s">
        <v>2710</v>
      </c>
    </row>
    <row r="4" spans="1:30">
      <c r="B4" s="2" t="s">
        <v>3</v>
      </c>
      <c r="C4" s="61" t="s">
        <v>165</v>
      </c>
    </row>
    <row r="5" spans="1:30" ht="18.75">
      <c r="A5" s="86" t="s">
        <v>3492</v>
      </c>
      <c r="B5" s="85" t="s">
        <v>4</v>
      </c>
      <c r="C5" s="87" t="s">
        <v>3493</v>
      </c>
      <c r="D5" s="88" t="s">
        <v>3494</v>
      </c>
    </row>
    <row r="6" spans="1:30" s="3" customFormat="1">
      <c r="A6" s="89" t="s">
        <v>3492</v>
      </c>
      <c r="B6" s="90" t="s">
        <v>3492</v>
      </c>
      <c r="C6" s="40" t="s">
        <v>5</v>
      </c>
      <c r="D6" s="41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9" t="s">
        <v>3492</v>
      </c>
      <c r="B7" s="90" t="s">
        <v>3492</v>
      </c>
      <c r="C7" s="42" t="s">
        <v>6</v>
      </c>
      <c r="D7" s="43" t="s">
        <v>7</v>
      </c>
    </row>
    <row r="8" spans="1:30" s="4" customFormat="1" ht="20.25">
      <c r="A8" s="91" t="s">
        <v>3492</v>
      </c>
      <c r="B8" s="92" t="s">
        <v>3492</v>
      </c>
      <c r="C8" s="45" t="s">
        <v>8</v>
      </c>
      <c r="D8" s="44" t="s">
        <v>9</v>
      </c>
    </row>
    <row r="9" spans="1:30" s="4" customFormat="1" ht="20.25">
      <c r="A9" s="91" t="s">
        <v>3492</v>
      </c>
      <c r="B9" s="46" t="s">
        <v>10</v>
      </c>
      <c r="C9" s="93" t="s">
        <v>3492</v>
      </c>
      <c r="D9" s="94" t="s">
        <v>3492</v>
      </c>
    </row>
    <row r="10" spans="1:30">
      <c r="A10" s="6" t="s">
        <v>11</v>
      </c>
      <c r="B10" s="47" t="s">
        <v>12</v>
      </c>
      <c r="C10" s="53">
        <v>4445.178280938937</v>
      </c>
      <c r="D10" s="54">
        <v>8.3199999999999996E-2</v>
      </c>
    </row>
    <row r="11" spans="1:30">
      <c r="A11" s="86" t="s">
        <v>3492</v>
      </c>
      <c r="B11" s="47" t="s">
        <v>13</v>
      </c>
      <c r="C11" s="95" t="s">
        <v>3492</v>
      </c>
      <c r="D11" s="95" t="s">
        <v>3492</v>
      </c>
    </row>
    <row r="12" spans="1:30">
      <c r="A12" s="7" t="s">
        <v>11</v>
      </c>
      <c r="B12" s="48" t="s">
        <v>14</v>
      </c>
      <c r="C12" s="55">
        <v>15621.011940949458</v>
      </c>
      <c r="D12" s="56">
        <v>0.29239999999999999</v>
      </c>
    </row>
    <row r="13" spans="1:30">
      <c r="A13" s="7" t="s">
        <v>11</v>
      </c>
      <c r="B13" s="48" t="s">
        <v>15</v>
      </c>
      <c r="C13" s="55">
        <v>0</v>
      </c>
      <c r="D13" s="56">
        <v>0</v>
      </c>
    </row>
    <row r="14" spans="1:30">
      <c r="A14" s="7" t="s">
        <v>11</v>
      </c>
      <c r="B14" s="48" t="s">
        <v>16</v>
      </c>
      <c r="C14" s="55">
        <v>18741.466746638558</v>
      </c>
      <c r="D14" s="56">
        <v>0.3508</v>
      </c>
    </row>
    <row r="15" spans="1:30">
      <c r="A15" s="7" t="s">
        <v>11</v>
      </c>
      <c r="B15" s="48" t="s">
        <v>17</v>
      </c>
      <c r="C15" s="55">
        <v>1652.4754393505625</v>
      </c>
      <c r="D15" s="56">
        <v>3.09E-2</v>
      </c>
    </row>
    <row r="16" spans="1:30">
      <c r="A16" s="7" t="s">
        <v>11</v>
      </c>
      <c r="B16" s="48" t="s">
        <v>163</v>
      </c>
      <c r="C16" s="55">
        <v>2874.5485524167957</v>
      </c>
      <c r="D16" s="56">
        <v>5.3800000000000001E-2</v>
      </c>
    </row>
    <row r="17" spans="1:4">
      <c r="A17" s="7" t="s">
        <v>11</v>
      </c>
      <c r="B17" s="48" t="s">
        <v>18</v>
      </c>
      <c r="C17" s="55">
        <v>647.93812920837365</v>
      </c>
      <c r="D17" s="56">
        <v>1.21E-2</v>
      </c>
    </row>
    <row r="18" spans="1:4">
      <c r="A18" s="7" t="s">
        <v>11</v>
      </c>
      <c r="B18" s="48" t="s">
        <v>19</v>
      </c>
      <c r="C18" s="55">
        <v>0.176540005019</v>
      </c>
      <c r="D18" s="56">
        <v>0</v>
      </c>
    </row>
    <row r="19" spans="1:4">
      <c r="A19" s="7" t="s">
        <v>11</v>
      </c>
      <c r="B19" s="48" t="s">
        <v>20</v>
      </c>
      <c r="C19" s="55">
        <v>4.4350221999999997</v>
      </c>
      <c r="D19" s="56">
        <v>1E-4</v>
      </c>
    </row>
    <row r="20" spans="1:4">
      <c r="A20" s="7" t="s">
        <v>11</v>
      </c>
      <c r="B20" s="48" t="s">
        <v>21</v>
      </c>
      <c r="C20" s="55">
        <v>87.757602557152595</v>
      </c>
      <c r="D20" s="56">
        <v>1.6000000000000001E-3</v>
      </c>
    </row>
    <row r="21" spans="1:4">
      <c r="A21" s="7" t="s">
        <v>11</v>
      </c>
      <c r="B21" s="48" t="s">
        <v>22</v>
      </c>
      <c r="C21" s="55">
        <v>0</v>
      </c>
      <c r="D21" s="56">
        <v>0</v>
      </c>
    </row>
    <row r="22" spans="1:4">
      <c r="A22" s="86" t="s">
        <v>3492</v>
      </c>
      <c r="B22" s="47" t="s">
        <v>23</v>
      </c>
      <c r="C22" s="95" t="s">
        <v>3492</v>
      </c>
      <c r="D22" s="95" t="s">
        <v>3492</v>
      </c>
    </row>
    <row r="23" spans="1:4">
      <c r="A23" s="7" t="s">
        <v>11</v>
      </c>
      <c r="B23" s="48" t="s">
        <v>24</v>
      </c>
      <c r="C23" s="55">
        <v>0</v>
      </c>
      <c r="D23" s="56">
        <v>0</v>
      </c>
    </row>
    <row r="24" spans="1:4">
      <c r="A24" s="7" t="s">
        <v>11</v>
      </c>
      <c r="B24" s="48" t="s">
        <v>25</v>
      </c>
      <c r="C24" s="55">
        <v>94.896780848999995</v>
      </c>
      <c r="D24" s="56">
        <v>1.8E-3</v>
      </c>
    </row>
    <row r="25" spans="1:4">
      <c r="A25" s="7" t="s">
        <v>11</v>
      </c>
      <c r="B25" s="48" t="s">
        <v>16</v>
      </c>
      <c r="C25" s="55">
        <v>860.02286478238079</v>
      </c>
      <c r="D25" s="56">
        <v>1.61E-2</v>
      </c>
    </row>
    <row r="26" spans="1:4">
      <c r="A26" s="7" t="s">
        <v>11</v>
      </c>
      <c r="B26" s="48" t="s">
        <v>26</v>
      </c>
      <c r="C26" s="55">
        <v>3.4084416878459999E-2</v>
      </c>
      <c r="D26" s="56">
        <v>0</v>
      </c>
    </row>
    <row r="27" spans="1:4">
      <c r="A27" s="7" t="s">
        <v>11</v>
      </c>
      <c r="B27" s="48" t="s">
        <v>27</v>
      </c>
      <c r="C27" s="55">
        <v>486.47718756581037</v>
      </c>
      <c r="D27" s="56">
        <v>9.1000000000000004E-3</v>
      </c>
    </row>
    <row r="28" spans="1:4">
      <c r="A28" s="7" t="s">
        <v>11</v>
      </c>
      <c r="B28" s="48" t="s">
        <v>28</v>
      </c>
      <c r="C28" s="55">
        <v>2.1760899999999999E-6</v>
      </c>
      <c r="D28" s="56">
        <v>0</v>
      </c>
    </row>
    <row r="29" spans="1:4">
      <c r="A29" s="7" t="s">
        <v>11</v>
      </c>
      <c r="B29" s="48" t="s">
        <v>29</v>
      </c>
      <c r="C29" s="55">
        <v>4.7468262929999998E-2</v>
      </c>
      <c r="D29" s="56">
        <v>0</v>
      </c>
    </row>
    <row r="30" spans="1:4">
      <c r="A30" s="7" t="s">
        <v>11</v>
      </c>
      <c r="B30" s="48" t="s">
        <v>30</v>
      </c>
      <c r="C30" s="55">
        <v>220.97067769575713</v>
      </c>
      <c r="D30" s="56">
        <v>4.1000000000000003E-3</v>
      </c>
    </row>
    <row r="31" spans="1:4">
      <c r="A31" s="7" t="s">
        <v>11</v>
      </c>
      <c r="B31" s="48" t="s">
        <v>31</v>
      </c>
      <c r="C31" s="55">
        <v>0</v>
      </c>
      <c r="D31" s="56">
        <v>0</v>
      </c>
    </row>
    <row r="32" spans="1:4">
      <c r="A32" s="7" t="s">
        <v>11</v>
      </c>
      <c r="B32" s="47" t="s">
        <v>32</v>
      </c>
      <c r="C32" s="55">
        <v>7943.5873513828656</v>
      </c>
      <c r="D32" s="56">
        <v>0.1487</v>
      </c>
    </row>
    <row r="33" spans="1:4">
      <c r="A33" s="7" t="s">
        <v>11</v>
      </c>
      <c r="B33" s="47" t="s">
        <v>33</v>
      </c>
      <c r="C33" s="55">
        <v>0</v>
      </c>
      <c r="D33" s="56">
        <v>0</v>
      </c>
    </row>
    <row r="34" spans="1:4">
      <c r="A34" s="7" t="s">
        <v>11</v>
      </c>
      <c r="B34" s="47" t="s">
        <v>34</v>
      </c>
      <c r="C34" s="55">
        <v>0</v>
      </c>
      <c r="D34" s="56">
        <v>0</v>
      </c>
    </row>
    <row r="35" spans="1:4">
      <c r="A35" s="7" t="s">
        <v>11</v>
      </c>
      <c r="B35" s="47" t="s">
        <v>35</v>
      </c>
      <c r="C35" s="55">
        <v>0</v>
      </c>
      <c r="D35" s="56">
        <v>0</v>
      </c>
    </row>
    <row r="36" spans="1:4">
      <c r="A36" s="7" t="s">
        <v>11</v>
      </c>
      <c r="B36" s="47" t="s">
        <v>36</v>
      </c>
      <c r="C36" s="55">
        <v>-255.33755420257</v>
      </c>
      <c r="D36" s="56">
        <v>-4.7999999999999996E-3</v>
      </c>
    </row>
    <row r="37" spans="1:4">
      <c r="A37" s="96" t="s">
        <v>3492</v>
      </c>
      <c r="B37" s="49" t="s">
        <v>37</v>
      </c>
      <c r="C37" s="95" t="s">
        <v>3492</v>
      </c>
      <c r="D37" s="95" t="s">
        <v>3492</v>
      </c>
    </row>
    <row r="38" spans="1:4">
      <c r="A38" s="7" t="s">
        <v>11</v>
      </c>
      <c r="B38" s="50" t="s">
        <v>38</v>
      </c>
      <c r="C38" s="55">
        <v>0</v>
      </c>
      <c r="D38" s="56">
        <v>0</v>
      </c>
    </row>
    <row r="39" spans="1:4">
      <c r="A39" s="7" t="s">
        <v>11</v>
      </c>
      <c r="B39" s="50" t="s">
        <v>39</v>
      </c>
      <c r="C39" s="55">
        <v>0</v>
      </c>
      <c r="D39" s="56">
        <v>0</v>
      </c>
    </row>
    <row r="40" spans="1:4">
      <c r="A40" s="7" t="s">
        <v>11</v>
      </c>
      <c r="B40" s="50" t="s">
        <v>40</v>
      </c>
      <c r="C40" s="55">
        <v>0</v>
      </c>
      <c r="D40" s="56">
        <v>0</v>
      </c>
    </row>
    <row r="41" spans="1:4">
      <c r="A41" s="86" t="s">
        <v>3492</v>
      </c>
      <c r="B41" s="50" t="s">
        <v>41</v>
      </c>
      <c r="C41" s="55">
        <v>53425.687117194</v>
      </c>
      <c r="D41" s="56">
        <v>1</v>
      </c>
    </row>
    <row r="42" spans="1:4">
      <c r="A42" s="7" t="s">
        <v>11</v>
      </c>
      <c r="B42" s="51" t="s">
        <v>42</v>
      </c>
      <c r="C42" s="55">
        <f>'יתרת התחייבות להשקעה'!B8</f>
        <v>1910.0548160740839</v>
      </c>
      <c r="D42" s="56">
        <f>C42/$C$41</f>
        <v>3.5751619101953874E-2</v>
      </c>
    </row>
    <row r="43" spans="1:4">
      <c r="A43" s="86" t="s">
        <v>3492</v>
      </c>
      <c r="B43" s="8" t="s">
        <v>166</v>
      </c>
      <c r="C43" s="86" t="s">
        <v>3492</v>
      </c>
      <c r="D43" s="86" t="s">
        <v>3492</v>
      </c>
    </row>
    <row r="44" spans="1:4">
      <c r="A44" s="86" t="s">
        <v>3492</v>
      </c>
      <c r="B44" s="97" t="s">
        <v>3492</v>
      </c>
      <c r="C44" s="10" t="s">
        <v>43</v>
      </c>
      <c r="D44" s="11" t="s">
        <v>44</v>
      </c>
    </row>
    <row r="45" spans="1:4">
      <c r="A45" s="86" t="s">
        <v>3492</v>
      </c>
      <c r="B45" s="97" t="s">
        <v>3492</v>
      </c>
      <c r="C45" s="10" t="s">
        <v>8</v>
      </c>
      <c r="D45" s="10" t="s">
        <v>9</v>
      </c>
    </row>
    <row r="46" spans="1:4">
      <c r="A46" s="86" t="s">
        <v>3492</v>
      </c>
      <c r="B46" s="97" t="s">
        <v>3492</v>
      </c>
      <c r="C46" t="s">
        <v>102</v>
      </c>
      <c r="D46" s="62">
        <v>4.0115999999999996</v>
      </c>
    </row>
    <row r="47" spans="1:4">
      <c r="A47" s="86" t="s">
        <v>3492</v>
      </c>
      <c r="B47" s="97" t="s">
        <v>3492</v>
      </c>
      <c r="C47" t="s">
        <v>107</v>
      </c>
      <c r="D47" s="62">
        <v>2.4786000000000001</v>
      </c>
    </row>
    <row r="48" spans="1:4">
      <c r="A48" s="86" t="s">
        <v>3492</v>
      </c>
      <c r="B48" s="97" t="s">
        <v>3492</v>
      </c>
      <c r="C48" t="s">
        <v>100</v>
      </c>
      <c r="D48" s="62">
        <v>3.6269999999999998</v>
      </c>
    </row>
    <row r="49" spans="1:4">
      <c r="A49" s="86" t="s">
        <v>3492</v>
      </c>
      <c r="B49" s="97" t="s">
        <v>3492</v>
      </c>
      <c r="C49" t="s">
        <v>170</v>
      </c>
      <c r="D49" s="62">
        <v>0.46289999999999998</v>
      </c>
    </row>
    <row r="50" spans="1:4">
      <c r="A50" s="86" t="s">
        <v>3492</v>
      </c>
      <c r="B50" s="97" t="s">
        <v>3492</v>
      </c>
      <c r="C50" t="s">
        <v>105</v>
      </c>
      <c r="D50" s="62">
        <v>2.7391000000000001</v>
      </c>
    </row>
    <row r="51" spans="1:4">
      <c r="A51" s="86" t="s">
        <v>3492</v>
      </c>
      <c r="B51" s="97" t="s">
        <v>3492</v>
      </c>
      <c r="C51" t="s">
        <v>168</v>
      </c>
      <c r="D51" s="62">
        <v>2.5637E-2</v>
      </c>
    </row>
    <row r="52" spans="1:4">
      <c r="A52" s="86" t="s">
        <v>3492</v>
      </c>
      <c r="B52" s="97" t="s">
        <v>3492</v>
      </c>
      <c r="C52" t="s">
        <v>171</v>
      </c>
      <c r="D52" s="62">
        <v>0.35589999999999999</v>
      </c>
    </row>
    <row r="53" spans="1:4">
      <c r="A53" s="86" t="s">
        <v>3492</v>
      </c>
      <c r="B53" s="97" t="s">
        <v>3492</v>
      </c>
      <c r="C53" t="s">
        <v>169</v>
      </c>
      <c r="D53" s="62">
        <v>0.36270000000000002</v>
      </c>
    </row>
    <row r="54" spans="1:4">
      <c r="A54" s="86" t="s">
        <v>3492</v>
      </c>
      <c r="B54" s="97" t="s">
        <v>3492</v>
      </c>
      <c r="C54" t="s">
        <v>104</v>
      </c>
      <c r="D54" s="62">
        <v>4.6208999999999998</v>
      </c>
    </row>
    <row r="55" spans="1:4">
      <c r="A55" s="86" t="s">
        <v>3492</v>
      </c>
      <c r="B55" s="97" t="s">
        <v>3492</v>
      </c>
      <c r="C55" t="s">
        <v>167</v>
      </c>
      <c r="D55" s="62">
        <v>4.3135000000000003</v>
      </c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84" spans="3:4" hidden="1">
      <c r="C84"/>
      <c r="D84"/>
    </row>
    <row r="10000" spans="52:52" hidden="1">
      <c r="AZ10000"/>
    </row>
  </sheetData>
  <sortState xmlns:xlrd2="http://schemas.microsoft.com/office/spreadsheetml/2017/richdata2" ref="A46:AI55">
    <sortCondition ref="C46:C55"/>
  </sortState>
  <dataValidations count="1">
    <dataValidation allowBlank="1" showInputMessage="1" showErrorMessage="1" sqref="C1:C4" xr:uid="{48844F56-E3C0-40DF-82FE-94B04C97E153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3491</v>
      </c>
    </row>
    <row r="2" spans="1:12" s="1" customFormat="1">
      <c r="A2" s="2" t="s">
        <v>1</v>
      </c>
      <c r="B2" s="9" t="s">
        <v>2709</v>
      </c>
    </row>
    <row r="3" spans="1:12" s="1" customFormat="1">
      <c r="A3" s="2" t="s">
        <v>2</v>
      </c>
      <c r="B3" s="20" t="s">
        <v>2710</v>
      </c>
    </row>
    <row r="4" spans="1:12" s="1" customFormat="1">
      <c r="A4" s="2" t="s">
        <v>3</v>
      </c>
      <c r="B4" s="61" t="s">
        <v>165</v>
      </c>
    </row>
    <row r="5" spans="1:12" s="15" customFormat="1">
      <c r="A5" s="98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99" t="s">
        <v>3492</v>
      </c>
      <c r="B6" s="100" t="s">
        <v>3492</v>
      </c>
      <c r="C6" s="100" t="s">
        <v>3492</v>
      </c>
      <c r="D6" s="100" t="s">
        <v>3492</v>
      </c>
      <c r="E6" s="100" t="s">
        <v>3492</v>
      </c>
      <c r="F6" s="100" t="s">
        <v>3492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101" t="s">
        <v>3492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102" t="s">
        <v>3492</v>
      </c>
      <c r="C8" s="102" t="s">
        <v>3492</v>
      </c>
      <c r="D8" s="102" t="s">
        <v>3492</v>
      </c>
      <c r="E8" s="102" t="s">
        <v>3492</v>
      </c>
      <c r="F8" s="102" t="s">
        <v>3492</v>
      </c>
      <c r="G8" s="102" t="s">
        <v>3492</v>
      </c>
      <c r="H8" s="54">
        <v>0</v>
      </c>
      <c r="I8" s="53">
        <v>4445.1783172089372</v>
      </c>
      <c r="J8" s="54">
        <f>I8/$I$8</f>
        <v>1</v>
      </c>
      <c r="K8" s="54">
        <f>I8/'סכום נכסי הקרן'!$C$41</f>
        <v>8.3203016321681422E-2</v>
      </c>
    </row>
    <row r="9" spans="1:12">
      <c r="A9" s="57" t="s">
        <v>172</v>
      </c>
      <c r="B9" s="103" t="s">
        <v>3492</v>
      </c>
      <c r="C9" s="104" t="s">
        <v>3492</v>
      </c>
      <c r="D9" s="104" t="s">
        <v>3492</v>
      </c>
      <c r="E9" s="104" t="s">
        <v>3492</v>
      </c>
      <c r="F9" s="104" t="s">
        <v>3492</v>
      </c>
      <c r="G9" s="104" t="s">
        <v>3492</v>
      </c>
      <c r="H9" s="58">
        <v>0</v>
      </c>
      <c r="I9" s="59">
        <v>4378.2094929348468</v>
      </c>
      <c r="J9" s="58">
        <f t="shared" ref="J9:J57" si="0">I9/$I$8</f>
        <v>0.98493450217400069</v>
      </c>
      <c r="K9" s="58">
        <f>I9/'סכום נכסי הקרן'!$C$41</f>
        <v>8.1949521460170552E-2</v>
      </c>
    </row>
    <row r="10" spans="1:12">
      <c r="A10" s="57" t="s">
        <v>173</v>
      </c>
      <c r="B10" s="103" t="s">
        <v>3492</v>
      </c>
      <c r="C10" s="104" t="s">
        <v>3492</v>
      </c>
      <c r="D10" s="104" t="s">
        <v>3492</v>
      </c>
      <c r="E10" s="104" t="s">
        <v>3492</v>
      </c>
      <c r="F10" s="104" t="s">
        <v>3492</v>
      </c>
      <c r="G10" s="104" t="s">
        <v>3492</v>
      </c>
      <c r="H10" s="58">
        <v>0</v>
      </c>
      <c r="I10" s="59">
        <v>3178.4084499999999</v>
      </c>
      <c r="J10" s="58">
        <f t="shared" si="0"/>
        <v>0.71502383553325621</v>
      </c>
      <c r="K10" s="58">
        <f>I10/'סכום נכסי הקרן'!$C$41</f>
        <v>5.9492139858264771E-2</v>
      </c>
    </row>
    <row r="11" spans="1:12">
      <c r="A11" s="63" t="s">
        <v>2711</v>
      </c>
      <c r="B11" t="s">
        <v>2712</v>
      </c>
      <c r="C11">
        <v>11</v>
      </c>
      <c r="D11" t="s">
        <v>174</v>
      </c>
      <c r="E11" t="s">
        <v>175</v>
      </c>
      <c r="F11" t="s">
        <v>98</v>
      </c>
      <c r="G11" s="105" t="s">
        <v>3492</v>
      </c>
      <c r="H11" s="105" t="s">
        <v>3492</v>
      </c>
      <c r="I11" s="55">
        <v>80.566180000000003</v>
      </c>
      <c r="J11" s="56">
        <f t="shared" si="0"/>
        <v>1.8124397774572594E-2</v>
      </c>
      <c r="K11" s="56">
        <f>I11/'סכום נכסי הקרן'!$C$41</f>
        <v>1.5080045638584099E-3</v>
      </c>
    </row>
    <row r="12" spans="1:12">
      <c r="A12" s="63" t="s">
        <v>2713</v>
      </c>
      <c r="B12" t="s">
        <v>2714</v>
      </c>
      <c r="C12">
        <v>12</v>
      </c>
      <c r="D12" t="s">
        <v>174</v>
      </c>
      <c r="E12" t="s">
        <v>175</v>
      </c>
      <c r="F12" t="s">
        <v>98</v>
      </c>
      <c r="G12" s="105" t="s">
        <v>3492</v>
      </c>
      <c r="H12" s="105" t="s">
        <v>3492</v>
      </c>
      <c r="I12" s="55">
        <v>333.76893999999999</v>
      </c>
      <c r="J12" s="56">
        <f t="shared" si="0"/>
        <v>7.5085613260520143E-2</v>
      </c>
      <c r="K12" s="56">
        <f>I12/'סכום נכסי הקרן'!$C$41</f>
        <v>6.2473495056385164E-3</v>
      </c>
    </row>
    <row r="13" spans="1:12">
      <c r="A13" s="63" t="s">
        <v>2715</v>
      </c>
      <c r="B13" s="63" t="s">
        <v>2716</v>
      </c>
      <c r="C13">
        <v>10</v>
      </c>
      <c r="D13" t="s">
        <v>174</v>
      </c>
      <c r="E13" t="s">
        <v>175</v>
      </c>
      <c r="F13" t="s">
        <v>98</v>
      </c>
      <c r="G13" s="105" t="s">
        <v>3492</v>
      </c>
      <c r="H13" s="105" t="s">
        <v>3492</v>
      </c>
      <c r="I13" s="55">
        <f>2280.62459+456.589</f>
        <v>2737.2135899999998</v>
      </c>
      <c r="J13" s="56">
        <f t="shared" si="0"/>
        <v>0.615771380734768</v>
      </c>
      <c r="K13" s="56">
        <f>I13/'סכום נכסי הקרן'!$C$41</f>
        <v>5.1234036241699206E-2</v>
      </c>
    </row>
    <row r="14" spans="1:12">
      <c r="A14" s="63" t="s">
        <v>2717</v>
      </c>
      <c r="B14" s="63" t="s">
        <v>2718</v>
      </c>
      <c r="C14">
        <v>20</v>
      </c>
      <c r="D14" t="s">
        <v>174</v>
      </c>
      <c r="E14" t="s">
        <v>175</v>
      </c>
      <c r="F14" t="s">
        <v>98</v>
      </c>
      <c r="G14" s="105" t="s">
        <v>3492</v>
      </c>
      <c r="H14" s="105" t="s">
        <v>3492</v>
      </c>
      <c r="I14" s="55">
        <v>26.859739999999999</v>
      </c>
      <c r="J14" s="56">
        <f t="shared" si="0"/>
        <v>6.042443763395489E-3</v>
      </c>
      <c r="K14" s="56">
        <f>I14/'סכום נכסי הקרן'!$C$41</f>
        <v>5.0274954706863695E-4</v>
      </c>
    </row>
    <row r="15" spans="1:12">
      <c r="A15" s="57" t="s">
        <v>176</v>
      </c>
      <c r="B15" s="106" t="s">
        <v>3492</v>
      </c>
      <c r="C15" s="107" t="s">
        <v>3492</v>
      </c>
      <c r="D15" s="107" t="s">
        <v>3492</v>
      </c>
      <c r="E15" s="107" t="s">
        <v>3492</v>
      </c>
      <c r="F15" s="107" t="s">
        <v>3492</v>
      </c>
      <c r="G15" s="107" t="s">
        <v>3492</v>
      </c>
      <c r="H15" s="58">
        <v>0</v>
      </c>
      <c r="I15" s="59">
        <v>1199.8010429348471</v>
      </c>
      <c r="J15" s="58">
        <f t="shared" si="0"/>
        <v>0.26991066664074453</v>
      </c>
      <c r="K15" s="58">
        <f>I15/'סכום נכסי הקרן'!$C$41</f>
        <v>2.2457381601905781E-2</v>
      </c>
    </row>
    <row r="16" spans="1:12">
      <c r="A16" s="63" t="s">
        <v>2711</v>
      </c>
      <c r="B16" s="63" t="s">
        <v>2719</v>
      </c>
      <c r="C16">
        <v>11</v>
      </c>
      <c r="D16" t="s">
        <v>174</v>
      </c>
      <c r="E16" t="s">
        <v>175</v>
      </c>
      <c r="F16" t="s">
        <v>102</v>
      </c>
      <c r="G16" s="105" t="s">
        <v>3492</v>
      </c>
      <c r="H16" s="105" t="s">
        <v>3492</v>
      </c>
      <c r="I16" s="55">
        <v>3.2684511000000001</v>
      </c>
      <c r="J16" s="56">
        <f t="shared" si="0"/>
        <v>7.3528008704321513E-4</v>
      </c>
      <c r="K16" s="56">
        <f>I16/'סכום נכסי הקרן'!$C$41</f>
        <v>6.1177521083263968E-5</v>
      </c>
    </row>
    <row r="17" spans="1:11">
      <c r="A17" s="63" t="s">
        <v>2713</v>
      </c>
      <c r="B17" s="63" t="s">
        <v>2720</v>
      </c>
      <c r="C17">
        <v>12</v>
      </c>
      <c r="D17" t="s">
        <v>174</v>
      </c>
      <c r="E17" t="s">
        <v>175</v>
      </c>
      <c r="F17" t="s">
        <v>102</v>
      </c>
      <c r="G17" s="105" t="s">
        <v>3492</v>
      </c>
      <c r="H17" s="105" t="s">
        <v>3492</v>
      </c>
      <c r="I17" s="55">
        <v>64.32018918</v>
      </c>
      <c r="J17" s="56">
        <f t="shared" si="0"/>
        <v>1.4469653316491859E-2</v>
      </c>
      <c r="K17" s="56">
        <f>I17/'סכום נכסי הקרן'!$C$41</f>
        <v>1.2039188010611439E-3</v>
      </c>
    </row>
    <row r="18" spans="1:11">
      <c r="A18" s="63" t="s">
        <v>2715</v>
      </c>
      <c r="B18" s="63" t="s">
        <v>2721</v>
      </c>
      <c r="C18">
        <v>10</v>
      </c>
      <c r="D18" t="s">
        <v>174</v>
      </c>
      <c r="E18" t="s">
        <v>175</v>
      </c>
      <c r="F18" t="s">
        <v>102</v>
      </c>
      <c r="G18" s="105" t="s">
        <v>3492</v>
      </c>
      <c r="H18" s="105" t="s">
        <v>3492</v>
      </c>
      <c r="I18" s="55">
        <f>1.757602308+20.405123748</f>
        <v>22.162726056</v>
      </c>
      <c r="J18" s="56">
        <f t="shared" si="0"/>
        <v>4.9857901020977837E-3</v>
      </c>
      <c r="K18" s="56">
        <f>I18/'סכום נכסי הקרן'!$C$41</f>
        <v>4.1483277524131956E-4</v>
      </c>
    </row>
    <row r="19" spans="1:11">
      <c r="A19" s="63" t="s">
        <v>2717</v>
      </c>
      <c r="B19" s="63" t="s">
        <v>2722</v>
      </c>
      <c r="C19">
        <v>20</v>
      </c>
      <c r="D19" t="s">
        <v>174</v>
      </c>
      <c r="E19" t="s">
        <v>175</v>
      </c>
      <c r="F19" t="s">
        <v>102</v>
      </c>
      <c r="G19" s="105" t="s">
        <v>3492</v>
      </c>
      <c r="H19" s="105" t="s">
        <v>3492</v>
      </c>
      <c r="I19" s="55">
        <v>4.3445628E-2</v>
      </c>
      <c r="J19" s="56">
        <f t="shared" si="0"/>
        <v>9.7736524610960658E-6</v>
      </c>
      <c r="K19" s="56">
        <f>I19/'סכום נכסי הקרן'!$C$41</f>
        <v>8.1319736524301775E-7</v>
      </c>
    </row>
    <row r="20" spans="1:11">
      <c r="A20" s="63" t="s">
        <v>2711</v>
      </c>
      <c r="B20" s="63" t="s">
        <v>2723</v>
      </c>
      <c r="C20">
        <v>11</v>
      </c>
      <c r="D20" t="s">
        <v>174</v>
      </c>
      <c r="E20" t="s">
        <v>175</v>
      </c>
      <c r="F20" t="s">
        <v>107</v>
      </c>
      <c r="G20" s="105" t="s">
        <v>3492</v>
      </c>
      <c r="H20" s="105" t="s">
        <v>3492</v>
      </c>
      <c r="I20" s="55">
        <v>6.3625661999999999E-2</v>
      </c>
      <c r="J20" s="56">
        <f t="shared" si="0"/>
        <v>1.4313410500020081E-5</v>
      </c>
      <c r="K20" s="56">
        <f>I20/'סכום נכסי הקרן'!$C$41</f>
        <v>1.1909189274520971E-6</v>
      </c>
    </row>
    <row r="21" spans="1:11">
      <c r="A21" s="63" t="s">
        <v>2715</v>
      </c>
      <c r="B21" t="s">
        <v>178</v>
      </c>
      <c r="C21">
        <v>10</v>
      </c>
      <c r="D21" t="s">
        <v>174</v>
      </c>
      <c r="E21" t="s">
        <v>175</v>
      </c>
      <c r="F21" t="s">
        <v>107</v>
      </c>
      <c r="G21" s="105" t="s">
        <v>3492</v>
      </c>
      <c r="H21" s="105" t="s">
        <v>3492</v>
      </c>
      <c r="I21" s="55">
        <f>1.557260736+0.447088686</f>
        <v>2.0043494219999998</v>
      </c>
      <c r="J21" s="56">
        <f t="shared" si="0"/>
        <v>4.5090416603545878E-4</v>
      </c>
      <c r="K21" s="56">
        <f>I21/'סכום נכסי הקרן'!$C$41</f>
        <v>3.7516586686162425E-5</v>
      </c>
    </row>
    <row r="22" spans="1:11">
      <c r="A22" s="63" t="s">
        <v>2717</v>
      </c>
      <c r="B22" s="63" t="s">
        <v>2724</v>
      </c>
      <c r="C22">
        <v>20</v>
      </c>
      <c r="D22" t="s">
        <v>174</v>
      </c>
      <c r="E22" t="s">
        <v>175</v>
      </c>
      <c r="F22" t="s">
        <v>107</v>
      </c>
      <c r="G22" s="105" t="s">
        <v>3492</v>
      </c>
      <c r="H22" s="105" t="s">
        <v>3492</v>
      </c>
      <c r="I22" s="55">
        <v>5.1981300000000005E-4</v>
      </c>
      <c r="J22" s="56">
        <f t="shared" si="0"/>
        <v>1.1693861593529572E-7</v>
      </c>
      <c r="K22" s="56">
        <f>I22/'סכום נכסי הקרן'!$C$41</f>
        <v>9.7296455702992443E-9</v>
      </c>
    </row>
    <row r="23" spans="1:11">
      <c r="A23" s="63" t="s">
        <v>2711</v>
      </c>
      <c r="B23" s="63" t="s">
        <v>2725</v>
      </c>
      <c r="C23">
        <v>11</v>
      </c>
      <c r="D23" t="s">
        <v>174</v>
      </c>
      <c r="E23" t="s">
        <v>175</v>
      </c>
      <c r="F23" t="s">
        <v>100</v>
      </c>
      <c r="G23" s="105" t="s">
        <v>3492</v>
      </c>
      <c r="H23" s="105" t="s">
        <v>3492</v>
      </c>
      <c r="I23" s="55">
        <v>116.49818817000001</v>
      </c>
      <c r="J23" s="56">
        <f t="shared" si="0"/>
        <v>2.6207764876156312E-2</v>
      </c>
      <c r="K23" s="56">
        <f>I23/'סכום נכסי הקרן'!$C$41</f>
        <v>2.1805650887456226E-3</v>
      </c>
    </row>
    <row r="24" spans="1:11">
      <c r="A24" s="63" t="s">
        <v>2713</v>
      </c>
      <c r="B24" s="63" t="s">
        <v>2726</v>
      </c>
      <c r="C24">
        <v>12</v>
      </c>
      <c r="D24" t="s">
        <v>174</v>
      </c>
      <c r="E24" t="s">
        <v>175</v>
      </c>
      <c r="F24" t="s">
        <v>100</v>
      </c>
      <c r="G24" s="105" t="s">
        <v>3492</v>
      </c>
      <c r="H24" s="105" t="s">
        <v>3492</v>
      </c>
      <c r="I24" s="55">
        <v>137.76854832000001</v>
      </c>
      <c r="J24" s="56">
        <f t="shared" si="0"/>
        <v>3.0992805797384271E-2</v>
      </c>
      <c r="K24" s="56">
        <f>I24/'סכום נכסי הקרן'!$C$41</f>
        <v>2.578694926614466E-3</v>
      </c>
    </row>
    <row r="25" spans="1:11">
      <c r="A25" s="63" t="s">
        <v>2715</v>
      </c>
      <c r="B25" s="63" t="s">
        <v>2727</v>
      </c>
      <c r="C25">
        <v>10</v>
      </c>
      <c r="D25" t="s">
        <v>174</v>
      </c>
      <c r="E25" t="s">
        <v>175</v>
      </c>
      <c r="F25" t="s">
        <v>100</v>
      </c>
      <c r="G25" s="105" t="s">
        <v>3492</v>
      </c>
      <c r="H25" s="105" t="s">
        <v>3492</v>
      </c>
      <c r="I25" s="55">
        <f>117.34462116+454.27547529</f>
        <v>571.62009645000001</v>
      </c>
      <c r="J25" s="56">
        <f t="shared" si="0"/>
        <v>0.12859328820107085</v>
      </c>
      <c r="K25" s="56">
        <f>I25/'סכום נכסי הקרן'!$C$41</f>
        <v>1.0699349457052381E-2</v>
      </c>
    </row>
    <row r="26" spans="1:11">
      <c r="A26" s="63" t="s">
        <v>2717</v>
      </c>
      <c r="B26" s="63" t="s">
        <v>2728</v>
      </c>
      <c r="C26">
        <v>20</v>
      </c>
      <c r="D26" t="s">
        <v>174</v>
      </c>
      <c r="E26" t="s">
        <v>175</v>
      </c>
      <c r="F26" t="s">
        <v>100</v>
      </c>
      <c r="G26" s="105" t="s">
        <v>3492</v>
      </c>
      <c r="H26" s="105" t="s">
        <v>3492</v>
      </c>
      <c r="I26" s="55">
        <v>241.62395751</v>
      </c>
      <c r="J26" s="56">
        <f t="shared" si="0"/>
        <v>5.4356415033922009E-2</v>
      </c>
      <c r="K26" s="56">
        <f>I26/'סכום נכסי הקרן'!$C$41</f>
        <v>4.5226176872555021E-3</v>
      </c>
    </row>
    <row r="27" spans="1:11">
      <c r="A27" s="63" t="s">
        <v>2715</v>
      </c>
      <c r="B27" s="63" t="s">
        <v>2729</v>
      </c>
      <c r="C27">
        <v>10</v>
      </c>
      <c r="D27" t="s">
        <v>174</v>
      </c>
      <c r="E27" t="s">
        <v>175</v>
      </c>
      <c r="F27" t="s">
        <v>170</v>
      </c>
      <c r="G27" s="105" t="s">
        <v>3492</v>
      </c>
      <c r="H27" s="105" t="s">
        <v>3492</v>
      </c>
      <c r="I27" s="55">
        <v>1.3956550725E-4</v>
      </c>
      <c r="J27" s="56">
        <f t="shared" si="0"/>
        <v>3.1397054806483254E-8</v>
      </c>
      <c r="K27" s="56">
        <f>I27/'סכום נכסי הקרן'!$C$41</f>
        <v>2.6123296635165524E-9</v>
      </c>
    </row>
    <row r="28" spans="1:11">
      <c r="A28" s="63" t="s">
        <v>2713</v>
      </c>
      <c r="B28" s="63" t="s">
        <v>2730</v>
      </c>
      <c r="C28">
        <v>12</v>
      </c>
      <c r="D28" t="s">
        <v>174</v>
      </c>
      <c r="E28" t="s">
        <v>175</v>
      </c>
      <c r="F28" t="s">
        <v>105</v>
      </c>
      <c r="G28" s="105" t="s">
        <v>3492</v>
      </c>
      <c r="H28" s="105" t="s">
        <v>3492</v>
      </c>
      <c r="I28" s="55">
        <v>2.3008439999999998E-3</v>
      </c>
      <c r="J28" s="56">
        <f t="shared" si="0"/>
        <v>5.1760443244595555E-7</v>
      </c>
      <c r="K28" s="56">
        <f>I28/'סכום נכסי הקרן'!$C$41</f>
        <v>4.3066250040975487E-8</v>
      </c>
    </row>
    <row r="29" spans="1:11">
      <c r="A29" s="63" t="s">
        <v>2715</v>
      </c>
      <c r="B29" s="63" t="s">
        <v>2731</v>
      </c>
      <c r="C29">
        <v>10</v>
      </c>
      <c r="D29" t="s">
        <v>174</v>
      </c>
      <c r="E29" t="s">
        <v>175</v>
      </c>
      <c r="F29" t="s">
        <v>105</v>
      </c>
      <c r="G29" s="105" t="s">
        <v>3492</v>
      </c>
      <c r="H29" s="105" t="s">
        <v>3492</v>
      </c>
      <c r="I29" s="55">
        <f>0.005341245+2.668896867</f>
        <v>2.6742381119999998</v>
      </c>
      <c r="J29" s="56">
        <f t="shared" si="0"/>
        <v>6.0160423748289928E-4</v>
      </c>
      <c r="K29" s="56">
        <f>I29/'סכום נכסי הקרן'!$C$41</f>
        <v>5.0055287190482368E-5</v>
      </c>
    </row>
    <row r="30" spans="1:11">
      <c r="A30" s="63" t="s">
        <v>2717</v>
      </c>
      <c r="B30" s="63" t="s">
        <v>2732</v>
      </c>
      <c r="C30">
        <v>20</v>
      </c>
      <c r="D30" t="s">
        <v>174</v>
      </c>
      <c r="E30" t="s">
        <v>175</v>
      </c>
      <c r="F30" t="s">
        <v>105</v>
      </c>
      <c r="G30" s="105" t="s">
        <v>3492</v>
      </c>
      <c r="H30" s="105" t="s">
        <v>3492</v>
      </c>
      <c r="I30" s="55">
        <v>3.3773102999999999E-2</v>
      </c>
      <c r="J30" s="56">
        <f t="shared" si="0"/>
        <v>7.5976936334031337E-6</v>
      </c>
      <c r="K30" s="56">
        <f>I30/'סכום נכסי הקרן'!$C$41</f>
        <v>6.3215102738717598E-7</v>
      </c>
    </row>
    <row r="31" spans="1:11">
      <c r="A31" s="63" t="s">
        <v>2713</v>
      </c>
      <c r="B31" s="63" t="s">
        <v>2733</v>
      </c>
      <c r="C31">
        <v>12</v>
      </c>
      <c r="D31" t="s">
        <v>174</v>
      </c>
      <c r="E31" t="s">
        <v>175</v>
      </c>
      <c r="F31" t="s">
        <v>168</v>
      </c>
      <c r="G31" s="105" t="s">
        <v>3492</v>
      </c>
      <c r="H31" s="105" t="s">
        <v>3492</v>
      </c>
      <c r="I31" s="55">
        <v>1.026992583E-2</v>
      </c>
      <c r="J31" s="56">
        <f t="shared" si="0"/>
        <v>2.3103518232871109E-6</v>
      </c>
      <c r="K31" s="56">
        <f>I31/'סכום נכסי הקרן'!$C$41</f>
        <v>1.9222824046178393E-7</v>
      </c>
    </row>
    <row r="32" spans="1:11">
      <c r="A32" s="63" t="s">
        <v>2715</v>
      </c>
      <c r="B32" s="63" t="s">
        <v>2734</v>
      </c>
      <c r="C32">
        <v>10</v>
      </c>
      <c r="D32" t="s">
        <v>174</v>
      </c>
      <c r="E32" t="s">
        <v>175</v>
      </c>
      <c r="F32" t="s">
        <v>168</v>
      </c>
      <c r="G32" s="105" t="s">
        <v>3492</v>
      </c>
      <c r="H32" s="105" t="s">
        <v>3492</v>
      </c>
      <c r="I32" s="55">
        <v>5.6864599061199996</v>
      </c>
      <c r="J32" s="56">
        <f t="shared" si="0"/>
        <v>1.2792422486417698E-3</v>
      </c>
      <c r="K32" s="56">
        <f>I32/'סכום נכסי הקרן'!$C$41</f>
        <v>1.0643681369312562E-4</v>
      </c>
    </row>
    <row r="33" spans="1:11">
      <c r="A33" s="63" t="s">
        <v>2717</v>
      </c>
      <c r="B33" s="63" t="s">
        <v>2735</v>
      </c>
      <c r="C33">
        <v>20</v>
      </c>
      <c r="D33" t="s">
        <v>174</v>
      </c>
      <c r="E33" t="s">
        <v>175</v>
      </c>
      <c r="F33" t="s">
        <v>168</v>
      </c>
      <c r="G33" s="105" t="s">
        <v>3492</v>
      </c>
      <c r="H33" s="105" t="s">
        <v>3492</v>
      </c>
      <c r="I33" s="55">
        <v>0.20638989938999999</v>
      </c>
      <c r="J33" s="56">
        <f t="shared" si="0"/>
        <v>4.6430060767413536E-5</v>
      </c>
      <c r="K33" s="56">
        <f>I33/'סכום נכסי הקרן'!$C$41</f>
        <v>3.8631211038477685E-6</v>
      </c>
    </row>
    <row r="34" spans="1:11">
      <c r="A34" s="63" t="s">
        <v>2715</v>
      </c>
      <c r="B34" s="63" t="s">
        <v>2736</v>
      </c>
      <c r="C34">
        <v>10</v>
      </c>
      <c r="D34" t="s">
        <v>174</v>
      </c>
      <c r="E34" t="s">
        <v>175</v>
      </c>
      <c r="F34" t="s">
        <v>171</v>
      </c>
      <c r="G34" s="105" t="s">
        <v>3492</v>
      </c>
      <c r="H34" s="105" t="s">
        <v>3492</v>
      </c>
      <c r="I34" s="55">
        <v>1.780229595</v>
      </c>
      <c r="J34" s="56">
        <f t="shared" si="0"/>
        <v>4.0048553015479036E-4</v>
      </c>
      <c r="K34" s="56">
        <f>I34/'סכום נכסי הקרן'!$C$41</f>
        <v>3.3321604102066258E-5</v>
      </c>
    </row>
    <row r="35" spans="1:11">
      <c r="A35" s="63" t="s">
        <v>2715</v>
      </c>
      <c r="B35" s="63" t="s">
        <v>2737</v>
      </c>
      <c r="C35">
        <v>10</v>
      </c>
      <c r="D35" t="s">
        <v>174</v>
      </c>
      <c r="E35" t="s">
        <v>175</v>
      </c>
      <c r="F35" t="s">
        <v>169</v>
      </c>
      <c r="G35" s="105" t="s">
        <v>3492</v>
      </c>
      <c r="H35" s="105" t="s">
        <v>3492</v>
      </c>
      <c r="I35" s="55">
        <v>1.6640676E-2</v>
      </c>
      <c r="J35" s="56">
        <f t="shared" si="0"/>
        <v>3.7435339625359368E-6</v>
      </c>
      <c r="K35" s="56">
        <f>I35/'סכום נכסי הקרן'!$C$41</f>
        <v>3.1147331738564625E-7</v>
      </c>
    </row>
    <row r="36" spans="1:11">
      <c r="A36" s="63" t="s">
        <v>2711</v>
      </c>
      <c r="B36" t="s">
        <v>2738</v>
      </c>
      <c r="C36">
        <v>11</v>
      </c>
      <c r="D36" t="s">
        <v>174</v>
      </c>
      <c r="E36" t="s">
        <v>175</v>
      </c>
      <c r="F36" t="s">
        <v>104</v>
      </c>
      <c r="G36" s="105" t="s">
        <v>3492</v>
      </c>
      <c r="H36" s="105" t="s">
        <v>3492</v>
      </c>
      <c r="I36" s="55">
        <v>1.7374583999999998E-2</v>
      </c>
      <c r="J36" s="56">
        <f t="shared" si="0"/>
        <v>3.9086360006608791E-6</v>
      </c>
      <c r="K36" s="56">
        <f>I36/'סכום נכסי הקרן'!$C$41</f>
        <v>3.2521030495849875E-7</v>
      </c>
    </row>
    <row r="37" spans="1:11">
      <c r="A37" s="63" t="s">
        <v>2713</v>
      </c>
      <c r="B37" t="s">
        <v>2739</v>
      </c>
      <c r="C37">
        <v>12</v>
      </c>
      <c r="D37" t="s">
        <v>174</v>
      </c>
      <c r="E37" t="s">
        <v>175</v>
      </c>
      <c r="F37" t="s">
        <v>104</v>
      </c>
      <c r="G37" s="105" t="s">
        <v>3492</v>
      </c>
      <c r="H37" s="105" t="s">
        <v>3492</v>
      </c>
      <c r="I37" s="55">
        <v>14.460875505000001</v>
      </c>
      <c r="J37" s="56">
        <f t="shared" si="0"/>
        <v>3.2531598224117527E-3</v>
      </c>
      <c r="K37" s="56">
        <f>I37/'סכום נכסי הקרן'!$C$41</f>
        <v>2.7067270980116328E-4</v>
      </c>
    </row>
    <row r="38" spans="1:11">
      <c r="A38" s="63" t="s">
        <v>2715</v>
      </c>
      <c r="B38" t="s">
        <v>2740</v>
      </c>
      <c r="C38">
        <v>10</v>
      </c>
      <c r="D38" t="s">
        <v>174</v>
      </c>
      <c r="E38" t="s">
        <v>175</v>
      </c>
      <c r="F38" t="s">
        <v>104</v>
      </c>
      <c r="G38" s="105" t="s">
        <v>3492</v>
      </c>
      <c r="H38" s="105" t="s">
        <v>3492</v>
      </c>
      <c r="I38" s="55">
        <f>7.318997301+8.217762351</f>
        <v>15.536759651999999</v>
      </c>
      <c r="J38" s="56">
        <f t="shared" si="0"/>
        <v>3.4951937905058675E-3</v>
      </c>
      <c r="K38" s="56">
        <f>I38/'סכום נכסי הקרן'!$C$41</f>
        <v>2.9081066599889927E-4</v>
      </c>
    </row>
    <row r="39" spans="1:11">
      <c r="A39" s="63" t="s">
        <v>2717</v>
      </c>
      <c r="B39" t="s">
        <v>2741</v>
      </c>
      <c r="C39">
        <v>20</v>
      </c>
      <c r="D39" t="s">
        <v>174</v>
      </c>
      <c r="E39" t="s">
        <v>175</v>
      </c>
      <c r="F39" t="s">
        <v>104</v>
      </c>
      <c r="G39" s="105" t="s">
        <v>3492</v>
      </c>
      <c r="H39" s="105" t="s">
        <v>3492</v>
      </c>
      <c r="I39" s="55">
        <v>4.15881E-4</v>
      </c>
      <c r="J39" s="56">
        <f t="shared" si="0"/>
        <v>9.3557776611563616E-8</v>
      </c>
      <c r="K39" s="56">
        <f>I39/'סכום נכסי הקרן'!$C$41</f>
        <v>7.784289214432151E-9</v>
      </c>
    </row>
    <row r="40" spans="1:11">
      <c r="A40" s="63" t="s">
        <v>2715</v>
      </c>
      <c r="B40" t="s">
        <v>2742</v>
      </c>
      <c r="C40">
        <v>10</v>
      </c>
      <c r="D40" t="s">
        <v>174</v>
      </c>
      <c r="E40" t="s">
        <v>175</v>
      </c>
      <c r="F40" t="s">
        <v>167</v>
      </c>
      <c r="G40" s="105" t="s">
        <v>3492</v>
      </c>
      <c r="H40" s="105" t="s">
        <v>3492</v>
      </c>
      <c r="I40" s="55">
        <v>1.0783749999999999E-3</v>
      </c>
      <c r="J40" s="56">
        <f t="shared" si="0"/>
        <v>2.4259431749345344E-7</v>
      </c>
      <c r="K40" s="56">
        <f>I40/'סכום נכסי הקרן'!$C$41</f>
        <v>2.0184578957954969E-8</v>
      </c>
    </row>
    <row r="41" spans="1:11">
      <c r="A41" s="57" t="s">
        <v>179</v>
      </c>
      <c r="B41" s="106" t="s">
        <v>3492</v>
      </c>
      <c r="C41" s="107" t="s">
        <v>3492</v>
      </c>
      <c r="D41" s="107" t="s">
        <v>3492</v>
      </c>
      <c r="E41" s="107" t="s">
        <v>3492</v>
      </c>
      <c r="F41" s="107" t="s">
        <v>3492</v>
      </c>
      <c r="G41" s="107" t="s">
        <v>3492</v>
      </c>
      <c r="H41" s="58">
        <v>0</v>
      </c>
      <c r="I41" s="59">
        <v>0</v>
      </c>
      <c r="J41" s="58">
        <f t="shared" si="0"/>
        <v>0</v>
      </c>
      <c r="K41" s="58">
        <f>I41/'סכום נכסי הקרן'!$C$41</f>
        <v>0</v>
      </c>
    </row>
    <row r="42" spans="1:11">
      <c r="A42" t="s">
        <v>177</v>
      </c>
      <c r="B42" t="s">
        <v>177</v>
      </c>
      <c r="C42" s="107" t="s">
        <v>3492</v>
      </c>
      <c r="D42" t="s">
        <v>177</v>
      </c>
      <c r="E42" s="107" t="s">
        <v>3492</v>
      </c>
      <c r="F42" t="s">
        <v>177</v>
      </c>
      <c r="G42" s="56">
        <v>0</v>
      </c>
      <c r="H42" s="56">
        <v>0</v>
      </c>
      <c r="I42" s="55">
        <v>0</v>
      </c>
      <c r="J42" s="56">
        <f t="shared" si="0"/>
        <v>0</v>
      </c>
      <c r="K42" s="56">
        <f>I42/'סכום נכסי הקרן'!$C$41</f>
        <v>0</v>
      </c>
    </row>
    <row r="43" spans="1:11">
      <c r="A43" s="57" t="s">
        <v>180</v>
      </c>
      <c r="B43" s="106" t="s">
        <v>3492</v>
      </c>
      <c r="C43" s="107" t="s">
        <v>3492</v>
      </c>
      <c r="D43" s="107" t="s">
        <v>3492</v>
      </c>
      <c r="E43" s="107" t="s">
        <v>3492</v>
      </c>
      <c r="F43" s="107" t="s">
        <v>3492</v>
      </c>
      <c r="G43" s="107" t="s">
        <v>3492</v>
      </c>
      <c r="H43" s="58">
        <v>0</v>
      </c>
      <c r="I43" s="59">
        <v>0</v>
      </c>
      <c r="J43" s="58">
        <f t="shared" si="0"/>
        <v>0</v>
      </c>
      <c r="K43" s="58">
        <f>I43/'סכום נכסי הקרן'!$C$41</f>
        <v>0</v>
      </c>
    </row>
    <row r="44" spans="1:11">
      <c r="A44" t="s">
        <v>177</v>
      </c>
      <c r="B44" t="s">
        <v>177</v>
      </c>
      <c r="C44" s="107" t="s">
        <v>3492</v>
      </c>
      <c r="D44" t="s">
        <v>177</v>
      </c>
      <c r="E44" s="107" t="s">
        <v>3492</v>
      </c>
      <c r="F44" t="s">
        <v>177</v>
      </c>
      <c r="G44" s="56">
        <v>0</v>
      </c>
      <c r="H44" s="56">
        <v>0</v>
      </c>
      <c r="I44" s="55">
        <v>0</v>
      </c>
      <c r="J44" s="56">
        <f t="shared" si="0"/>
        <v>0</v>
      </c>
      <c r="K44" s="56">
        <f>I44/'סכום נכסי הקרן'!$C$41</f>
        <v>0</v>
      </c>
    </row>
    <row r="45" spans="1:11">
      <c r="A45" s="57" t="s">
        <v>181</v>
      </c>
      <c r="B45" s="106" t="s">
        <v>3492</v>
      </c>
      <c r="C45" s="107" t="s">
        <v>3492</v>
      </c>
      <c r="D45" s="107" t="s">
        <v>3492</v>
      </c>
      <c r="E45" s="107" t="s">
        <v>3492</v>
      </c>
      <c r="F45" s="107" t="s">
        <v>3492</v>
      </c>
      <c r="G45" s="107" t="s">
        <v>3492</v>
      </c>
      <c r="H45" s="58">
        <v>0</v>
      </c>
      <c r="I45" s="59">
        <v>0</v>
      </c>
      <c r="J45" s="58">
        <f t="shared" si="0"/>
        <v>0</v>
      </c>
      <c r="K45" s="58">
        <f>I45/'סכום נכסי הקרן'!$C$41</f>
        <v>0</v>
      </c>
    </row>
    <row r="46" spans="1:11">
      <c r="A46" t="s">
        <v>177</v>
      </c>
      <c r="B46" t="s">
        <v>177</v>
      </c>
      <c r="C46" s="107" t="s">
        <v>3492</v>
      </c>
      <c r="D46" t="s">
        <v>177</v>
      </c>
      <c r="E46" s="107" t="s">
        <v>3492</v>
      </c>
      <c r="F46" t="s">
        <v>177</v>
      </c>
      <c r="G46" s="56">
        <v>0</v>
      </c>
      <c r="H46" s="56">
        <v>0</v>
      </c>
      <c r="I46" s="55">
        <v>0</v>
      </c>
      <c r="J46" s="56">
        <f t="shared" si="0"/>
        <v>0</v>
      </c>
      <c r="K46" s="56">
        <f>I46/'סכום נכסי הקרן'!$C$41</f>
        <v>0</v>
      </c>
    </row>
    <row r="47" spans="1:11">
      <c r="A47" s="57" t="s">
        <v>182</v>
      </c>
      <c r="B47" s="106" t="s">
        <v>3492</v>
      </c>
      <c r="C47" s="107" t="s">
        <v>3492</v>
      </c>
      <c r="D47" s="107" t="s">
        <v>3492</v>
      </c>
      <c r="E47" s="107" t="s">
        <v>3492</v>
      </c>
      <c r="F47" s="107" t="s">
        <v>3492</v>
      </c>
      <c r="G47" s="107" t="s">
        <v>3492</v>
      </c>
      <c r="H47" s="58">
        <v>0</v>
      </c>
      <c r="I47" s="59">
        <v>0</v>
      </c>
      <c r="J47" s="58">
        <f t="shared" si="0"/>
        <v>0</v>
      </c>
      <c r="K47" s="58">
        <f>I47/'סכום נכסי הקרן'!$C$41</f>
        <v>0</v>
      </c>
    </row>
    <row r="48" spans="1:11">
      <c r="A48" t="s">
        <v>177</v>
      </c>
      <c r="B48" t="s">
        <v>177</v>
      </c>
      <c r="C48" s="107" t="s">
        <v>3492</v>
      </c>
      <c r="D48" t="s">
        <v>177</v>
      </c>
      <c r="E48" s="107" t="s">
        <v>3492</v>
      </c>
      <c r="F48" t="s">
        <v>177</v>
      </c>
      <c r="G48" s="56">
        <v>0</v>
      </c>
      <c r="H48" s="56">
        <v>0</v>
      </c>
      <c r="I48" s="55">
        <v>0</v>
      </c>
      <c r="J48" s="56">
        <f t="shared" si="0"/>
        <v>0</v>
      </c>
      <c r="K48" s="56">
        <f>I48/'סכום נכסי הקרן'!$C$41</f>
        <v>0</v>
      </c>
    </row>
    <row r="49" spans="1:11">
      <c r="A49" s="57" t="s">
        <v>183</v>
      </c>
      <c r="B49" s="106" t="s">
        <v>3492</v>
      </c>
      <c r="C49" s="107" t="s">
        <v>3492</v>
      </c>
      <c r="D49" s="107" t="s">
        <v>3492</v>
      </c>
      <c r="E49" s="107" t="s">
        <v>3492</v>
      </c>
      <c r="F49" s="107" t="s">
        <v>3492</v>
      </c>
      <c r="G49" s="107" t="s">
        <v>3492</v>
      </c>
      <c r="H49" s="58">
        <v>0</v>
      </c>
      <c r="I49" s="59">
        <v>0</v>
      </c>
      <c r="J49" s="58">
        <f t="shared" si="0"/>
        <v>0</v>
      </c>
      <c r="K49" s="58">
        <f>I49/'סכום נכסי הקרן'!$C$41</f>
        <v>0</v>
      </c>
    </row>
    <row r="50" spans="1:11">
      <c r="A50" t="s">
        <v>177</v>
      </c>
      <c r="B50" t="s">
        <v>177</v>
      </c>
      <c r="C50" s="107" t="s">
        <v>3492</v>
      </c>
      <c r="D50" t="s">
        <v>177</v>
      </c>
      <c r="E50" s="107" t="s">
        <v>3492</v>
      </c>
      <c r="F50" t="s">
        <v>177</v>
      </c>
      <c r="G50" s="56">
        <v>0</v>
      </c>
      <c r="H50" s="56">
        <v>0</v>
      </c>
      <c r="I50" s="55">
        <v>0</v>
      </c>
      <c r="J50" s="56">
        <f t="shared" si="0"/>
        <v>0</v>
      </c>
      <c r="K50" s="56">
        <f>I50/'סכום נכסי הקרן'!$C$41</f>
        <v>0</v>
      </c>
    </row>
    <row r="51" spans="1:11">
      <c r="A51" s="57" t="s">
        <v>184</v>
      </c>
      <c r="B51" s="106" t="s">
        <v>3492</v>
      </c>
      <c r="C51" s="107" t="s">
        <v>3492</v>
      </c>
      <c r="D51" s="107" t="s">
        <v>3492</v>
      </c>
      <c r="E51" s="107" t="s">
        <v>3492</v>
      </c>
      <c r="F51" s="107" t="s">
        <v>3492</v>
      </c>
      <c r="G51" s="107" t="s">
        <v>3492</v>
      </c>
      <c r="H51" s="58">
        <v>0</v>
      </c>
      <c r="I51" s="59">
        <v>66.968824274089997</v>
      </c>
      <c r="J51" s="58">
        <f t="shared" si="0"/>
        <v>1.5065497825999193E-2</v>
      </c>
      <c r="K51" s="58">
        <f>I51/'סכום נכסי הקרן'!$C$41</f>
        <v>1.2534948615108669E-3</v>
      </c>
    </row>
    <row r="52" spans="1:11">
      <c r="A52" s="57" t="s">
        <v>185</v>
      </c>
      <c r="B52" s="106" t="s">
        <v>3492</v>
      </c>
      <c r="C52" s="107" t="s">
        <v>3492</v>
      </c>
      <c r="D52" s="107" t="s">
        <v>3492</v>
      </c>
      <c r="E52" s="107" t="s">
        <v>3492</v>
      </c>
      <c r="F52" s="107" t="s">
        <v>3492</v>
      </c>
      <c r="G52" s="107" t="s">
        <v>3492</v>
      </c>
      <c r="H52" s="58">
        <v>0</v>
      </c>
      <c r="I52" s="59">
        <v>66.968824274089997</v>
      </c>
      <c r="J52" s="58">
        <f t="shared" si="0"/>
        <v>1.5065497825999193E-2</v>
      </c>
      <c r="K52" s="58">
        <f>I52/'סכום נכסי הקרן'!$C$41</f>
        <v>1.2534948615108669E-3</v>
      </c>
    </row>
    <row r="53" spans="1:11">
      <c r="A53" s="63" t="s">
        <v>2743</v>
      </c>
      <c r="B53" s="63" t="s">
        <v>2744</v>
      </c>
      <c r="C53">
        <v>85</v>
      </c>
      <c r="D53" t="s">
        <v>868</v>
      </c>
      <c r="E53" t="s">
        <v>823</v>
      </c>
      <c r="F53" t="s">
        <v>102</v>
      </c>
      <c r="G53" s="105" t="s">
        <v>3492</v>
      </c>
      <c r="H53" s="105" t="s">
        <v>3492</v>
      </c>
      <c r="I53" s="55">
        <v>3.5390335199999998</v>
      </c>
      <c r="J53" s="56">
        <f t="shared" si="0"/>
        <v>7.9615108044126957E-4</v>
      </c>
      <c r="K53" s="56">
        <f>I53/'סכום נכסי הקרן'!$C$41</f>
        <v>6.6242171340479247E-5</v>
      </c>
    </row>
    <row r="54" spans="1:11">
      <c r="A54" s="63" t="s">
        <v>2743</v>
      </c>
      <c r="B54" s="63" t="s">
        <v>2745</v>
      </c>
      <c r="C54">
        <v>85</v>
      </c>
      <c r="D54" t="s">
        <v>868</v>
      </c>
      <c r="E54" t="s">
        <v>823</v>
      </c>
      <c r="F54" t="s">
        <v>100</v>
      </c>
      <c r="G54" s="105" t="s">
        <v>3492</v>
      </c>
      <c r="H54" s="105" t="s">
        <v>3492</v>
      </c>
      <c r="I54" s="55">
        <v>61.918910820000001</v>
      </c>
      <c r="J54" s="56">
        <f t="shared" si="0"/>
        <v>1.3929454883798225E-2</v>
      </c>
      <c r="K54" s="56">
        <f>I54/'סכום נכסי הקרן'!$C$41</f>
        <v>1.1589726620487887E-3</v>
      </c>
    </row>
    <row r="55" spans="1:11">
      <c r="A55" s="63" t="s">
        <v>2743</v>
      </c>
      <c r="B55" s="63" t="s">
        <v>2746</v>
      </c>
      <c r="C55">
        <v>85</v>
      </c>
      <c r="D55" t="s">
        <v>868</v>
      </c>
      <c r="E55" t="s">
        <v>823</v>
      </c>
      <c r="F55" t="s">
        <v>168</v>
      </c>
      <c r="G55" s="105" t="s">
        <v>3492</v>
      </c>
      <c r="H55" s="105" t="s">
        <v>3492</v>
      </c>
      <c r="I55" s="55">
        <v>1.5108799340900001</v>
      </c>
      <c r="J55" s="56">
        <f t="shared" si="0"/>
        <v>3.3989186175970091E-4</v>
      </c>
      <c r="K55" s="56">
        <f>I55/'סכום נכסי הקרן'!$C$41</f>
        <v>2.8280028121599081E-5</v>
      </c>
    </row>
    <row r="56" spans="1:11">
      <c r="A56" s="57" t="s">
        <v>183</v>
      </c>
      <c r="B56" s="106" t="s">
        <v>3492</v>
      </c>
      <c r="C56" s="107" t="s">
        <v>3492</v>
      </c>
      <c r="D56" s="107" t="s">
        <v>3492</v>
      </c>
      <c r="E56" s="107" t="s">
        <v>3492</v>
      </c>
      <c r="F56" s="107" t="s">
        <v>3492</v>
      </c>
      <c r="G56" s="107" t="s">
        <v>3492</v>
      </c>
      <c r="H56" s="58">
        <v>0</v>
      </c>
      <c r="I56" s="59">
        <v>0</v>
      </c>
      <c r="J56" s="58">
        <f t="shared" si="0"/>
        <v>0</v>
      </c>
      <c r="K56" s="58">
        <f>I56/'סכום נכסי הקרן'!$C$41</f>
        <v>0</v>
      </c>
    </row>
    <row r="57" spans="1:11">
      <c r="A57" t="s">
        <v>177</v>
      </c>
      <c r="B57" t="s">
        <v>177</v>
      </c>
      <c r="C57" s="107" t="s">
        <v>3492</v>
      </c>
      <c r="D57" t="s">
        <v>177</v>
      </c>
      <c r="E57" s="107" t="s">
        <v>3492</v>
      </c>
      <c r="F57" t="s">
        <v>177</v>
      </c>
      <c r="G57" s="56">
        <v>0</v>
      </c>
      <c r="H57" s="56">
        <v>0</v>
      </c>
      <c r="I57" s="55">
        <v>0</v>
      </c>
      <c r="J57" s="56">
        <f t="shared" si="0"/>
        <v>0</v>
      </c>
      <c r="K57" s="56">
        <f>I57/'סכום נכסי הקרן'!$C$41</f>
        <v>0</v>
      </c>
    </row>
    <row r="58" spans="1:11">
      <c r="A58" t="s">
        <v>186</v>
      </c>
      <c r="B58" s="106" t="s">
        <v>3492</v>
      </c>
      <c r="C58" s="107" t="s">
        <v>3492</v>
      </c>
      <c r="D58" s="107" t="s">
        <v>3492</v>
      </c>
      <c r="E58" s="107" t="s">
        <v>3492</v>
      </c>
      <c r="F58" s="107" t="s">
        <v>3492</v>
      </c>
      <c r="G58" s="107" t="s">
        <v>3492</v>
      </c>
      <c r="H58" s="107" t="s">
        <v>3492</v>
      </c>
      <c r="I58" s="107" t="s">
        <v>3492</v>
      </c>
      <c r="J58" s="107" t="s">
        <v>3492</v>
      </c>
      <c r="K58" s="107" t="s">
        <v>3492</v>
      </c>
    </row>
    <row r="59" spans="1:11" hidden="1">
      <c r="C59" s="13"/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3491</v>
      </c>
    </row>
    <row r="2" spans="1:34" s="1" customFormat="1">
      <c r="A2" s="2" t="s">
        <v>1</v>
      </c>
      <c r="B2" s="9" t="s">
        <v>2709</v>
      </c>
    </row>
    <row r="3" spans="1:34" s="1" customFormat="1">
      <c r="A3" s="2" t="s">
        <v>2</v>
      </c>
      <c r="B3" s="20" t="s">
        <v>2710</v>
      </c>
    </row>
    <row r="4" spans="1:34" s="1" customFormat="1">
      <c r="A4" s="2" t="s">
        <v>3</v>
      </c>
      <c r="B4" s="61" t="s">
        <v>165</v>
      </c>
    </row>
    <row r="5" spans="1:34">
      <c r="A5" s="77" t="s">
        <v>65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108" t="s">
        <v>160</v>
      </c>
      <c r="N6" s="33" t="s">
        <v>53</v>
      </c>
      <c r="O6" s="33" t="s">
        <v>157</v>
      </c>
      <c r="P6" s="33" t="s">
        <v>54</v>
      </c>
      <c r="Q6" s="109" t="s">
        <v>151</v>
      </c>
    </row>
    <row r="7" spans="1:34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21" t="s">
        <v>70</v>
      </c>
      <c r="G7" s="21" t="s">
        <v>71</v>
      </c>
      <c r="H7" s="100" t="s">
        <v>3492</v>
      </c>
      <c r="I7" s="21" t="s">
        <v>7</v>
      </c>
      <c r="J7" s="21" t="s">
        <v>7</v>
      </c>
      <c r="K7" s="21" t="s">
        <v>152</v>
      </c>
      <c r="L7" s="100" t="s">
        <v>3492</v>
      </c>
      <c r="M7" s="16" t="s">
        <v>153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101" t="s">
        <v>3492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53">
        <v>6.17</v>
      </c>
      <c r="H9" s="102" t="s">
        <v>3492</v>
      </c>
      <c r="I9" s="102" t="s">
        <v>3492</v>
      </c>
      <c r="J9" s="54">
        <v>3.15E-2</v>
      </c>
      <c r="K9" s="53">
        <v>16594344.470000001</v>
      </c>
      <c r="L9" s="102" t="s">
        <v>3492</v>
      </c>
      <c r="M9" s="53">
        <v>0</v>
      </c>
      <c r="N9" s="53">
        <v>15621.011940949458</v>
      </c>
      <c r="O9" s="102" t="s">
        <v>3492</v>
      </c>
      <c r="P9" s="54">
        <v>1</v>
      </c>
      <c r="Q9" s="54">
        <v>0.29239999999999999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172</v>
      </c>
      <c r="B10" s="107" t="s">
        <v>3492</v>
      </c>
      <c r="C10" s="107" t="s">
        <v>3492</v>
      </c>
      <c r="D10" s="107" t="s">
        <v>3492</v>
      </c>
      <c r="E10" s="107" t="s">
        <v>3492</v>
      </c>
      <c r="F10" s="107" t="s">
        <v>3492</v>
      </c>
      <c r="G10" s="59">
        <v>6.16</v>
      </c>
      <c r="H10" s="107" t="s">
        <v>3492</v>
      </c>
      <c r="I10" s="107" t="s">
        <v>3492</v>
      </c>
      <c r="J10" s="58">
        <v>3.1399999999999997E-2</v>
      </c>
      <c r="K10" s="59">
        <v>16579289.26</v>
      </c>
      <c r="L10" s="107" t="s">
        <v>3492</v>
      </c>
      <c r="M10" s="59">
        <v>0</v>
      </c>
      <c r="N10" s="59">
        <v>15566.4112081</v>
      </c>
      <c r="O10" s="107" t="s">
        <v>3492</v>
      </c>
      <c r="P10" s="58">
        <v>0.99650000000000005</v>
      </c>
      <c r="Q10" s="58">
        <v>0.29139999999999999</v>
      </c>
    </row>
    <row r="11" spans="1:34">
      <c r="A11" s="57" t="s">
        <v>187</v>
      </c>
      <c r="B11" s="107" t="s">
        <v>3492</v>
      </c>
      <c r="C11" s="107" t="s">
        <v>3492</v>
      </c>
      <c r="D11" s="107" t="s">
        <v>3492</v>
      </c>
      <c r="E11" s="107" t="s">
        <v>3492</v>
      </c>
      <c r="F11" s="107" t="s">
        <v>3492</v>
      </c>
      <c r="G11" s="59">
        <v>6.43</v>
      </c>
      <c r="H11" s="107" t="s">
        <v>3492</v>
      </c>
      <c r="I11" s="107" t="s">
        <v>3492</v>
      </c>
      <c r="J11" s="58">
        <v>1.3100000000000001E-2</v>
      </c>
      <c r="K11" s="59">
        <v>5722784.3099999996</v>
      </c>
      <c r="L11" s="107" t="s">
        <v>3492</v>
      </c>
      <c r="M11" s="59">
        <v>0</v>
      </c>
      <c r="N11" s="59">
        <v>6024.9653784339998</v>
      </c>
      <c r="O11" s="107" t="s">
        <v>3492</v>
      </c>
      <c r="P11" s="58">
        <v>0.38569999999999999</v>
      </c>
      <c r="Q11" s="58">
        <v>0.1128</v>
      </c>
    </row>
    <row r="12" spans="1:34">
      <c r="A12" s="57" t="s">
        <v>188</v>
      </c>
      <c r="B12" s="107" t="s">
        <v>3492</v>
      </c>
      <c r="C12" s="107" t="s">
        <v>3492</v>
      </c>
      <c r="D12" s="107" t="s">
        <v>3492</v>
      </c>
      <c r="E12" s="107" t="s">
        <v>3492</v>
      </c>
      <c r="F12" s="107" t="s">
        <v>3492</v>
      </c>
      <c r="G12" s="59">
        <v>6.43</v>
      </c>
      <c r="H12" s="107" t="s">
        <v>3492</v>
      </c>
      <c r="I12" s="107" t="s">
        <v>3492</v>
      </c>
      <c r="J12" s="58">
        <v>1.3100000000000001E-2</v>
      </c>
      <c r="K12" s="59">
        <v>5722784.3099999996</v>
      </c>
      <c r="L12" s="107" t="s">
        <v>3492</v>
      </c>
      <c r="M12" s="59">
        <v>0</v>
      </c>
      <c r="N12" s="59">
        <v>6024.9653784339998</v>
      </c>
      <c r="O12" s="107" t="s">
        <v>3492</v>
      </c>
      <c r="P12" s="58">
        <v>0.38569999999999999</v>
      </c>
      <c r="Q12" s="58">
        <v>0.1128</v>
      </c>
    </row>
    <row r="13" spans="1:34">
      <c r="A13" t="s">
        <v>189</v>
      </c>
      <c r="B13" t="s">
        <v>190</v>
      </c>
      <c r="C13" t="s">
        <v>96</v>
      </c>
      <c r="D13" t="s">
        <v>191</v>
      </c>
      <c r="E13" s="107" t="s">
        <v>3492</v>
      </c>
      <c r="F13" s="105" t="s">
        <v>3492</v>
      </c>
      <c r="G13" s="55">
        <v>0.56999999999999995</v>
      </c>
      <c r="H13" t="s">
        <v>98</v>
      </c>
      <c r="I13" s="56">
        <v>0.04</v>
      </c>
      <c r="J13" s="56">
        <v>8.3999999999999995E-3</v>
      </c>
      <c r="K13" s="55">
        <v>479.36</v>
      </c>
      <c r="L13" s="55">
        <v>142.53</v>
      </c>
      <c r="M13" s="55">
        <v>0</v>
      </c>
      <c r="N13" s="55">
        <v>0.68323180800000005</v>
      </c>
      <c r="O13" s="56">
        <v>0</v>
      </c>
      <c r="P13" s="56">
        <v>0</v>
      </c>
      <c r="Q13" s="56">
        <v>0</v>
      </c>
    </row>
    <row r="14" spans="1:34">
      <c r="A14" t="s">
        <v>192</v>
      </c>
      <c r="B14" t="s">
        <v>193</v>
      </c>
      <c r="C14" t="s">
        <v>96</v>
      </c>
      <c r="D14" t="s">
        <v>191</v>
      </c>
      <c r="E14" s="107" t="s">
        <v>3492</v>
      </c>
      <c r="F14" s="105" t="s">
        <v>3492</v>
      </c>
      <c r="G14" s="55">
        <v>3.36</v>
      </c>
      <c r="H14" t="s">
        <v>98</v>
      </c>
      <c r="I14" s="56">
        <v>7.4999999999999997E-3</v>
      </c>
      <c r="J14" s="56">
        <v>1.15E-2</v>
      </c>
      <c r="K14" s="55">
        <v>511671.34</v>
      </c>
      <c r="L14" s="55">
        <v>111.6</v>
      </c>
      <c r="M14" s="55">
        <v>0</v>
      </c>
      <c r="N14" s="55">
        <v>571.02521544000001</v>
      </c>
      <c r="O14" s="56">
        <v>0</v>
      </c>
      <c r="P14" s="56">
        <v>3.6600000000000001E-2</v>
      </c>
      <c r="Q14" s="56">
        <v>1.0699999999999999E-2</v>
      </c>
    </row>
    <row r="15" spans="1:34">
      <c r="A15" t="s">
        <v>194</v>
      </c>
      <c r="B15" t="s">
        <v>195</v>
      </c>
      <c r="C15" t="s">
        <v>96</v>
      </c>
      <c r="D15" t="s">
        <v>191</v>
      </c>
      <c r="E15" s="107" t="s">
        <v>3492</v>
      </c>
      <c r="F15" s="105" t="s">
        <v>3492</v>
      </c>
      <c r="G15" s="55">
        <v>19.07</v>
      </c>
      <c r="H15" t="s">
        <v>98</v>
      </c>
      <c r="I15" s="56">
        <v>0.01</v>
      </c>
      <c r="J15" s="56">
        <v>1.7299999999999999E-2</v>
      </c>
      <c r="K15" s="55">
        <v>49013.13</v>
      </c>
      <c r="L15" s="55">
        <v>98.46</v>
      </c>
      <c r="M15" s="55">
        <v>0</v>
      </c>
      <c r="N15" s="55">
        <v>48.258327798000003</v>
      </c>
      <c r="O15" s="56">
        <v>0</v>
      </c>
      <c r="P15" s="56">
        <v>3.0999999999999999E-3</v>
      </c>
      <c r="Q15" s="56">
        <v>8.9999999999999998E-4</v>
      </c>
    </row>
    <row r="16" spans="1:34">
      <c r="A16" t="s">
        <v>196</v>
      </c>
      <c r="B16" t="s">
        <v>197</v>
      </c>
      <c r="C16" t="s">
        <v>96</v>
      </c>
      <c r="D16" t="s">
        <v>191</v>
      </c>
      <c r="E16" s="107" t="s">
        <v>3492</v>
      </c>
      <c r="F16" s="105" t="s">
        <v>3492</v>
      </c>
      <c r="G16" s="55">
        <v>1.82</v>
      </c>
      <c r="H16" t="s">
        <v>98</v>
      </c>
      <c r="I16" s="56">
        <v>7.4999999999999997E-3</v>
      </c>
      <c r="J16" s="56">
        <v>1.2500000000000001E-2</v>
      </c>
      <c r="K16" s="55">
        <v>564455.67000000004</v>
      </c>
      <c r="L16" s="55">
        <v>111.09</v>
      </c>
      <c r="M16" s="55">
        <v>0</v>
      </c>
      <c r="N16" s="55">
        <v>627.05380380300005</v>
      </c>
      <c r="O16" s="56">
        <v>0</v>
      </c>
      <c r="P16" s="56">
        <v>4.0099999999999997E-2</v>
      </c>
      <c r="Q16" s="56">
        <v>1.17E-2</v>
      </c>
    </row>
    <row r="17" spans="1:17">
      <c r="A17" t="s">
        <v>198</v>
      </c>
      <c r="B17" t="s">
        <v>199</v>
      </c>
      <c r="C17" t="s">
        <v>96</v>
      </c>
      <c r="D17" t="s">
        <v>191</v>
      </c>
      <c r="E17" s="107" t="s">
        <v>3492</v>
      </c>
      <c r="F17" s="105" t="s">
        <v>3492</v>
      </c>
      <c r="G17" s="55">
        <v>7.88</v>
      </c>
      <c r="H17" t="s">
        <v>98</v>
      </c>
      <c r="I17" s="56">
        <v>1E-3</v>
      </c>
      <c r="J17" s="56">
        <v>1.46E-2</v>
      </c>
      <c r="K17" s="55">
        <v>1339370.1000000001</v>
      </c>
      <c r="L17" s="55">
        <v>100.3</v>
      </c>
      <c r="M17" s="55">
        <v>0</v>
      </c>
      <c r="N17" s="55">
        <v>1343.3882103000001</v>
      </c>
      <c r="O17" s="56">
        <v>1E-4</v>
      </c>
      <c r="P17" s="56">
        <v>8.5999999999999993E-2</v>
      </c>
      <c r="Q17" s="56">
        <v>2.5100000000000001E-2</v>
      </c>
    </row>
    <row r="18" spans="1:17">
      <c r="A18" t="s">
        <v>201</v>
      </c>
      <c r="B18" t="s">
        <v>202</v>
      </c>
      <c r="C18" t="s">
        <v>96</v>
      </c>
      <c r="D18" t="s">
        <v>191</v>
      </c>
      <c r="E18" s="107" t="s">
        <v>3492</v>
      </c>
      <c r="F18" s="105" t="s">
        <v>3492</v>
      </c>
      <c r="G18" s="55">
        <v>25.69</v>
      </c>
      <c r="H18" t="s">
        <v>98</v>
      </c>
      <c r="I18" s="56">
        <v>5.0000000000000001E-3</v>
      </c>
      <c r="J18" s="56">
        <v>1.7899999999999999E-2</v>
      </c>
      <c r="K18" s="55">
        <v>466173.59</v>
      </c>
      <c r="L18" s="55">
        <v>80.180000000000007</v>
      </c>
      <c r="M18" s="55">
        <v>0</v>
      </c>
      <c r="N18" s="55">
        <v>373.77798446200001</v>
      </c>
      <c r="O18" s="56">
        <v>0</v>
      </c>
      <c r="P18" s="56">
        <v>2.3900000000000001E-2</v>
      </c>
      <c r="Q18" s="56">
        <v>7.0000000000000001E-3</v>
      </c>
    </row>
    <row r="19" spans="1:17">
      <c r="A19" t="s">
        <v>204</v>
      </c>
      <c r="B19" t="s">
        <v>205</v>
      </c>
      <c r="C19" t="s">
        <v>96</v>
      </c>
      <c r="D19" t="s">
        <v>191</v>
      </c>
      <c r="E19" s="107" t="s">
        <v>3492</v>
      </c>
      <c r="F19" s="105" t="s">
        <v>3492</v>
      </c>
      <c r="G19" s="55">
        <v>14.4</v>
      </c>
      <c r="H19" t="s">
        <v>98</v>
      </c>
      <c r="I19" s="56">
        <v>2.75E-2</v>
      </c>
      <c r="J19" s="56">
        <v>1.6500000000000001E-2</v>
      </c>
      <c r="K19" s="55">
        <v>118093.68</v>
      </c>
      <c r="L19" s="55">
        <v>140.35</v>
      </c>
      <c r="M19" s="55">
        <v>0</v>
      </c>
      <c r="N19" s="55">
        <v>165.74447988</v>
      </c>
      <c r="O19" s="56">
        <v>0</v>
      </c>
      <c r="P19" s="56">
        <v>1.06E-2</v>
      </c>
      <c r="Q19" s="56">
        <v>3.0999999999999999E-3</v>
      </c>
    </row>
    <row r="20" spans="1:17">
      <c r="A20" t="s">
        <v>206</v>
      </c>
      <c r="B20" t="s">
        <v>207</v>
      </c>
      <c r="C20" t="s">
        <v>96</v>
      </c>
      <c r="D20" t="s">
        <v>191</v>
      </c>
      <c r="E20" s="107" t="s">
        <v>3492</v>
      </c>
      <c r="F20" s="105" t="s">
        <v>3492</v>
      </c>
      <c r="G20" s="55">
        <v>10.14</v>
      </c>
      <c r="H20" t="s">
        <v>98</v>
      </c>
      <c r="I20" s="56">
        <v>0.04</v>
      </c>
      <c r="J20" s="56">
        <v>1.5299999999999999E-2</v>
      </c>
      <c r="K20" s="55">
        <v>51870.28</v>
      </c>
      <c r="L20" s="55">
        <v>172.48</v>
      </c>
      <c r="M20" s="55">
        <v>0</v>
      </c>
      <c r="N20" s="55">
        <v>89.465858944000004</v>
      </c>
      <c r="O20" s="56">
        <v>0</v>
      </c>
      <c r="P20" s="56">
        <v>5.7000000000000002E-3</v>
      </c>
      <c r="Q20" s="56">
        <v>1.6999999999999999E-3</v>
      </c>
    </row>
    <row r="21" spans="1:17">
      <c r="A21" t="s">
        <v>208</v>
      </c>
      <c r="B21" t="s">
        <v>209</v>
      </c>
      <c r="C21" t="s">
        <v>96</v>
      </c>
      <c r="D21" t="s">
        <v>191</v>
      </c>
      <c r="E21" s="107" t="s">
        <v>3492</v>
      </c>
      <c r="F21" s="105" t="s">
        <v>3492</v>
      </c>
      <c r="G21" s="55">
        <v>5.33</v>
      </c>
      <c r="H21" t="s">
        <v>98</v>
      </c>
      <c r="I21" s="56">
        <v>5.0000000000000001E-3</v>
      </c>
      <c r="J21" s="56">
        <v>1.26E-2</v>
      </c>
      <c r="K21" s="55">
        <v>1098548.77</v>
      </c>
      <c r="L21" s="55">
        <v>107.42</v>
      </c>
      <c r="M21" s="55">
        <v>0</v>
      </c>
      <c r="N21" s="55">
        <v>1180.0610887339999</v>
      </c>
      <c r="O21" s="56">
        <v>1E-4</v>
      </c>
      <c r="P21" s="56">
        <v>7.5499999999999998E-2</v>
      </c>
      <c r="Q21" s="56">
        <v>2.2100000000000002E-2</v>
      </c>
    </row>
    <row r="22" spans="1:17">
      <c r="A22" t="s">
        <v>211</v>
      </c>
      <c r="B22" t="s">
        <v>212</v>
      </c>
      <c r="C22" t="s">
        <v>96</v>
      </c>
      <c r="D22" t="s">
        <v>191</v>
      </c>
      <c r="E22" s="107" t="s">
        <v>3492</v>
      </c>
      <c r="F22" s="105" t="s">
        <v>3492</v>
      </c>
      <c r="G22" s="55">
        <v>2.57</v>
      </c>
      <c r="H22" t="s">
        <v>98</v>
      </c>
      <c r="I22" s="56">
        <v>1E-3</v>
      </c>
      <c r="J22" s="56">
        <v>1.1299999999999999E-2</v>
      </c>
      <c r="K22" s="55">
        <v>1157902.6000000001</v>
      </c>
      <c r="L22" s="55">
        <v>108.67</v>
      </c>
      <c r="M22" s="55">
        <v>0</v>
      </c>
      <c r="N22" s="55">
        <v>1258.29275542</v>
      </c>
      <c r="O22" s="56">
        <v>1E-4</v>
      </c>
      <c r="P22" s="56">
        <v>8.0600000000000005E-2</v>
      </c>
      <c r="Q22" s="56">
        <v>2.3599999999999999E-2</v>
      </c>
    </row>
    <row r="23" spans="1:17">
      <c r="A23" t="s">
        <v>214</v>
      </c>
      <c r="B23" t="s">
        <v>215</v>
      </c>
      <c r="C23" t="s">
        <v>96</v>
      </c>
      <c r="D23" t="s">
        <v>191</v>
      </c>
      <c r="E23" s="107" t="s">
        <v>3492</v>
      </c>
      <c r="F23" s="105" t="s">
        <v>3492</v>
      </c>
      <c r="G23" s="55">
        <v>4.72</v>
      </c>
      <c r="H23" t="s">
        <v>98</v>
      </c>
      <c r="I23" s="56">
        <v>1.0999999999999999E-2</v>
      </c>
      <c r="J23" s="56">
        <v>1.21E-2</v>
      </c>
      <c r="K23" s="55">
        <v>365205.79</v>
      </c>
      <c r="L23" s="55">
        <v>100.55</v>
      </c>
      <c r="M23" s="55">
        <v>0</v>
      </c>
      <c r="N23" s="55">
        <v>367.214421845</v>
      </c>
      <c r="O23" s="56">
        <v>0</v>
      </c>
      <c r="P23" s="56">
        <v>2.35E-2</v>
      </c>
      <c r="Q23" s="56">
        <v>6.8999999999999999E-3</v>
      </c>
    </row>
    <row r="24" spans="1:17">
      <c r="A24" s="57" t="s">
        <v>217</v>
      </c>
      <c r="B24" s="107" t="s">
        <v>3492</v>
      </c>
      <c r="C24" s="107" t="s">
        <v>3492</v>
      </c>
      <c r="D24" s="107" t="s">
        <v>3492</v>
      </c>
      <c r="E24" s="107" t="s">
        <v>3492</v>
      </c>
      <c r="F24" s="107" t="s">
        <v>3492</v>
      </c>
      <c r="G24" s="59">
        <v>5.99</v>
      </c>
      <c r="H24" s="107" t="s">
        <v>3492</v>
      </c>
      <c r="I24" s="107" t="s">
        <v>3492</v>
      </c>
      <c r="J24" s="58">
        <v>4.2999999999999997E-2</v>
      </c>
      <c r="K24" s="59">
        <v>10856504.949999999</v>
      </c>
      <c r="L24" s="107" t="s">
        <v>3492</v>
      </c>
      <c r="M24" s="59">
        <v>0</v>
      </c>
      <c r="N24" s="59">
        <v>9541.4458296659996</v>
      </c>
      <c r="O24" s="107" t="s">
        <v>3492</v>
      </c>
      <c r="P24" s="58">
        <v>0.61080000000000001</v>
      </c>
      <c r="Q24" s="58">
        <v>0.17860000000000001</v>
      </c>
    </row>
    <row r="25" spans="1:17">
      <c r="A25" s="57" t="s">
        <v>218</v>
      </c>
      <c r="B25" s="107" t="s">
        <v>3492</v>
      </c>
      <c r="C25" s="107" t="s">
        <v>3492</v>
      </c>
      <c r="D25" s="107" t="s">
        <v>3492</v>
      </c>
      <c r="E25" s="107" t="s">
        <v>3492</v>
      </c>
      <c r="F25" s="107" t="s">
        <v>3492</v>
      </c>
      <c r="G25" s="59">
        <v>0.33</v>
      </c>
      <c r="H25" s="107" t="s">
        <v>3492</v>
      </c>
      <c r="I25" s="107" t="s">
        <v>3492</v>
      </c>
      <c r="J25" s="58">
        <v>5.0700000000000002E-2</v>
      </c>
      <c r="K25" s="59">
        <v>2661446.7200000002</v>
      </c>
      <c r="L25" s="107" t="s">
        <v>3492</v>
      </c>
      <c r="M25" s="59">
        <v>0</v>
      </c>
      <c r="N25" s="59">
        <v>2624.0962937989998</v>
      </c>
      <c r="O25" s="107" t="s">
        <v>3492</v>
      </c>
      <c r="P25" s="58">
        <v>0.16800000000000001</v>
      </c>
      <c r="Q25" s="58">
        <v>4.9099999999999998E-2</v>
      </c>
    </row>
    <row r="26" spans="1:17">
      <c r="A26" t="s">
        <v>219</v>
      </c>
      <c r="B26" t="s">
        <v>220</v>
      </c>
      <c r="C26" t="s">
        <v>96</v>
      </c>
      <c r="D26" t="s">
        <v>191</v>
      </c>
      <c r="E26" s="107" t="s">
        <v>3492</v>
      </c>
      <c r="F26" s="105" t="s">
        <v>3492</v>
      </c>
      <c r="G26" s="55">
        <v>0.25</v>
      </c>
      <c r="H26" t="s">
        <v>98</v>
      </c>
      <c r="I26" s="56">
        <v>0</v>
      </c>
      <c r="J26" s="56">
        <v>4.4900000000000002E-2</v>
      </c>
      <c r="K26" s="55">
        <v>255219.42</v>
      </c>
      <c r="L26" s="55">
        <v>98.9</v>
      </c>
      <c r="M26" s="55">
        <v>0</v>
      </c>
      <c r="N26" s="55">
        <v>252.41200638000001</v>
      </c>
      <c r="O26" s="56">
        <v>0</v>
      </c>
      <c r="P26" s="56">
        <v>1.6199999999999999E-2</v>
      </c>
      <c r="Q26" s="56">
        <v>4.7000000000000002E-3</v>
      </c>
    </row>
    <row r="27" spans="1:17">
      <c r="A27" t="s">
        <v>222</v>
      </c>
      <c r="B27" t="s">
        <v>223</v>
      </c>
      <c r="C27" t="s">
        <v>96</v>
      </c>
      <c r="D27" t="s">
        <v>191</v>
      </c>
      <c r="E27" s="107" t="s">
        <v>3492</v>
      </c>
      <c r="F27" s="105" t="s">
        <v>3492</v>
      </c>
      <c r="G27" s="55">
        <v>0.84</v>
      </c>
      <c r="H27" t="s">
        <v>98</v>
      </c>
      <c r="I27" s="56">
        <v>0</v>
      </c>
      <c r="J27" s="56">
        <v>4.1599999999999998E-2</v>
      </c>
      <c r="K27" s="55">
        <v>38618.65</v>
      </c>
      <c r="L27" s="55">
        <v>96.61</v>
      </c>
      <c r="M27" s="55">
        <v>0</v>
      </c>
      <c r="N27" s="55">
        <v>37.309477764999997</v>
      </c>
      <c r="O27" s="56">
        <v>0</v>
      </c>
      <c r="P27" s="56">
        <v>2.3999999999999998E-3</v>
      </c>
      <c r="Q27" s="56">
        <v>6.9999999999999999E-4</v>
      </c>
    </row>
    <row r="28" spans="1:17">
      <c r="A28" t="s">
        <v>225</v>
      </c>
      <c r="B28" t="s">
        <v>226</v>
      </c>
      <c r="C28" t="s">
        <v>96</v>
      </c>
      <c r="D28" t="s">
        <v>191</v>
      </c>
      <c r="E28" s="107" t="s">
        <v>3492</v>
      </c>
      <c r="F28" s="105" t="s">
        <v>3492</v>
      </c>
      <c r="G28" s="55">
        <v>0.01</v>
      </c>
      <c r="H28" t="s">
        <v>98</v>
      </c>
      <c r="I28" s="56">
        <v>0</v>
      </c>
      <c r="J28" s="56">
        <v>3.7199999999999997E-2</v>
      </c>
      <c r="K28" s="55">
        <v>498287.28</v>
      </c>
      <c r="L28" s="55">
        <v>99.98</v>
      </c>
      <c r="M28" s="55">
        <v>0</v>
      </c>
      <c r="N28" s="55">
        <v>498.18762254400002</v>
      </c>
      <c r="O28" s="56">
        <v>0</v>
      </c>
      <c r="P28" s="56">
        <v>3.1899999999999998E-2</v>
      </c>
      <c r="Q28" s="56">
        <v>9.2999999999999992E-3</v>
      </c>
    </row>
    <row r="29" spans="1:17">
      <c r="A29" t="s">
        <v>228</v>
      </c>
      <c r="B29" t="s">
        <v>229</v>
      </c>
      <c r="C29" t="s">
        <v>96</v>
      </c>
      <c r="D29" t="s">
        <v>191</v>
      </c>
      <c r="E29" s="107" t="s">
        <v>3492</v>
      </c>
      <c r="F29" s="105" t="s">
        <v>3492</v>
      </c>
      <c r="G29" s="55">
        <v>0.92</v>
      </c>
      <c r="H29" t="s">
        <v>98</v>
      </c>
      <c r="I29" s="56">
        <v>0</v>
      </c>
      <c r="J29" s="56">
        <v>4.1200000000000001E-2</v>
      </c>
      <c r="K29" s="55">
        <v>247366.62</v>
      </c>
      <c r="L29" s="55">
        <v>96.34</v>
      </c>
      <c r="M29" s="55">
        <v>0</v>
      </c>
      <c r="N29" s="55">
        <v>238.313001708</v>
      </c>
      <c r="O29" s="56">
        <v>0</v>
      </c>
      <c r="P29" s="56">
        <v>1.5299999999999999E-2</v>
      </c>
      <c r="Q29" s="56">
        <v>4.4999999999999997E-3</v>
      </c>
    </row>
    <row r="30" spans="1:17">
      <c r="A30" t="s">
        <v>231</v>
      </c>
      <c r="B30" t="s">
        <v>232</v>
      </c>
      <c r="C30" t="s">
        <v>96</v>
      </c>
      <c r="D30" t="s">
        <v>191</v>
      </c>
      <c r="E30" s="107" t="s">
        <v>3492</v>
      </c>
      <c r="F30" s="105" t="s">
        <v>3492</v>
      </c>
      <c r="G30" s="55">
        <v>0.09</v>
      </c>
      <c r="H30" t="s">
        <v>98</v>
      </c>
      <c r="I30" s="56">
        <v>0</v>
      </c>
      <c r="J30" s="56">
        <v>4.5499999999999999E-2</v>
      </c>
      <c r="K30" s="55">
        <v>255813.06</v>
      </c>
      <c r="L30" s="55">
        <v>99.55</v>
      </c>
      <c r="M30" s="55">
        <v>0</v>
      </c>
      <c r="N30" s="55">
        <v>254.66190123000001</v>
      </c>
      <c r="O30" s="56">
        <v>0</v>
      </c>
      <c r="P30" s="56">
        <v>1.6299999999999999E-2</v>
      </c>
      <c r="Q30" s="56">
        <v>4.7999999999999996E-3</v>
      </c>
    </row>
    <row r="31" spans="1:17">
      <c r="A31" t="s">
        <v>234</v>
      </c>
      <c r="B31" t="s">
        <v>235</v>
      </c>
      <c r="C31" t="s">
        <v>96</v>
      </c>
      <c r="D31" t="s">
        <v>191</v>
      </c>
      <c r="E31" s="107" t="s">
        <v>3492</v>
      </c>
      <c r="F31" s="105" t="s">
        <v>3492</v>
      </c>
      <c r="G31" s="55">
        <v>0.17</v>
      </c>
      <c r="H31" t="s">
        <v>98</v>
      </c>
      <c r="I31" s="56">
        <v>0</v>
      </c>
      <c r="J31" s="56">
        <v>4.4999999999999998E-2</v>
      </c>
      <c r="K31" s="55">
        <v>461511.03</v>
      </c>
      <c r="L31" s="55">
        <v>99.22</v>
      </c>
      <c r="M31" s="55">
        <v>0</v>
      </c>
      <c r="N31" s="55">
        <v>457.91124396599997</v>
      </c>
      <c r="O31" s="56">
        <v>0</v>
      </c>
      <c r="P31" s="56">
        <v>2.93E-2</v>
      </c>
      <c r="Q31" s="56">
        <v>8.6E-3</v>
      </c>
    </row>
    <row r="32" spans="1:17">
      <c r="A32" t="s">
        <v>237</v>
      </c>
      <c r="B32" t="s">
        <v>238</v>
      </c>
      <c r="C32" t="s">
        <v>96</v>
      </c>
      <c r="D32" t="s">
        <v>191</v>
      </c>
      <c r="E32" s="107" t="s">
        <v>3492</v>
      </c>
      <c r="F32" s="105" t="s">
        <v>3492</v>
      </c>
      <c r="G32" s="55">
        <v>0.59</v>
      </c>
      <c r="H32" t="s">
        <v>98</v>
      </c>
      <c r="I32" s="56">
        <v>0</v>
      </c>
      <c r="J32" s="56">
        <v>4.2500000000000003E-2</v>
      </c>
      <c r="K32" s="55">
        <v>95994.93</v>
      </c>
      <c r="L32" s="55">
        <v>97.53</v>
      </c>
      <c r="M32" s="55">
        <v>0</v>
      </c>
      <c r="N32" s="55">
        <v>93.623855229</v>
      </c>
      <c r="O32" s="56">
        <v>0</v>
      </c>
      <c r="P32" s="56">
        <v>6.0000000000000001E-3</v>
      </c>
      <c r="Q32" s="56">
        <v>1.8E-3</v>
      </c>
    </row>
    <row r="33" spans="1:17">
      <c r="A33" t="s">
        <v>240</v>
      </c>
      <c r="B33" t="s">
        <v>241</v>
      </c>
      <c r="C33" t="s">
        <v>96</v>
      </c>
      <c r="D33" t="s">
        <v>191</v>
      </c>
      <c r="E33" s="107" t="s">
        <v>3492</v>
      </c>
      <c r="F33" s="105" t="s">
        <v>3492</v>
      </c>
      <c r="G33" s="55">
        <v>0.67</v>
      </c>
      <c r="H33" t="s">
        <v>98</v>
      </c>
      <c r="I33" s="56">
        <v>0</v>
      </c>
      <c r="J33" s="56">
        <v>4.1399999999999999E-2</v>
      </c>
      <c r="K33" s="55">
        <v>343048.31</v>
      </c>
      <c r="L33" s="55">
        <v>97.29</v>
      </c>
      <c r="M33" s="55">
        <v>0</v>
      </c>
      <c r="N33" s="55">
        <v>333.75170079899999</v>
      </c>
      <c r="O33" s="56">
        <v>0</v>
      </c>
      <c r="P33" s="56">
        <v>2.1399999999999999E-2</v>
      </c>
      <c r="Q33" s="56">
        <v>6.1999999999999998E-3</v>
      </c>
    </row>
    <row r="34" spans="1:17">
      <c r="A34" t="s">
        <v>242</v>
      </c>
      <c r="B34" t="s">
        <v>243</v>
      </c>
      <c r="C34" t="s">
        <v>96</v>
      </c>
      <c r="D34" t="s">
        <v>191</v>
      </c>
      <c r="E34" s="107" t="s">
        <v>3492</v>
      </c>
      <c r="F34" s="105" t="s">
        <v>3492</v>
      </c>
      <c r="G34" s="55">
        <v>0.34</v>
      </c>
      <c r="H34" t="s">
        <v>98</v>
      </c>
      <c r="I34" s="56">
        <v>0</v>
      </c>
      <c r="J34" s="56">
        <v>4.4600000000000001E-2</v>
      </c>
      <c r="K34" s="55">
        <v>288312.56</v>
      </c>
      <c r="L34" s="55">
        <v>98.48</v>
      </c>
      <c r="M34" s="55">
        <v>0</v>
      </c>
      <c r="N34" s="55">
        <v>283.93020908800003</v>
      </c>
      <c r="O34" s="56">
        <v>0</v>
      </c>
      <c r="P34" s="56">
        <v>1.8200000000000001E-2</v>
      </c>
      <c r="Q34" s="56">
        <v>5.3E-3</v>
      </c>
    </row>
    <row r="35" spans="1:17">
      <c r="A35" t="s">
        <v>245</v>
      </c>
      <c r="B35" t="s">
        <v>246</v>
      </c>
      <c r="C35" t="s">
        <v>96</v>
      </c>
      <c r="D35" t="s">
        <v>191</v>
      </c>
      <c r="E35" s="107" t="s">
        <v>3492</v>
      </c>
      <c r="F35" s="105" t="s">
        <v>3492</v>
      </c>
      <c r="G35" s="55">
        <v>0.42</v>
      </c>
      <c r="H35" t="s">
        <v>98</v>
      </c>
      <c r="I35" s="56">
        <v>0</v>
      </c>
      <c r="J35" s="56">
        <v>4.4699999999999997E-2</v>
      </c>
      <c r="K35" s="55">
        <v>177274.86</v>
      </c>
      <c r="L35" s="55">
        <v>98.15</v>
      </c>
      <c r="M35" s="55">
        <v>0</v>
      </c>
      <c r="N35" s="55">
        <v>173.99527509000001</v>
      </c>
      <c r="O35" s="56">
        <v>0</v>
      </c>
      <c r="P35" s="56">
        <v>1.11E-2</v>
      </c>
      <c r="Q35" s="56">
        <v>3.3E-3</v>
      </c>
    </row>
    <row r="36" spans="1:17">
      <c r="A36" s="57" t="s">
        <v>248</v>
      </c>
      <c r="B36" s="107" t="s">
        <v>3492</v>
      </c>
      <c r="C36" s="107" t="s">
        <v>3492</v>
      </c>
      <c r="D36" s="107" t="s">
        <v>3492</v>
      </c>
      <c r="E36" s="107" t="s">
        <v>3492</v>
      </c>
      <c r="F36" s="107" t="s">
        <v>3492</v>
      </c>
      <c r="G36" s="59">
        <v>8.19</v>
      </c>
      <c r="H36" s="107" t="s">
        <v>3492</v>
      </c>
      <c r="I36" s="107" t="s">
        <v>3492</v>
      </c>
      <c r="J36" s="58">
        <v>0.04</v>
      </c>
      <c r="K36" s="59">
        <v>8116123.0599999996</v>
      </c>
      <c r="L36" s="107" t="s">
        <v>3492</v>
      </c>
      <c r="M36" s="59">
        <v>0</v>
      </c>
      <c r="N36" s="59">
        <v>6839.559736104</v>
      </c>
      <c r="O36" s="107" t="s">
        <v>3492</v>
      </c>
      <c r="P36" s="58">
        <v>0.43780000000000002</v>
      </c>
      <c r="Q36" s="58">
        <v>0.128</v>
      </c>
    </row>
    <row r="37" spans="1:17">
      <c r="A37" t="s">
        <v>249</v>
      </c>
      <c r="B37" t="s">
        <v>250</v>
      </c>
      <c r="C37" t="s">
        <v>96</v>
      </c>
      <c r="D37" t="s">
        <v>191</v>
      </c>
      <c r="E37" s="107" t="s">
        <v>3492</v>
      </c>
      <c r="F37" s="105" t="s">
        <v>3492</v>
      </c>
      <c r="G37" s="55">
        <v>4.51</v>
      </c>
      <c r="H37" t="s">
        <v>98</v>
      </c>
      <c r="I37" s="56">
        <v>2.2499999999999999E-2</v>
      </c>
      <c r="J37" s="56">
        <v>3.6700000000000003E-2</v>
      </c>
      <c r="K37" s="55">
        <v>760582.02</v>
      </c>
      <c r="L37" s="55">
        <v>94.49</v>
      </c>
      <c r="M37" s="55">
        <v>0</v>
      </c>
      <c r="N37" s="55">
        <v>718.673950698</v>
      </c>
      <c r="O37" s="56">
        <v>0</v>
      </c>
      <c r="P37" s="56">
        <v>4.5999999999999999E-2</v>
      </c>
      <c r="Q37" s="56">
        <v>1.35E-2</v>
      </c>
    </row>
    <row r="38" spans="1:17">
      <c r="A38" t="s">
        <v>251</v>
      </c>
      <c r="B38" t="s">
        <v>252</v>
      </c>
      <c r="C38" t="s">
        <v>96</v>
      </c>
      <c r="D38" t="s">
        <v>191</v>
      </c>
      <c r="E38" s="107" t="s">
        <v>3492</v>
      </c>
      <c r="F38" s="105" t="s">
        <v>3492</v>
      </c>
      <c r="G38" s="55">
        <v>2.13</v>
      </c>
      <c r="H38" t="s">
        <v>98</v>
      </c>
      <c r="I38" s="56">
        <v>5.0000000000000001E-3</v>
      </c>
      <c r="J38" s="56">
        <v>3.7600000000000001E-2</v>
      </c>
      <c r="K38" s="55">
        <v>237072.69</v>
      </c>
      <c r="L38" s="55">
        <v>93.78</v>
      </c>
      <c r="M38" s="55">
        <v>0</v>
      </c>
      <c r="N38" s="55">
        <v>222.32676868199999</v>
      </c>
      <c r="O38" s="56">
        <v>0</v>
      </c>
      <c r="P38" s="56">
        <v>1.4200000000000001E-2</v>
      </c>
      <c r="Q38" s="56">
        <v>4.1999999999999997E-3</v>
      </c>
    </row>
    <row r="39" spans="1:17">
      <c r="A39" t="s">
        <v>253</v>
      </c>
      <c r="B39" t="s">
        <v>254</v>
      </c>
      <c r="C39" t="s">
        <v>96</v>
      </c>
      <c r="D39" t="s">
        <v>191</v>
      </c>
      <c r="E39" s="107" t="s">
        <v>3492</v>
      </c>
      <c r="F39" s="105" t="s">
        <v>3492</v>
      </c>
      <c r="G39" s="55">
        <v>4.66</v>
      </c>
      <c r="H39" t="s">
        <v>98</v>
      </c>
      <c r="I39" s="56">
        <v>3.7499999999999999E-2</v>
      </c>
      <c r="J39" s="56">
        <v>3.7199999999999997E-2</v>
      </c>
      <c r="K39" s="55">
        <v>528536.37</v>
      </c>
      <c r="L39" s="55">
        <v>102.8</v>
      </c>
      <c r="M39" s="55">
        <v>0</v>
      </c>
      <c r="N39" s="55">
        <v>543.33538836000002</v>
      </c>
      <c r="O39" s="56">
        <v>0</v>
      </c>
      <c r="P39" s="56">
        <v>3.4799999999999998E-2</v>
      </c>
      <c r="Q39" s="56">
        <v>1.0200000000000001E-2</v>
      </c>
    </row>
    <row r="40" spans="1:17">
      <c r="A40" t="s">
        <v>255</v>
      </c>
      <c r="B40" t="s">
        <v>256</v>
      </c>
      <c r="C40" t="s">
        <v>96</v>
      </c>
      <c r="D40" t="s">
        <v>191</v>
      </c>
      <c r="E40" s="107" t="s">
        <v>3492</v>
      </c>
      <c r="F40" s="105" t="s">
        <v>3492</v>
      </c>
      <c r="G40" s="55">
        <v>3.12</v>
      </c>
      <c r="H40" t="s">
        <v>98</v>
      </c>
      <c r="I40" s="56">
        <v>0.02</v>
      </c>
      <c r="J40" s="56">
        <v>3.6499999999999998E-2</v>
      </c>
      <c r="K40" s="55">
        <v>326418.49</v>
      </c>
      <c r="L40" s="55">
        <v>96.55</v>
      </c>
      <c r="M40" s="55">
        <v>0</v>
      </c>
      <c r="N40" s="55">
        <v>315.15705209499998</v>
      </c>
      <c r="O40" s="56">
        <v>0</v>
      </c>
      <c r="P40" s="56">
        <v>2.0199999999999999E-2</v>
      </c>
      <c r="Q40" s="56">
        <v>5.8999999999999999E-3</v>
      </c>
    </row>
    <row r="41" spans="1:17">
      <c r="A41" t="s">
        <v>257</v>
      </c>
      <c r="B41" t="s">
        <v>258</v>
      </c>
      <c r="C41" t="s">
        <v>96</v>
      </c>
      <c r="D41" t="s">
        <v>191</v>
      </c>
      <c r="E41" s="107" t="s">
        <v>3492</v>
      </c>
      <c r="F41" s="105" t="s">
        <v>3492</v>
      </c>
      <c r="G41" s="55">
        <v>14.97</v>
      </c>
      <c r="H41" t="s">
        <v>98</v>
      </c>
      <c r="I41" s="56">
        <v>3.7499999999999999E-2</v>
      </c>
      <c r="J41" s="56">
        <v>4.5100000000000001E-2</v>
      </c>
      <c r="K41" s="55">
        <v>369686.66</v>
      </c>
      <c r="L41" s="55">
        <v>92</v>
      </c>
      <c r="M41" s="55">
        <v>0</v>
      </c>
      <c r="N41" s="55">
        <v>340.11172720000002</v>
      </c>
      <c r="O41" s="56">
        <v>0</v>
      </c>
      <c r="P41" s="56">
        <v>2.18E-2</v>
      </c>
      <c r="Q41" s="56">
        <v>6.4000000000000003E-3</v>
      </c>
    </row>
    <row r="42" spans="1:17">
      <c r="A42" t="s">
        <v>259</v>
      </c>
      <c r="B42" t="s">
        <v>260</v>
      </c>
      <c r="C42" t="s">
        <v>96</v>
      </c>
      <c r="D42" t="s">
        <v>191</v>
      </c>
      <c r="E42" s="107" t="s">
        <v>3492</v>
      </c>
      <c r="F42" s="105" t="s">
        <v>3492</v>
      </c>
      <c r="G42" s="55">
        <v>1.64</v>
      </c>
      <c r="H42" t="s">
        <v>98</v>
      </c>
      <c r="I42" s="56">
        <v>1.7500000000000002E-2</v>
      </c>
      <c r="J42" s="56">
        <v>3.8100000000000002E-2</v>
      </c>
      <c r="K42" s="55">
        <v>152245.06</v>
      </c>
      <c r="L42" s="55">
        <v>97.32</v>
      </c>
      <c r="M42" s="55">
        <v>0</v>
      </c>
      <c r="N42" s="55">
        <v>148.16489239200001</v>
      </c>
      <c r="O42" s="56">
        <v>0</v>
      </c>
      <c r="P42" s="56">
        <v>9.4999999999999998E-3</v>
      </c>
      <c r="Q42" s="56">
        <v>2.8E-3</v>
      </c>
    </row>
    <row r="43" spans="1:17">
      <c r="A43" t="s">
        <v>261</v>
      </c>
      <c r="B43" t="s">
        <v>262</v>
      </c>
      <c r="C43" t="s">
        <v>96</v>
      </c>
      <c r="D43" t="s">
        <v>191</v>
      </c>
      <c r="E43" s="107" t="s">
        <v>3492</v>
      </c>
      <c r="F43" s="105" t="s">
        <v>3492</v>
      </c>
      <c r="G43" s="55">
        <v>18.309999999999999</v>
      </c>
      <c r="H43" t="s">
        <v>98</v>
      </c>
      <c r="I43" s="56">
        <v>2.8000000000000001E-2</v>
      </c>
      <c r="J43" s="56">
        <v>4.6199999999999998E-2</v>
      </c>
      <c r="K43" s="55">
        <v>856542.63</v>
      </c>
      <c r="L43" s="55">
        <v>71.52</v>
      </c>
      <c r="M43" s="55">
        <v>0</v>
      </c>
      <c r="N43" s="55">
        <v>612.59928897600003</v>
      </c>
      <c r="O43" s="56">
        <v>1E-4</v>
      </c>
      <c r="P43" s="56">
        <v>3.9199999999999999E-2</v>
      </c>
      <c r="Q43" s="56">
        <v>1.15E-2</v>
      </c>
    </row>
    <row r="44" spans="1:17">
      <c r="A44" t="s">
        <v>264</v>
      </c>
      <c r="B44" t="s">
        <v>265</v>
      </c>
      <c r="C44" t="s">
        <v>96</v>
      </c>
      <c r="D44" t="s">
        <v>191</v>
      </c>
      <c r="E44" s="107" t="s">
        <v>3492</v>
      </c>
      <c r="F44" s="105" t="s">
        <v>3492</v>
      </c>
      <c r="G44" s="55">
        <v>0.24</v>
      </c>
      <c r="H44" t="s">
        <v>98</v>
      </c>
      <c r="I44" s="56">
        <v>3.7499999999999999E-2</v>
      </c>
      <c r="J44" s="56">
        <v>3.27E-2</v>
      </c>
      <c r="K44" s="55">
        <v>65.73</v>
      </c>
      <c r="L44" s="55">
        <v>102.95</v>
      </c>
      <c r="M44" s="55">
        <v>0</v>
      </c>
      <c r="N44" s="55">
        <v>6.7669035000000002E-2</v>
      </c>
      <c r="O44" s="56">
        <v>0</v>
      </c>
      <c r="P44" s="56">
        <v>0</v>
      </c>
      <c r="Q44" s="56">
        <v>0</v>
      </c>
    </row>
    <row r="45" spans="1:17">
      <c r="A45" t="s">
        <v>266</v>
      </c>
      <c r="B45" t="s">
        <v>267</v>
      </c>
      <c r="C45" t="s">
        <v>96</v>
      </c>
      <c r="D45" t="s">
        <v>191</v>
      </c>
      <c r="E45" s="107" t="s">
        <v>3492</v>
      </c>
      <c r="F45" s="105" t="s">
        <v>3492</v>
      </c>
      <c r="G45" s="55">
        <v>11.77</v>
      </c>
      <c r="H45" t="s">
        <v>98</v>
      </c>
      <c r="I45" s="56">
        <v>5.5E-2</v>
      </c>
      <c r="J45" s="56">
        <v>4.41E-2</v>
      </c>
      <c r="K45" s="55">
        <v>296.97000000000003</v>
      </c>
      <c r="L45" s="55">
        <v>118.5</v>
      </c>
      <c r="M45" s="55">
        <v>0</v>
      </c>
      <c r="N45" s="55">
        <v>0.35190945000000001</v>
      </c>
      <c r="O45" s="56">
        <v>0</v>
      </c>
      <c r="P45" s="56">
        <v>0</v>
      </c>
      <c r="Q45" s="56">
        <v>0</v>
      </c>
    </row>
    <row r="46" spans="1:17">
      <c r="A46" t="s">
        <v>268</v>
      </c>
      <c r="B46" t="s">
        <v>269</v>
      </c>
      <c r="C46" t="s">
        <v>96</v>
      </c>
      <c r="D46" t="s">
        <v>191</v>
      </c>
      <c r="E46" s="107" t="s">
        <v>3492</v>
      </c>
      <c r="F46" s="105" t="s">
        <v>3492</v>
      </c>
      <c r="G46" s="55">
        <v>0.82</v>
      </c>
      <c r="H46" t="s">
        <v>98</v>
      </c>
      <c r="I46" s="56">
        <v>4.0000000000000001E-3</v>
      </c>
      <c r="J46" s="56">
        <v>3.9899999999999998E-2</v>
      </c>
      <c r="K46" s="55">
        <v>2475.8000000000002</v>
      </c>
      <c r="L46" s="55">
        <v>97.19</v>
      </c>
      <c r="M46" s="55">
        <v>0</v>
      </c>
      <c r="N46" s="55">
        <v>2.4062300200000002</v>
      </c>
      <c r="O46" s="56">
        <v>0</v>
      </c>
      <c r="P46" s="56">
        <v>2.0000000000000001E-4</v>
      </c>
      <c r="Q46" s="56">
        <v>0</v>
      </c>
    </row>
    <row r="47" spans="1:17">
      <c r="A47" t="s">
        <v>270</v>
      </c>
      <c r="B47" t="s">
        <v>271</v>
      </c>
      <c r="C47" t="s">
        <v>96</v>
      </c>
      <c r="D47" t="s">
        <v>191</v>
      </c>
      <c r="E47" s="107" t="s">
        <v>3492</v>
      </c>
      <c r="F47" s="105" t="s">
        <v>3492</v>
      </c>
      <c r="G47" s="55">
        <v>1.32</v>
      </c>
      <c r="H47" t="s">
        <v>98</v>
      </c>
      <c r="I47" s="56">
        <v>5.0000000000000001E-3</v>
      </c>
      <c r="J47" s="56">
        <v>3.8399999999999997E-2</v>
      </c>
      <c r="K47" s="55">
        <v>936.63</v>
      </c>
      <c r="L47" s="55">
        <v>96.1</v>
      </c>
      <c r="M47" s="55">
        <v>0</v>
      </c>
      <c r="N47" s="55">
        <v>0.90010142999999998</v>
      </c>
      <c r="O47" s="56">
        <v>0</v>
      </c>
      <c r="P47" s="56">
        <v>1E-4</v>
      </c>
      <c r="Q47" s="56">
        <v>0</v>
      </c>
    </row>
    <row r="48" spans="1:17">
      <c r="A48" t="s">
        <v>272</v>
      </c>
      <c r="B48" t="s">
        <v>273</v>
      </c>
      <c r="C48" t="s">
        <v>96</v>
      </c>
      <c r="D48" t="s">
        <v>191</v>
      </c>
      <c r="E48" s="107" t="s">
        <v>3492</v>
      </c>
      <c r="F48" s="105" t="s">
        <v>3492</v>
      </c>
      <c r="G48" s="55">
        <v>6.01</v>
      </c>
      <c r="H48" t="s">
        <v>98</v>
      </c>
      <c r="I48" s="56">
        <v>0.01</v>
      </c>
      <c r="J48" s="56">
        <v>3.8100000000000002E-2</v>
      </c>
      <c r="K48" s="55">
        <v>1445889.48</v>
      </c>
      <c r="L48" s="55">
        <v>85.38</v>
      </c>
      <c r="M48" s="55">
        <v>0</v>
      </c>
      <c r="N48" s="55">
        <v>1234.500438024</v>
      </c>
      <c r="O48" s="56">
        <v>0</v>
      </c>
      <c r="P48" s="56">
        <v>7.9000000000000001E-2</v>
      </c>
      <c r="Q48" s="56">
        <v>2.3099999999999999E-2</v>
      </c>
    </row>
    <row r="49" spans="1:17">
      <c r="A49" t="s">
        <v>275</v>
      </c>
      <c r="B49" t="s">
        <v>276</v>
      </c>
      <c r="C49" t="s">
        <v>96</v>
      </c>
      <c r="D49" t="s">
        <v>191</v>
      </c>
      <c r="E49" s="107" t="s">
        <v>3492</v>
      </c>
      <c r="F49" s="105" t="s">
        <v>3492</v>
      </c>
      <c r="G49" s="55">
        <v>7.81</v>
      </c>
      <c r="H49" t="s">
        <v>98</v>
      </c>
      <c r="I49" s="56">
        <v>1.2999999999999999E-2</v>
      </c>
      <c r="J49" s="56">
        <v>3.9699999999999999E-2</v>
      </c>
      <c r="K49" s="55">
        <v>2158915.66</v>
      </c>
      <c r="L49" s="55">
        <v>82.23</v>
      </c>
      <c r="M49" s="55">
        <v>0</v>
      </c>
      <c r="N49" s="55">
        <v>1775.276347218</v>
      </c>
      <c r="O49" s="56">
        <v>1E-4</v>
      </c>
      <c r="P49" s="56">
        <v>0.11360000000000001</v>
      </c>
      <c r="Q49" s="56">
        <v>3.32E-2</v>
      </c>
    </row>
    <row r="50" spans="1:17">
      <c r="A50" t="s">
        <v>278</v>
      </c>
      <c r="B50" t="s">
        <v>279</v>
      </c>
      <c r="C50" t="s">
        <v>96</v>
      </c>
      <c r="D50" t="s">
        <v>191</v>
      </c>
      <c r="E50" s="107" t="s">
        <v>3492</v>
      </c>
      <c r="F50" s="105" t="s">
        <v>3492</v>
      </c>
      <c r="G50" s="55">
        <v>11.83</v>
      </c>
      <c r="H50" t="s">
        <v>98</v>
      </c>
      <c r="I50" s="56">
        <v>1.4999999999999999E-2</v>
      </c>
      <c r="J50" s="56">
        <v>4.3299999999999998E-2</v>
      </c>
      <c r="K50" s="55">
        <v>1276458.8700000001</v>
      </c>
      <c r="L50" s="55">
        <v>72.52</v>
      </c>
      <c r="M50" s="55">
        <v>0</v>
      </c>
      <c r="N50" s="55">
        <v>925.68797252399997</v>
      </c>
      <c r="O50" s="56">
        <v>1E-4</v>
      </c>
      <c r="P50" s="56">
        <v>5.9299999999999999E-2</v>
      </c>
      <c r="Q50" s="56">
        <v>1.7299999999999999E-2</v>
      </c>
    </row>
    <row r="51" spans="1:17">
      <c r="A51" s="57" t="s">
        <v>281</v>
      </c>
      <c r="B51" s="107" t="s">
        <v>3492</v>
      </c>
      <c r="C51" s="107" t="s">
        <v>3492</v>
      </c>
      <c r="D51" s="107" t="s">
        <v>3492</v>
      </c>
      <c r="E51" s="107" t="s">
        <v>3492</v>
      </c>
      <c r="F51" s="107" t="s">
        <v>3492</v>
      </c>
      <c r="G51" s="59">
        <v>3.07</v>
      </c>
      <c r="H51" s="107" t="s">
        <v>3492</v>
      </c>
      <c r="I51" s="107" t="s">
        <v>3492</v>
      </c>
      <c r="J51" s="58">
        <v>4.7699999999999999E-2</v>
      </c>
      <c r="K51" s="59">
        <v>78935.17</v>
      </c>
      <c r="L51" s="107" t="s">
        <v>3492</v>
      </c>
      <c r="M51" s="59">
        <v>0</v>
      </c>
      <c r="N51" s="59">
        <v>77.789799763000005</v>
      </c>
      <c r="O51" s="107" t="s">
        <v>3492</v>
      </c>
      <c r="P51" s="58">
        <v>5.0000000000000001E-3</v>
      </c>
      <c r="Q51" s="58">
        <v>1.5E-3</v>
      </c>
    </row>
    <row r="52" spans="1:17">
      <c r="A52" t="s">
        <v>282</v>
      </c>
      <c r="B52" t="s">
        <v>283</v>
      </c>
      <c r="C52" t="s">
        <v>96</v>
      </c>
      <c r="D52" t="s">
        <v>191</v>
      </c>
      <c r="E52" s="107" t="s">
        <v>3492</v>
      </c>
      <c r="F52" s="105" t="s">
        <v>3492</v>
      </c>
      <c r="G52" s="55">
        <v>6.02</v>
      </c>
      <c r="H52" t="s">
        <v>98</v>
      </c>
      <c r="I52" s="56">
        <v>4.1000000000000002E-2</v>
      </c>
      <c r="J52" s="56">
        <v>4.9000000000000002E-2</v>
      </c>
      <c r="K52" s="55">
        <v>16883.32</v>
      </c>
      <c r="L52" s="55">
        <v>96.34</v>
      </c>
      <c r="M52" s="55">
        <v>0</v>
      </c>
      <c r="N52" s="55">
        <v>16.265390488000001</v>
      </c>
      <c r="O52" s="56">
        <v>0</v>
      </c>
      <c r="P52" s="56">
        <v>1E-3</v>
      </c>
      <c r="Q52" s="56">
        <v>2.9999999999999997E-4</v>
      </c>
    </row>
    <row r="53" spans="1:17">
      <c r="A53" t="s">
        <v>285</v>
      </c>
      <c r="B53" t="s">
        <v>286</v>
      </c>
      <c r="C53" t="s">
        <v>96</v>
      </c>
      <c r="D53" t="s">
        <v>191</v>
      </c>
      <c r="E53" s="107" t="s">
        <v>3492</v>
      </c>
      <c r="F53" s="105" t="s">
        <v>3492</v>
      </c>
      <c r="G53" s="55">
        <v>2.2999999999999998</v>
      </c>
      <c r="H53" t="s">
        <v>98</v>
      </c>
      <c r="I53" s="56">
        <v>4.1000000000000002E-2</v>
      </c>
      <c r="J53" s="56">
        <v>4.7399999999999998E-2</v>
      </c>
      <c r="K53" s="55">
        <v>62051.85</v>
      </c>
      <c r="L53" s="55">
        <v>99.15</v>
      </c>
      <c r="M53" s="55">
        <v>0</v>
      </c>
      <c r="N53" s="55">
        <v>61.524409274999996</v>
      </c>
      <c r="O53" s="56">
        <v>0</v>
      </c>
      <c r="P53" s="56">
        <v>3.8999999999999998E-3</v>
      </c>
      <c r="Q53" s="56">
        <v>1.1999999999999999E-3</v>
      </c>
    </row>
    <row r="54" spans="1:17">
      <c r="A54" s="57" t="s">
        <v>287</v>
      </c>
      <c r="B54" s="107" t="s">
        <v>3492</v>
      </c>
      <c r="C54" s="107" t="s">
        <v>3492</v>
      </c>
      <c r="D54" s="107" t="s">
        <v>3492</v>
      </c>
      <c r="E54" s="107" t="s">
        <v>3492</v>
      </c>
      <c r="F54" s="107" t="s">
        <v>3492</v>
      </c>
      <c r="G54" s="59">
        <v>0</v>
      </c>
      <c r="H54" s="107" t="s">
        <v>3492</v>
      </c>
      <c r="I54" s="107" t="s">
        <v>3492</v>
      </c>
      <c r="J54" s="58">
        <v>0</v>
      </c>
      <c r="K54" s="59">
        <v>0</v>
      </c>
      <c r="L54" s="107" t="s">
        <v>3492</v>
      </c>
      <c r="M54" s="59">
        <v>0</v>
      </c>
      <c r="N54" s="59">
        <v>0</v>
      </c>
      <c r="O54" s="107" t="s">
        <v>3492</v>
      </c>
      <c r="P54" s="58">
        <v>0</v>
      </c>
      <c r="Q54" s="58">
        <v>0</v>
      </c>
    </row>
    <row r="55" spans="1:17">
      <c r="A55" t="s">
        <v>177</v>
      </c>
      <c r="B55" t="s">
        <v>177</v>
      </c>
      <c r="C55" s="107" t="s">
        <v>3492</v>
      </c>
      <c r="D55" t="s">
        <v>177</v>
      </c>
      <c r="E55" s="107" t="s">
        <v>3492</v>
      </c>
      <c r="F55" s="107" t="s">
        <v>3492</v>
      </c>
      <c r="G55" s="55">
        <v>0</v>
      </c>
      <c r="H55" t="s">
        <v>177</v>
      </c>
      <c r="I55" s="56">
        <v>0</v>
      </c>
      <c r="J55" s="56">
        <v>0</v>
      </c>
      <c r="K55" s="55">
        <v>0</v>
      </c>
      <c r="L55" s="55">
        <v>0</v>
      </c>
      <c r="M55" s="107" t="s">
        <v>3492</v>
      </c>
      <c r="N55" s="55">
        <v>0</v>
      </c>
      <c r="O55" s="56">
        <v>0</v>
      </c>
      <c r="P55" s="56">
        <v>0</v>
      </c>
      <c r="Q55" s="56">
        <v>0</v>
      </c>
    </row>
    <row r="56" spans="1:17">
      <c r="A56" s="57" t="s">
        <v>184</v>
      </c>
      <c r="B56" s="107" t="s">
        <v>3492</v>
      </c>
      <c r="C56" s="107" t="s">
        <v>3492</v>
      </c>
      <c r="D56" s="107" t="s">
        <v>3492</v>
      </c>
      <c r="E56" s="107" t="s">
        <v>3492</v>
      </c>
      <c r="F56" s="107" t="s">
        <v>3492</v>
      </c>
      <c r="G56" s="59">
        <v>8.86</v>
      </c>
      <c r="H56" s="107" t="s">
        <v>3492</v>
      </c>
      <c r="I56" s="107" t="s">
        <v>3492</v>
      </c>
      <c r="J56" s="58">
        <v>5.3800000000000001E-2</v>
      </c>
      <c r="K56" s="59">
        <v>15055.21</v>
      </c>
      <c r="L56" s="107" t="s">
        <v>3492</v>
      </c>
      <c r="M56" s="59">
        <v>0</v>
      </c>
      <c r="N56" s="59">
        <v>54.600732849458197</v>
      </c>
      <c r="O56" s="107" t="s">
        <v>3492</v>
      </c>
      <c r="P56" s="58">
        <v>3.5000000000000001E-3</v>
      </c>
      <c r="Q56" s="58">
        <v>1E-3</v>
      </c>
    </row>
    <row r="57" spans="1:17">
      <c r="A57" s="57" t="s">
        <v>288</v>
      </c>
      <c r="B57" s="107" t="s">
        <v>3492</v>
      </c>
      <c r="C57" s="107" t="s">
        <v>3492</v>
      </c>
      <c r="D57" s="107" t="s">
        <v>3492</v>
      </c>
      <c r="E57" s="107" t="s">
        <v>3492</v>
      </c>
      <c r="F57" s="107" t="s">
        <v>3492</v>
      </c>
      <c r="G57" s="59">
        <v>8.86</v>
      </c>
      <c r="H57" s="107" t="s">
        <v>3492</v>
      </c>
      <c r="I57" s="107" t="s">
        <v>3492</v>
      </c>
      <c r="J57" s="58">
        <v>5.3800000000000001E-2</v>
      </c>
      <c r="K57" s="59">
        <v>15055.21</v>
      </c>
      <c r="L57" s="107" t="s">
        <v>3492</v>
      </c>
      <c r="M57" s="59">
        <v>0</v>
      </c>
      <c r="N57" s="59">
        <v>54.600732849458197</v>
      </c>
      <c r="O57" s="107" t="s">
        <v>3492</v>
      </c>
      <c r="P57" s="58">
        <v>3.5000000000000001E-3</v>
      </c>
      <c r="Q57" s="58">
        <v>1E-3</v>
      </c>
    </row>
    <row r="58" spans="1:17">
      <c r="A58" t="s">
        <v>289</v>
      </c>
      <c r="B58" t="s">
        <v>290</v>
      </c>
      <c r="C58" t="s">
        <v>108</v>
      </c>
      <c r="D58" t="s">
        <v>291</v>
      </c>
      <c r="E58" t="s">
        <v>292</v>
      </c>
      <c r="F58" s="105" t="s">
        <v>3492</v>
      </c>
      <c r="G58" s="55">
        <v>17.670000000000002</v>
      </c>
      <c r="H58" t="s">
        <v>100</v>
      </c>
      <c r="I58" s="56">
        <v>4.4999999999999998E-2</v>
      </c>
      <c r="J58" s="56">
        <v>5.7500000000000002E-2</v>
      </c>
      <c r="K58" s="55">
        <v>4315.91</v>
      </c>
      <c r="L58" s="55">
        <v>78.942499999999683</v>
      </c>
      <c r="M58" s="55">
        <v>0</v>
      </c>
      <c r="N58" s="55">
        <v>12.357505462097199</v>
      </c>
      <c r="O58" s="56">
        <v>0</v>
      </c>
      <c r="P58" s="56">
        <v>8.0000000000000004E-4</v>
      </c>
      <c r="Q58" s="56">
        <v>2.0000000000000001E-4</v>
      </c>
    </row>
    <row r="59" spans="1:17">
      <c r="A59" t="s">
        <v>293</v>
      </c>
      <c r="B59" t="s">
        <v>294</v>
      </c>
      <c r="C59" t="s">
        <v>108</v>
      </c>
      <c r="D59" t="s">
        <v>291</v>
      </c>
      <c r="E59" t="s">
        <v>292</v>
      </c>
      <c r="F59" s="105" t="s">
        <v>3492</v>
      </c>
      <c r="G59" s="55">
        <v>6.28</v>
      </c>
      <c r="H59" t="s">
        <v>100</v>
      </c>
      <c r="I59" s="56">
        <v>6.5000000000000002E-2</v>
      </c>
      <c r="J59" s="56">
        <v>5.28E-2</v>
      </c>
      <c r="K59" s="55">
        <v>10739.3</v>
      </c>
      <c r="L59" s="55">
        <v>108.45099999999999</v>
      </c>
      <c r="M59" s="55">
        <v>0</v>
      </c>
      <c r="N59" s="55">
        <v>42.243227387361003</v>
      </c>
      <c r="O59" s="56">
        <v>0</v>
      </c>
      <c r="P59" s="56">
        <v>2.7000000000000001E-3</v>
      </c>
      <c r="Q59" s="56">
        <v>8.0000000000000004E-4</v>
      </c>
    </row>
    <row r="60" spans="1:17">
      <c r="A60" s="57" t="s">
        <v>295</v>
      </c>
      <c r="B60" s="107" t="s">
        <v>3492</v>
      </c>
      <c r="C60" s="107" t="s">
        <v>3492</v>
      </c>
      <c r="D60" s="107" t="s">
        <v>3492</v>
      </c>
      <c r="E60" s="107" t="s">
        <v>3492</v>
      </c>
      <c r="F60" s="107" t="s">
        <v>3492</v>
      </c>
      <c r="G60" s="59">
        <v>0</v>
      </c>
      <c r="H60" s="107" t="s">
        <v>3492</v>
      </c>
      <c r="I60" s="107" t="s">
        <v>3492</v>
      </c>
      <c r="J60" s="58">
        <v>0</v>
      </c>
      <c r="K60" s="59">
        <v>0</v>
      </c>
      <c r="L60" s="107" t="s">
        <v>3492</v>
      </c>
      <c r="M60" s="59">
        <v>0</v>
      </c>
      <c r="N60" s="59">
        <v>0</v>
      </c>
      <c r="O60" s="107" t="s">
        <v>3492</v>
      </c>
      <c r="P60" s="58">
        <v>0</v>
      </c>
      <c r="Q60" s="58">
        <v>0</v>
      </c>
    </row>
    <row r="61" spans="1:17">
      <c r="A61" t="s">
        <v>177</v>
      </c>
      <c r="B61" t="s">
        <v>177</v>
      </c>
      <c r="C61" s="107" t="s">
        <v>3492</v>
      </c>
      <c r="D61" t="s">
        <v>177</v>
      </c>
      <c r="E61" s="107" t="s">
        <v>3492</v>
      </c>
      <c r="F61" s="107" t="s">
        <v>3492</v>
      </c>
      <c r="G61" s="55">
        <v>0</v>
      </c>
      <c r="H61" t="s">
        <v>177</v>
      </c>
      <c r="I61" s="56">
        <v>0</v>
      </c>
      <c r="J61" s="56">
        <v>0</v>
      </c>
      <c r="K61" s="55">
        <v>0</v>
      </c>
      <c r="L61" s="55">
        <v>0</v>
      </c>
      <c r="M61" s="107" t="s">
        <v>3492</v>
      </c>
      <c r="N61" s="55">
        <v>0</v>
      </c>
      <c r="O61" s="56">
        <v>0</v>
      </c>
      <c r="P61" s="56">
        <v>0</v>
      </c>
      <c r="Q61" s="56">
        <v>0</v>
      </c>
    </row>
    <row r="62" spans="1:17">
      <c r="A62" t="s">
        <v>296</v>
      </c>
      <c r="B62" s="107" t="s">
        <v>3492</v>
      </c>
      <c r="C62" s="107" t="s">
        <v>3492</v>
      </c>
      <c r="D62" s="107" t="s">
        <v>3492</v>
      </c>
      <c r="E62" s="107" t="s">
        <v>3492</v>
      </c>
      <c r="F62" s="107" t="s">
        <v>3492</v>
      </c>
      <c r="G62" s="107" t="s">
        <v>3492</v>
      </c>
      <c r="H62" s="107" t="s">
        <v>3492</v>
      </c>
      <c r="I62" s="107" t="s">
        <v>3492</v>
      </c>
      <c r="J62" s="107" t="s">
        <v>3492</v>
      </c>
      <c r="K62" s="107" t="s">
        <v>3492</v>
      </c>
      <c r="L62" s="107" t="s">
        <v>3492</v>
      </c>
      <c r="M62" s="107" t="s">
        <v>3492</v>
      </c>
      <c r="N62" s="107" t="s">
        <v>3492</v>
      </c>
      <c r="O62" s="107" t="s">
        <v>3492</v>
      </c>
      <c r="P62" s="107" t="s">
        <v>3492</v>
      </c>
      <c r="Q62" s="107" t="s">
        <v>3492</v>
      </c>
    </row>
    <row r="63" spans="1:17">
      <c r="A63" t="s">
        <v>297</v>
      </c>
      <c r="B63" s="107" t="s">
        <v>3492</v>
      </c>
      <c r="C63" s="107" t="s">
        <v>3492</v>
      </c>
      <c r="D63" s="107" t="s">
        <v>3492</v>
      </c>
      <c r="E63" s="107" t="s">
        <v>3492</v>
      </c>
      <c r="F63" s="107" t="s">
        <v>3492</v>
      </c>
      <c r="G63" s="107" t="s">
        <v>3492</v>
      </c>
      <c r="H63" s="107" t="s">
        <v>3492</v>
      </c>
      <c r="I63" s="107" t="s">
        <v>3492</v>
      </c>
      <c r="J63" s="107" t="s">
        <v>3492</v>
      </c>
      <c r="K63" s="107" t="s">
        <v>3492</v>
      </c>
      <c r="L63" s="107" t="s">
        <v>3492</v>
      </c>
      <c r="M63" s="107" t="s">
        <v>3492</v>
      </c>
      <c r="N63" s="107" t="s">
        <v>3492</v>
      </c>
      <c r="O63" s="107" t="s">
        <v>3492</v>
      </c>
      <c r="P63" s="107" t="s">
        <v>3492</v>
      </c>
      <c r="Q63" s="107" t="s">
        <v>3492</v>
      </c>
    </row>
    <row r="64" spans="1:17">
      <c r="A64" t="s">
        <v>298</v>
      </c>
      <c r="B64" s="107" t="s">
        <v>3492</v>
      </c>
      <c r="C64" s="107" t="s">
        <v>3492</v>
      </c>
      <c r="D64" s="107" t="s">
        <v>3492</v>
      </c>
      <c r="E64" s="107" t="s">
        <v>3492</v>
      </c>
      <c r="F64" s="107" t="s">
        <v>3492</v>
      </c>
      <c r="G64" s="107" t="s">
        <v>3492</v>
      </c>
      <c r="H64" s="107" t="s">
        <v>3492</v>
      </c>
      <c r="I64" s="107" t="s">
        <v>3492</v>
      </c>
      <c r="J64" s="107" t="s">
        <v>3492</v>
      </c>
      <c r="K64" s="107" t="s">
        <v>3492</v>
      </c>
      <c r="L64" s="107" t="s">
        <v>3492</v>
      </c>
      <c r="M64" s="107" t="s">
        <v>3492</v>
      </c>
      <c r="N64" s="107" t="s">
        <v>3492</v>
      </c>
      <c r="O64" s="107" t="s">
        <v>3492</v>
      </c>
      <c r="P64" s="107" t="s">
        <v>3492</v>
      </c>
      <c r="Q64" s="107" t="s">
        <v>3492</v>
      </c>
    </row>
    <row r="65" spans="1:17">
      <c r="A65" t="s">
        <v>299</v>
      </c>
      <c r="B65" s="107" t="s">
        <v>3492</v>
      </c>
      <c r="C65" s="107" t="s">
        <v>3492</v>
      </c>
      <c r="D65" s="107" t="s">
        <v>3492</v>
      </c>
      <c r="E65" s="107" t="s">
        <v>3492</v>
      </c>
      <c r="F65" s="107" t="s">
        <v>3492</v>
      </c>
      <c r="G65" s="107" t="s">
        <v>3492</v>
      </c>
      <c r="H65" s="107" t="s">
        <v>3492</v>
      </c>
      <c r="I65" s="107" t="s">
        <v>3492</v>
      </c>
      <c r="J65" s="107" t="s">
        <v>3492</v>
      </c>
      <c r="K65" s="107" t="s">
        <v>3492</v>
      </c>
      <c r="L65" s="107" t="s">
        <v>3492</v>
      </c>
      <c r="M65" s="107" t="s">
        <v>3492</v>
      </c>
      <c r="N65" s="107" t="s">
        <v>3492</v>
      </c>
      <c r="O65" s="107" t="s">
        <v>3492</v>
      </c>
      <c r="P65" s="107" t="s">
        <v>3492</v>
      </c>
      <c r="Q65" s="107" t="s">
        <v>3492</v>
      </c>
    </row>
    <row r="66" spans="1:17" hidden="1">
      <c r="B66" s="13"/>
      <c r="C66" s="13"/>
    </row>
    <row r="67" spans="1:17" hidden="1">
      <c r="B67" s="13"/>
      <c r="C67" s="13"/>
    </row>
    <row r="68" spans="1:17" hidden="1">
      <c r="B68" s="13"/>
      <c r="C68" s="13"/>
    </row>
    <row r="69" spans="1:17" hidden="1">
      <c r="B69" s="13"/>
      <c r="C69" s="13"/>
    </row>
    <row r="70" spans="1:17" hidden="1">
      <c r="B70" s="13"/>
      <c r="C70" s="13"/>
    </row>
    <row r="71" spans="1:17" hidden="1">
      <c r="B71" s="13"/>
      <c r="C71" s="13"/>
    </row>
    <row r="72" spans="1:17" hidden="1">
      <c r="B72" s="13"/>
      <c r="C72" s="13"/>
    </row>
    <row r="73" spans="1:17" hidden="1">
      <c r="B73" s="13"/>
      <c r="C73" s="13"/>
    </row>
    <row r="74" spans="1:17" hidden="1">
      <c r="B74" s="13"/>
      <c r="C74" s="13"/>
    </row>
    <row r="75" spans="1:17" hidden="1">
      <c r="B75" s="13"/>
      <c r="C75" s="13"/>
    </row>
    <row r="76" spans="1:17" hidden="1">
      <c r="B76" s="13"/>
      <c r="C76" s="13"/>
    </row>
    <row r="77" spans="1:17" hidden="1">
      <c r="B77" s="13"/>
      <c r="C77" s="13"/>
    </row>
    <row r="78" spans="1:17" hidden="1">
      <c r="B78" s="13"/>
      <c r="C78" s="13"/>
    </row>
    <row r="79" spans="1:17" hidden="1">
      <c r="B79" s="13"/>
      <c r="C79" s="13"/>
    </row>
    <row r="80" spans="1:17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5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3491</v>
      </c>
    </row>
    <row r="2" spans="1:22" s="1" customFormat="1">
      <c r="A2" s="2" t="s">
        <v>1</v>
      </c>
      <c r="B2" s="9" t="s">
        <v>2709</v>
      </c>
    </row>
    <row r="3" spans="1:22" s="1" customFormat="1">
      <c r="A3" s="2" t="s">
        <v>2</v>
      </c>
      <c r="B3" s="20" t="s">
        <v>2710</v>
      </c>
    </row>
    <row r="4" spans="1:22" s="1" customFormat="1">
      <c r="A4" s="2" t="s">
        <v>3</v>
      </c>
      <c r="B4" s="61" t="s">
        <v>165</v>
      </c>
    </row>
    <row r="5" spans="1:22" ht="18.75">
      <c r="A5" s="77" t="s">
        <v>78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</row>
    <row r="6" spans="1:22" s="15" customFormat="1">
      <c r="A6" s="110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155</v>
      </c>
      <c r="O6" s="35" t="s">
        <v>156</v>
      </c>
      <c r="P6" s="108" t="s">
        <v>160</v>
      </c>
      <c r="Q6" s="35" t="s">
        <v>53</v>
      </c>
      <c r="R6" s="35" t="s">
        <v>69</v>
      </c>
      <c r="S6" s="35" t="s">
        <v>54</v>
      </c>
      <c r="T6" s="111" t="s">
        <v>151</v>
      </c>
      <c r="V6" s="13"/>
    </row>
    <row r="7" spans="1:22" s="15" customFormat="1">
      <c r="A7" s="112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100" t="s">
        <v>3492</v>
      </c>
      <c r="G7" s="100" t="s">
        <v>3492</v>
      </c>
      <c r="H7" s="100" t="s">
        <v>3492</v>
      </c>
      <c r="I7" s="16" t="s">
        <v>70</v>
      </c>
      <c r="J7" s="16" t="s">
        <v>71</v>
      </c>
      <c r="K7" s="100" t="s">
        <v>3492</v>
      </c>
      <c r="L7" s="16" t="s">
        <v>7</v>
      </c>
      <c r="M7" s="16" t="s">
        <v>7</v>
      </c>
      <c r="N7" s="16" t="s">
        <v>152</v>
      </c>
      <c r="O7" s="100" t="s">
        <v>3492</v>
      </c>
      <c r="P7" s="16" t="s">
        <v>153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13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154</v>
      </c>
      <c r="U8" s="25"/>
    </row>
    <row r="9" spans="1:22" s="17" customFormat="1" ht="21" thickBot="1">
      <c r="A9" s="28" t="s">
        <v>84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102" t="s">
        <v>3492</v>
      </c>
      <c r="H9" s="102" t="s">
        <v>3492</v>
      </c>
      <c r="I9" s="102" t="s">
        <v>3492</v>
      </c>
      <c r="J9" s="102" t="s">
        <v>3492</v>
      </c>
      <c r="K9" s="102" t="s">
        <v>3492</v>
      </c>
      <c r="L9" s="102" t="s">
        <v>3492</v>
      </c>
      <c r="M9" s="102" t="s">
        <v>3492</v>
      </c>
      <c r="N9" s="53">
        <v>0</v>
      </c>
      <c r="O9" s="102" t="s">
        <v>3492</v>
      </c>
      <c r="P9" s="53">
        <v>0</v>
      </c>
      <c r="Q9" s="53">
        <v>0</v>
      </c>
      <c r="R9" s="102" t="s">
        <v>3492</v>
      </c>
      <c r="S9" s="54">
        <v>0</v>
      </c>
      <c r="T9" s="54">
        <v>0</v>
      </c>
      <c r="U9" s="25"/>
    </row>
    <row r="10" spans="1:22">
      <c r="A10" s="57" t="s">
        <v>172</v>
      </c>
      <c r="B10" s="107" t="s">
        <v>3492</v>
      </c>
      <c r="C10" s="107" t="s">
        <v>3492</v>
      </c>
      <c r="D10" s="107" t="s">
        <v>3492</v>
      </c>
      <c r="E10" s="107" t="s">
        <v>3492</v>
      </c>
      <c r="F10" s="107" t="s">
        <v>3492</v>
      </c>
      <c r="G10" s="107" t="s">
        <v>3492</v>
      </c>
      <c r="H10" s="107" t="s">
        <v>3492</v>
      </c>
      <c r="I10" s="107" t="s">
        <v>3492</v>
      </c>
      <c r="J10" s="59">
        <v>0</v>
      </c>
      <c r="K10" s="107" t="s">
        <v>3492</v>
      </c>
      <c r="L10" s="107" t="s">
        <v>3492</v>
      </c>
      <c r="M10" s="58">
        <v>0</v>
      </c>
      <c r="N10" s="59">
        <v>0</v>
      </c>
      <c r="O10" s="107" t="s">
        <v>3492</v>
      </c>
      <c r="P10" s="59">
        <v>0</v>
      </c>
      <c r="Q10" s="59">
        <v>0</v>
      </c>
      <c r="R10" s="107" t="s">
        <v>3492</v>
      </c>
      <c r="S10" s="58">
        <v>0</v>
      </c>
      <c r="T10" s="58">
        <v>0</v>
      </c>
    </row>
    <row r="11" spans="1:22">
      <c r="A11" s="57" t="s">
        <v>300</v>
      </c>
      <c r="B11" s="107" t="s">
        <v>3492</v>
      </c>
      <c r="C11" s="107" t="s">
        <v>3492</v>
      </c>
      <c r="D11" s="107" t="s">
        <v>3492</v>
      </c>
      <c r="E11" s="107" t="s">
        <v>3492</v>
      </c>
      <c r="F11" s="107" t="s">
        <v>3492</v>
      </c>
      <c r="G11" s="107" t="s">
        <v>3492</v>
      </c>
      <c r="H11" s="107" t="s">
        <v>3492</v>
      </c>
      <c r="I11" s="107" t="s">
        <v>3492</v>
      </c>
      <c r="J11" s="59">
        <v>0</v>
      </c>
      <c r="K11" s="107" t="s">
        <v>3492</v>
      </c>
      <c r="L11" s="107" t="s">
        <v>3492</v>
      </c>
      <c r="M11" s="58">
        <v>0</v>
      </c>
      <c r="N11" s="59">
        <v>0</v>
      </c>
      <c r="O11" s="107" t="s">
        <v>3492</v>
      </c>
      <c r="P11" s="59">
        <v>0</v>
      </c>
      <c r="Q11" s="59">
        <v>0</v>
      </c>
      <c r="R11" s="107" t="s">
        <v>3492</v>
      </c>
      <c r="S11" s="58">
        <v>0</v>
      </c>
      <c r="T11" s="58">
        <v>0</v>
      </c>
    </row>
    <row r="12" spans="1:22">
      <c r="A12" t="s">
        <v>177</v>
      </c>
      <c r="B12" t="s">
        <v>177</v>
      </c>
      <c r="C12" s="107" t="s">
        <v>3492</v>
      </c>
      <c r="D12" s="107" t="s">
        <v>3492</v>
      </c>
      <c r="E12" s="107" t="s">
        <v>3492</v>
      </c>
      <c r="F12" t="s">
        <v>177</v>
      </c>
      <c r="G12" t="s">
        <v>177</v>
      </c>
      <c r="H12" s="107" t="s">
        <v>3492</v>
      </c>
      <c r="I12" s="107" t="s">
        <v>3492</v>
      </c>
      <c r="J12" s="55">
        <v>0</v>
      </c>
      <c r="K12" t="s">
        <v>177</v>
      </c>
      <c r="L12" s="56">
        <v>0</v>
      </c>
      <c r="M12" s="56">
        <v>0</v>
      </c>
      <c r="N12" s="55">
        <v>0</v>
      </c>
      <c r="O12" s="55">
        <v>0</v>
      </c>
      <c r="P12" s="107" t="s">
        <v>3492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217</v>
      </c>
      <c r="B13" s="107" t="s">
        <v>3492</v>
      </c>
      <c r="C13" s="107" t="s">
        <v>3492</v>
      </c>
      <c r="D13" s="107" t="s">
        <v>3492</v>
      </c>
      <c r="E13" s="107" t="s">
        <v>3492</v>
      </c>
      <c r="F13" s="107" t="s">
        <v>3492</v>
      </c>
      <c r="G13" s="107" t="s">
        <v>3492</v>
      </c>
      <c r="H13" s="107" t="s">
        <v>3492</v>
      </c>
      <c r="I13" s="107" t="s">
        <v>3492</v>
      </c>
      <c r="J13" s="59">
        <v>0</v>
      </c>
      <c r="K13" s="107" t="s">
        <v>3492</v>
      </c>
      <c r="L13" s="107" t="s">
        <v>3492</v>
      </c>
      <c r="M13" s="58">
        <v>0</v>
      </c>
      <c r="N13" s="59">
        <v>0</v>
      </c>
      <c r="O13" s="107" t="s">
        <v>3492</v>
      </c>
      <c r="P13" s="59">
        <v>0</v>
      </c>
      <c r="Q13" s="59">
        <v>0</v>
      </c>
      <c r="R13" s="107" t="s">
        <v>3492</v>
      </c>
      <c r="S13" s="58">
        <v>0</v>
      </c>
      <c r="T13" s="58">
        <v>0</v>
      </c>
    </row>
    <row r="14" spans="1:22">
      <c r="A14" t="s">
        <v>177</v>
      </c>
      <c r="B14" t="s">
        <v>177</v>
      </c>
      <c r="C14" s="107" t="s">
        <v>3492</v>
      </c>
      <c r="D14" s="107" t="s">
        <v>3492</v>
      </c>
      <c r="E14" s="107" t="s">
        <v>3492</v>
      </c>
      <c r="F14" t="s">
        <v>177</v>
      </c>
      <c r="G14" t="s">
        <v>177</v>
      </c>
      <c r="H14" s="107" t="s">
        <v>3492</v>
      </c>
      <c r="I14" s="107" t="s">
        <v>3492</v>
      </c>
      <c r="J14" s="55">
        <v>0</v>
      </c>
      <c r="K14" t="s">
        <v>177</v>
      </c>
      <c r="L14" s="56">
        <v>0</v>
      </c>
      <c r="M14" s="56">
        <v>0</v>
      </c>
      <c r="N14" s="55">
        <v>0</v>
      </c>
      <c r="O14" s="55">
        <v>0</v>
      </c>
      <c r="P14" s="107" t="s">
        <v>3492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301</v>
      </c>
      <c r="B15" s="107" t="s">
        <v>3492</v>
      </c>
      <c r="C15" s="107" t="s">
        <v>3492</v>
      </c>
      <c r="D15" s="107" t="s">
        <v>3492</v>
      </c>
      <c r="E15" s="107" t="s">
        <v>3492</v>
      </c>
      <c r="F15" s="107" t="s">
        <v>3492</v>
      </c>
      <c r="G15" s="107" t="s">
        <v>3492</v>
      </c>
      <c r="H15" s="107" t="s">
        <v>3492</v>
      </c>
      <c r="I15" s="107" t="s">
        <v>3492</v>
      </c>
      <c r="J15" s="59">
        <v>0</v>
      </c>
      <c r="K15" s="107" t="s">
        <v>3492</v>
      </c>
      <c r="L15" s="107" t="s">
        <v>3492</v>
      </c>
      <c r="M15" s="58">
        <v>0</v>
      </c>
      <c r="N15" s="59">
        <v>0</v>
      </c>
      <c r="O15" s="107" t="s">
        <v>3492</v>
      </c>
      <c r="P15" s="59">
        <v>0</v>
      </c>
      <c r="Q15" s="59">
        <v>0</v>
      </c>
      <c r="R15" s="107" t="s">
        <v>3492</v>
      </c>
      <c r="S15" s="58">
        <v>0</v>
      </c>
      <c r="T15" s="58">
        <v>0</v>
      </c>
    </row>
    <row r="16" spans="1:22">
      <c r="A16" t="s">
        <v>177</v>
      </c>
      <c r="B16" t="s">
        <v>177</v>
      </c>
      <c r="C16" s="107" t="s">
        <v>3492</v>
      </c>
      <c r="D16" s="107" t="s">
        <v>3492</v>
      </c>
      <c r="E16" s="107" t="s">
        <v>3492</v>
      </c>
      <c r="F16" t="s">
        <v>177</v>
      </c>
      <c r="G16" t="s">
        <v>177</v>
      </c>
      <c r="H16" s="107" t="s">
        <v>3492</v>
      </c>
      <c r="I16" s="107" t="s">
        <v>3492</v>
      </c>
      <c r="J16" s="55">
        <v>0</v>
      </c>
      <c r="K16" t="s">
        <v>177</v>
      </c>
      <c r="L16" s="56">
        <v>0</v>
      </c>
      <c r="M16" s="56">
        <v>0</v>
      </c>
      <c r="N16" s="55">
        <v>0</v>
      </c>
      <c r="O16" s="55">
        <v>0</v>
      </c>
      <c r="P16" s="107" t="s">
        <v>3492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184</v>
      </c>
      <c r="B17" s="107" t="s">
        <v>3492</v>
      </c>
      <c r="C17" s="107" t="s">
        <v>3492</v>
      </c>
      <c r="D17" s="107" t="s">
        <v>3492</v>
      </c>
      <c r="E17" s="107" t="s">
        <v>3492</v>
      </c>
      <c r="F17" s="107" t="s">
        <v>3492</v>
      </c>
      <c r="G17" s="107" t="s">
        <v>3492</v>
      </c>
      <c r="H17" s="107" t="s">
        <v>3492</v>
      </c>
      <c r="I17" s="107" t="s">
        <v>3492</v>
      </c>
      <c r="J17" s="59">
        <v>0</v>
      </c>
      <c r="K17" s="107" t="s">
        <v>3492</v>
      </c>
      <c r="L17" s="107" t="s">
        <v>3492</v>
      </c>
      <c r="M17" s="58">
        <v>0</v>
      </c>
      <c r="N17" s="59">
        <v>0</v>
      </c>
      <c r="O17" s="107" t="s">
        <v>3492</v>
      </c>
      <c r="P17" s="59">
        <v>0</v>
      </c>
      <c r="Q17" s="59">
        <v>0</v>
      </c>
      <c r="R17" s="107" t="s">
        <v>3492</v>
      </c>
      <c r="S17" s="58">
        <v>0</v>
      </c>
      <c r="T17" s="58">
        <v>0</v>
      </c>
    </row>
    <row r="18" spans="1:20">
      <c r="A18" s="57" t="s">
        <v>302</v>
      </c>
      <c r="B18" s="107" t="s">
        <v>3492</v>
      </c>
      <c r="C18" s="107" t="s">
        <v>3492</v>
      </c>
      <c r="D18" s="107" t="s">
        <v>3492</v>
      </c>
      <c r="E18" s="107" t="s">
        <v>3492</v>
      </c>
      <c r="F18" s="107" t="s">
        <v>3492</v>
      </c>
      <c r="G18" s="107" t="s">
        <v>3492</v>
      </c>
      <c r="H18" s="107" t="s">
        <v>3492</v>
      </c>
      <c r="I18" s="107" t="s">
        <v>3492</v>
      </c>
      <c r="J18" s="59">
        <v>0</v>
      </c>
      <c r="K18" s="107" t="s">
        <v>3492</v>
      </c>
      <c r="L18" s="107" t="s">
        <v>3492</v>
      </c>
      <c r="M18" s="58">
        <v>0</v>
      </c>
      <c r="N18" s="59">
        <v>0</v>
      </c>
      <c r="O18" s="107" t="s">
        <v>3492</v>
      </c>
      <c r="P18" s="59">
        <v>0</v>
      </c>
      <c r="Q18" s="59">
        <v>0</v>
      </c>
      <c r="R18" s="107" t="s">
        <v>3492</v>
      </c>
      <c r="S18" s="58">
        <v>0</v>
      </c>
      <c r="T18" s="58">
        <v>0</v>
      </c>
    </row>
    <row r="19" spans="1:20">
      <c r="A19" t="s">
        <v>177</v>
      </c>
      <c r="B19" t="s">
        <v>177</v>
      </c>
      <c r="C19" s="107" t="s">
        <v>3492</v>
      </c>
      <c r="D19" s="107" t="s">
        <v>3492</v>
      </c>
      <c r="E19" s="107" t="s">
        <v>3492</v>
      </c>
      <c r="F19" t="s">
        <v>177</v>
      </c>
      <c r="G19" t="s">
        <v>177</v>
      </c>
      <c r="H19" s="107" t="s">
        <v>3492</v>
      </c>
      <c r="I19" s="107" t="s">
        <v>3492</v>
      </c>
      <c r="J19" s="55">
        <v>0</v>
      </c>
      <c r="K19" t="s">
        <v>177</v>
      </c>
      <c r="L19" s="56">
        <v>0</v>
      </c>
      <c r="M19" s="56">
        <v>0</v>
      </c>
      <c r="N19" s="55">
        <v>0</v>
      </c>
      <c r="O19" s="55">
        <v>0</v>
      </c>
      <c r="P19" s="107" t="s">
        <v>3492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303</v>
      </c>
      <c r="B20" s="107" t="s">
        <v>3492</v>
      </c>
      <c r="C20" s="107" t="s">
        <v>3492</v>
      </c>
      <c r="D20" s="107" t="s">
        <v>3492</v>
      </c>
      <c r="E20" s="107" t="s">
        <v>3492</v>
      </c>
      <c r="F20" s="107" t="s">
        <v>3492</v>
      </c>
      <c r="G20" s="107" t="s">
        <v>3492</v>
      </c>
      <c r="H20" s="107" t="s">
        <v>3492</v>
      </c>
      <c r="I20" s="107" t="s">
        <v>3492</v>
      </c>
      <c r="J20" s="59">
        <v>0</v>
      </c>
      <c r="K20" s="107" t="s">
        <v>3492</v>
      </c>
      <c r="L20" s="107" t="s">
        <v>3492</v>
      </c>
      <c r="M20" s="58">
        <v>0</v>
      </c>
      <c r="N20" s="59">
        <v>0</v>
      </c>
      <c r="O20" s="107" t="s">
        <v>3492</v>
      </c>
      <c r="P20" s="59">
        <v>0</v>
      </c>
      <c r="Q20" s="59">
        <v>0</v>
      </c>
      <c r="R20" s="107" t="s">
        <v>3492</v>
      </c>
      <c r="S20" s="58">
        <v>0</v>
      </c>
      <c r="T20" s="58">
        <v>0</v>
      </c>
    </row>
    <row r="21" spans="1:20">
      <c r="A21" t="s">
        <v>177</v>
      </c>
      <c r="B21" t="s">
        <v>177</v>
      </c>
      <c r="C21" s="107" t="s">
        <v>3492</v>
      </c>
      <c r="D21" s="107" t="s">
        <v>3492</v>
      </c>
      <c r="E21" s="107" t="s">
        <v>3492</v>
      </c>
      <c r="F21" t="s">
        <v>177</v>
      </c>
      <c r="G21" t="s">
        <v>177</v>
      </c>
      <c r="H21" s="107" t="s">
        <v>3492</v>
      </c>
      <c r="I21" s="107" t="s">
        <v>3492</v>
      </c>
      <c r="J21" s="55">
        <v>0</v>
      </c>
      <c r="K21" t="s">
        <v>177</v>
      </c>
      <c r="L21" s="56">
        <v>0</v>
      </c>
      <c r="M21" s="56">
        <v>0</v>
      </c>
      <c r="N21" s="55">
        <v>0</v>
      </c>
      <c r="O21" s="55">
        <v>0</v>
      </c>
      <c r="P21" s="107" t="s">
        <v>3492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186</v>
      </c>
      <c r="B22" s="107" t="s">
        <v>3492</v>
      </c>
      <c r="C22" s="107" t="s">
        <v>3492</v>
      </c>
      <c r="D22" s="107" t="s">
        <v>3492</v>
      </c>
      <c r="E22" s="107" t="s">
        <v>3492</v>
      </c>
      <c r="F22" s="107" t="s">
        <v>3492</v>
      </c>
      <c r="G22" s="107" t="s">
        <v>3492</v>
      </c>
      <c r="H22" s="107" t="s">
        <v>3492</v>
      </c>
      <c r="I22" s="107" t="s">
        <v>3492</v>
      </c>
      <c r="J22" s="107" t="s">
        <v>3492</v>
      </c>
      <c r="K22" s="107" t="s">
        <v>3492</v>
      </c>
      <c r="L22" s="107" t="s">
        <v>3492</v>
      </c>
      <c r="M22" s="107" t="s">
        <v>3492</v>
      </c>
      <c r="N22" s="107" t="s">
        <v>3492</v>
      </c>
      <c r="O22" s="107" t="s">
        <v>3492</v>
      </c>
      <c r="P22" s="107" t="s">
        <v>3492</v>
      </c>
      <c r="Q22" s="107" t="s">
        <v>3492</v>
      </c>
      <c r="R22" s="107" t="s">
        <v>3492</v>
      </c>
      <c r="S22" s="107" t="s">
        <v>3492</v>
      </c>
      <c r="T22" s="107" t="s">
        <v>3492</v>
      </c>
    </row>
    <row r="23" spans="1:20">
      <c r="A23" t="s">
        <v>296</v>
      </c>
      <c r="B23" s="107" t="s">
        <v>3492</v>
      </c>
      <c r="C23" s="107" t="s">
        <v>3492</v>
      </c>
      <c r="D23" s="107" t="s">
        <v>3492</v>
      </c>
      <c r="E23" s="107" t="s">
        <v>3492</v>
      </c>
      <c r="F23" s="107" t="s">
        <v>3492</v>
      </c>
      <c r="G23" s="107" t="s">
        <v>3492</v>
      </c>
      <c r="H23" s="107" t="s">
        <v>3492</v>
      </c>
      <c r="I23" s="107" t="s">
        <v>3492</v>
      </c>
      <c r="J23" s="107" t="s">
        <v>3492</v>
      </c>
      <c r="K23" s="107" t="s">
        <v>3492</v>
      </c>
      <c r="L23" s="107" t="s">
        <v>3492</v>
      </c>
      <c r="M23" s="107" t="s">
        <v>3492</v>
      </c>
      <c r="N23" s="107" t="s">
        <v>3492</v>
      </c>
      <c r="O23" s="107" t="s">
        <v>3492</v>
      </c>
      <c r="P23" s="107" t="s">
        <v>3492</v>
      </c>
      <c r="Q23" s="107" t="s">
        <v>3492</v>
      </c>
      <c r="R23" s="107" t="s">
        <v>3492</v>
      </c>
      <c r="S23" s="107" t="s">
        <v>3492</v>
      </c>
      <c r="T23" s="107" t="s">
        <v>3492</v>
      </c>
    </row>
    <row r="24" spans="1:20">
      <c r="A24" t="s">
        <v>297</v>
      </c>
      <c r="B24" s="107" t="s">
        <v>3492</v>
      </c>
      <c r="C24" s="107" t="s">
        <v>3492</v>
      </c>
      <c r="D24" s="107" t="s">
        <v>3492</v>
      </c>
      <c r="E24" s="107" t="s">
        <v>3492</v>
      </c>
      <c r="F24" s="107" t="s">
        <v>3492</v>
      </c>
      <c r="G24" s="107" t="s">
        <v>3492</v>
      </c>
      <c r="H24" s="107" t="s">
        <v>3492</v>
      </c>
      <c r="I24" s="107" t="s">
        <v>3492</v>
      </c>
      <c r="J24" s="107" t="s">
        <v>3492</v>
      </c>
      <c r="K24" s="107" t="s">
        <v>3492</v>
      </c>
      <c r="L24" s="107" t="s">
        <v>3492</v>
      </c>
      <c r="M24" s="107" t="s">
        <v>3492</v>
      </c>
      <c r="N24" s="107" t="s">
        <v>3492</v>
      </c>
      <c r="O24" s="107" t="s">
        <v>3492</v>
      </c>
      <c r="P24" s="107" t="s">
        <v>3492</v>
      </c>
      <c r="Q24" s="107" t="s">
        <v>3492</v>
      </c>
      <c r="R24" s="107" t="s">
        <v>3492</v>
      </c>
      <c r="S24" s="107" t="s">
        <v>3492</v>
      </c>
      <c r="T24" s="107" t="s">
        <v>3492</v>
      </c>
    </row>
    <row r="25" spans="1:20">
      <c r="A25" t="s">
        <v>298</v>
      </c>
      <c r="B25" s="107" t="s">
        <v>3492</v>
      </c>
      <c r="C25" s="107" t="s">
        <v>3492</v>
      </c>
      <c r="D25" s="107" t="s">
        <v>3492</v>
      </c>
      <c r="E25" s="107" t="s">
        <v>3492</v>
      </c>
      <c r="F25" s="107" t="s">
        <v>3492</v>
      </c>
      <c r="G25" s="107" t="s">
        <v>3492</v>
      </c>
      <c r="H25" s="107" t="s">
        <v>3492</v>
      </c>
      <c r="I25" s="107" t="s">
        <v>3492</v>
      </c>
      <c r="J25" s="107" t="s">
        <v>3492</v>
      </c>
      <c r="K25" s="107" t="s">
        <v>3492</v>
      </c>
      <c r="L25" s="107" t="s">
        <v>3492</v>
      </c>
      <c r="M25" s="107" t="s">
        <v>3492</v>
      </c>
      <c r="N25" s="107" t="s">
        <v>3492</v>
      </c>
      <c r="O25" s="107" t="s">
        <v>3492</v>
      </c>
      <c r="P25" s="107" t="s">
        <v>3492</v>
      </c>
      <c r="Q25" s="107" t="s">
        <v>3492</v>
      </c>
      <c r="R25" s="107" t="s">
        <v>3492</v>
      </c>
      <c r="S25" s="107" t="s">
        <v>3492</v>
      </c>
      <c r="T25" s="107" t="s">
        <v>3492</v>
      </c>
    </row>
    <row r="26" spans="1:20">
      <c r="A26" t="s">
        <v>299</v>
      </c>
      <c r="B26" s="107" t="s">
        <v>3492</v>
      </c>
      <c r="C26" s="107" t="s">
        <v>3492</v>
      </c>
      <c r="D26" s="107" t="s">
        <v>3492</v>
      </c>
      <c r="E26" s="107" t="s">
        <v>3492</v>
      </c>
      <c r="F26" s="107" t="s">
        <v>3492</v>
      </c>
      <c r="G26" s="107" t="s">
        <v>3492</v>
      </c>
      <c r="H26" s="107" t="s">
        <v>3492</v>
      </c>
      <c r="I26" s="107" t="s">
        <v>3492</v>
      </c>
      <c r="J26" s="107" t="s">
        <v>3492</v>
      </c>
      <c r="K26" s="107" t="s">
        <v>3492</v>
      </c>
      <c r="L26" s="107" t="s">
        <v>3492</v>
      </c>
      <c r="M26" s="107" t="s">
        <v>3492</v>
      </c>
      <c r="N26" s="107" t="s">
        <v>3492</v>
      </c>
      <c r="O26" s="107" t="s">
        <v>3492</v>
      </c>
      <c r="P26" s="107" t="s">
        <v>3492</v>
      </c>
      <c r="Q26" s="107" t="s">
        <v>3492</v>
      </c>
      <c r="R26" s="107" t="s">
        <v>3492</v>
      </c>
      <c r="S26" s="107" t="s">
        <v>3492</v>
      </c>
      <c r="T26" s="107" t="s">
        <v>3492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3491</v>
      </c>
    </row>
    <row r="2" spans="1:22" s="1" customFormat="1">
      <c r="A2" s="2" t="s">
        <v>1</v>
      </c>
      <c r="B2" s="9" t="s">
        <v>2709</v>
      </c>
    </row>
    <row r="3" spans="1:22" s="1" customFormat="1">
      <c r="A3" s="2" t="s">
        <v>2</v>
      </c>
      <c r="B3" s="20" t="s">
        <v>2710</v>
      </c>
    </row>
    <row r="4" spans="1:22" s="1" customFormat="1">
      <c r="A4" s="2" t="s">
        <v>3</v>
      </c>
      <c r="B4" s="61" t="s">
        <v>165</v>
      </c>
    </row>
    <row r="5" spans="1:22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155</v>
      </c>
      <c r="O6" s="33" t="s">
        <v>156</v>
      </c>
      <c r="P6" s="108" t="s">
        <v>160</v>
      </c>
      <c r="Q6" s="33" t="s">
        <v>53</v>
      </c>
      <c r="R6" s="35" t="s">
        <v>69</v>
      </c>
      <c r="S6" s="33" t="s">
        <v>54</v>
      </c>
      <c r="T6" s="33" t="s">
        <v>151</v>
      </c>
      <c r="V6" s="13"/>
    </row>
    <row r="7" spans="1:22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100" t="s">
        <v>3492</v>
      </c>
      <c r="G7" s="100" t="s">
        <v>3492</v>
      </c>
      <c r="H7" s="100" t="s">
        <v>3492</v>
      </c>
      <c r="I7" s="21" t="s">
        <v>70</v>
      </c>
      <c r="J7" s="21" t="s">
        <v>71</v>
      </c>
      <c r="K7" s="100" t="s">
        <v>3492</v>
      </c>
      <c r="L7" s="21" t="s">
        <v>7</v>
      </c>
      <c r="M7" s="21" t="s">
        <v>7</v>
      </c>
      <c r="N7" s="21" t="s">
        <v>152</v>
      </c>
      <c r="O7" s="100" t="s">
        <v>3492</v>
      </c>
      <c r="P7" s="16" t="s">
        <v>153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154</v>
      </c>
      <c r="U8" s="25"/>
    </row>
    <row r="9" spans="1:22" s="17" customFormat="1" ht="20.25">
      <c r="A9" s="18" t="s">
        <v>86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102" t="s">
        <v>3492</v>
      </c>
      <c r="H9" s="102" t="s">
        <v>3492</v>
      </c>
      <c r="I9" s="102" t="s">
        <v>3492</v>
      </c>
      <c r="J9" s="53">
        <v>4.6399999999999997</v>
      </c>
      <c r="K9" s="102" t="s">
        <v>3492</v>
      </c>
      <c r="L9" s="102" t="s">
        <v>3492</v>
      </c>
      <c r="M9" s="54">
        <v>3.95E-2</v>
      </c>
      <c r="N9" s="53">
        <v>14815276</v>
      </c>
      <c r="O9" s="102" t="s">
        <v>3492</v>
      </c>
      <c r="P9" s="53">
        <v>91.632440000000003</v>
      </c>
      <c r="Q9" s="53">
        <v>18741.466746638558</v>
      </c>
      <c r="R9" s="102" t="s">
        <v>3492</v>
      </c>
      <c r="S9" s="54">
        <v>1</v>
      </c>
      <c r="T9" s="54">
        <v>0.3508</v>
      </c>
      <c r="U9" s="25"/>
    </row>
    <row r="10" spans="1:22">
      <c r="A10" s="57" t="s">
        <v>172</v>
      </c>
      <c r="B10" s="107" t="s">
        <v>3492</v>
      </c>
      <c r="C10" s="107" t="s">
        <v>3492</v>
      </c>
      <c r="D10" s="107" t="s">
        <v>3492</v>
      </c>
      <c r="E10" s="107" t="s">
        <v>3492</v>
      </c>
      <c r="F10" s="107" t="s">
        <v>3492</v>
      </c>
      <c r="G10" s="107" t="s">
        <v>3492</v>
      </c>
      <c r="H10" s="107" t="s">
        <v>3492</v>
      </c>
      <c r="I10" s="107" t="s">
        <v>3492</v>
      </c>
      <c r="J10" s="59">
        <v>4.62</v>
      </c>
      <c r="K10" s="107" t="s">
        <v>3492</v>
      </c>
      <c r="L10" s="107" t="s">
        <v>3492</v>
      </c>
      <c r="M10" s="58">
        <v>3.4000000000000002E-2</v>
      </c>
      <c r="N10" s="59">
        <v>13887237.68</v>
      </c>
      <c r="O10" s="107" t="s">
        <v>3492</v>
      </c>
      <c r="P10" s="59">
        <v>91.632440000000003</v>
      </c>
      <c r="Q10" s="59">
        <v>15256.321764842</v>
      </c>
      <c r="R10" s="107" t="s">
        <v>3492</v>
      </c>
      <c r="S10" s="58">
        <v>0.81399999999999995</v>
      </c>
      <c r="T10" s="58">
        <v>0.28560000000000002</v>
      </c>
    </row>
    <row r="11" spans="1:22">
      <c r="A11" s="57" t="s">
        <v>300</v>
      </c>
      <c r="B11" s="107" t="s">
        <v>3492</v>
      </c>
      <c r="C11" s="107" t="s">
        <v>3492</v>
      </c>
      <c r="D11" s="107" t="s">
        <v>3492</v>
      </c>
      <c r="E11" s="107" t="s">
        <v>3492</v>
      </c>
      <c r="F11" s="107" t="s">
        <v>3492</v>
      </c>
      <c r="G11" s="107" t="s">
        <v>3492</v>
      </c>
      <c r="H11" s="107" t="s">
        <v>3492</v>
      </c>
      <c r="I11" s="107" t="s">
        <v>3492</v>
      </c>
      <c r="J11" s="59">
        <v>4.74</v>
      </c>
      <c r="K11" s="107" t="s">
        <v>3492</v>
      </c>
      <c r="L11" s="107" t="s">
        <v>3492</v>
      </c>
      <c r="M11" s="58">
        <v>3.04E-2</v>
      </c>
      <c r="N11" s="59">
        <v>11292505.310000001</v>
      </c>
      <c r="O11" s="107" t="s">
        <v>3492</v>
      </c>
      <c r="P11" s="59">
        <v>66.948390000000003</v>
      </c>
      <c r="Q11" s="59">
        <v>12805.210332631001</v>
      </c>
      <c r="R11" s="107" t="s">
        <v>3492</v>
      </c>
      <c r="S11" s="58">
        <v>0.68330000000000002</v>
      </c>
      <c r="T11" s="58">
        <v>0.2397</v>
      </c>
    </row>
    <row r="12" spans="1:22">
      <c r="A12" t="s">
        <v>304</v>
      </c>
      <c r="B12" t="s">
        <v>305</v>
      </c>
      <c r="C12" t="s">
        <v>96</v>
      </c>
      <c r="D12" t="s">
        <v>108</v>
      </c>
      <c r="E12" t="s">
        <v>306</v>
      </c>
      <c r="F12" t="s">
        <v>307</v>
      </c>
      <c r="G12" t="s">
        <v>308</v>
      </c>
      <c r="H12" t="s">
        <v>127</v>
      </c>
      <c r="I12" s="105" t="s">
        <v>3492</v>
      </c>
      <c r="J12" s="55">
        <v>5.16</v>
      </c>
      <c r="K12" t="s">
        <v>98</v>
      </c>
      <c r="L12" s="56">
        <v>1.9900000000000001E-2</v>
      </c>
      <c r="M12" s="56">
        <v>2.1000000000000001E-2</v>
      </c>
      <c r="N12" s="55">
        <v>8184.65</v>
      </c>
      <c r="O12" s="55">
        <v>99.46</v>
      </c>
      <c r="P12" s="55">
        <v>0</v>
      </c>
      <c r="Q12" s="55">
        <v>8.1404528900000006</v>
      </c>
      <c r="R12" s="56">
        <v>0</v>
      </c>
      <c r="S12" s="56">
        <v>4.0000000000000002E-4</v>
      </c>
      <c r="T12" s="56">
        <v>2.0000000000000001E-4</v>
      </c>
    </row>
    <row r="13" spans="1:22">
      <c r="A13" t="s">
        <v>309</v>
      </c>
      <c r="B13" t="s">
        <v>310</v>
      </c>
      <c r="C13" t="s">
        <v>96</v>
      </c>
      <c r="D13" t="s">
        <v>108</v>
      </c>
      <c r="E13" t="s">
        <v>311</v>
      </c>
      <c r="F13" t="s">
        <v>110</v>
      </c>
      <c r="G13" t="s">
        <v>174</v>
      </c>
      <c r="H13" t="s">
        <v>175</v>
      </c>
      <c r="I13" s="105" t="s">
        <v>3492</v>
      </c>
      <c r="J13" s="55">
        <v>12.41</v>
      </c>
      <c r="K13" t="s">
        <v>98</v>
      </c>
      <c r="L13" s="56">
        <v>2.07E-2</v>
      </c>
      <c r="M13" s="56">
        <v>2.7699999999999999E-2</v>
      </c>
      <c r="N13" s="55">
        <v>259375.92</v>
      </c>
      <c r="O13" s="55">
        <v>100.85</v>
      </c>
      <c r="P13" s="55">
        <v>0</v>
      </c>
      <c r="Q13" s="55">
        <v>261.58061531999999</v>
      </c>
      <c r="R13" s="56">
        <v>1E-4</v>
      </c>
      <c r="S13" s="56">
        <v>1.4E-2</v>
      </c>
      <c r="T13" s="56">
        <v>4.8999999999999998E-3</v>
      </c>
    </row>
    <row r="14" spans="1:22">
      <c r="A14" t="s">
        <v>312</v>
      </c>
      <c r="B14" t="s">
        <v>313</v>
      </c>
      <c r="C14" t="s">
        <v>96</v>
      </c>
      <c r="D14" t="s">
        <v>108</v>
      </c>
      <c r="E14" t="s">
        <v>314</v>
      </c>
      <c r="F14" t="s">
        <v>315</v>
      </c>
      <c r="G14" t="s">
        <v>316</v>
      </c>
      <c r="H14" t="s">
        <v>127</v>
      </c>
      <c r="I14" s="105" t="s">
        <v>3492</v>
      </c>
      <c r="J14" s="55">
        <v>1.59</v>
      </c>
      <c r="K14" t="s">
        <v>98</v>
      </c>
      <c r="L14" s="56">
        <v>4.4999999999999998E-2</v>
      </c>
      <c r="M14" s="56">
        <v>2.1100000000000001E-2</v>
      </c>
      <c r="N14" s="55">
        <v>25543.99</v>
      </c>
      <c r="O14" s="55">
        <v>119.1</v>
      </c>
      <c r="P14" s="55">
        <v>0</v>
      </c>
      <c r="Q14" s="55">
        <v>30.422892090000001</v>
      </c>
      <c r="R14" s="56">
        <v>0</v>
      </c>
      <c r="S14" s="56">
        <v>1.6000000000000001E-3</v>
      </c>
      <c r="T14" s="56">
        <v>5.9999999999999995E-4</v>
      </c>
    </row>
    <row r="15" spans="1:22">
      <c r="A15" t="s">
        <v>318</v>
      </c>
      <c r="B15" t="s">
        <v>319</v>
      </c>
      <c r="C15" t="s">
        <v>96</v>
      </c>
      <c r="D15" t="s">
        <v>108</v>
      </c>
      <c r="E15" t="s">
        <v>314</v>
      </c>
      <c r="F15" t="s">
        <v>315</v>
      </c>
      <c r="G15" t="s">
        <v>316</v>
      </c>
      <c r="H15" t="s">
        <v>127</v>
      </c>
      <c r="I15" s="105" t="s">
        <v>3492</v>
      </c>
      <c r="J15" s="55">
        <v>4.0199999999999996</v>
      </c>
      <c r="K15" t="s">
        <v>98</v>
      </c>
      <c r="L15" s="56">
        <v>3.85E-2</v>
      </c>
      <c r="M15" s="56">
        <v>2.1499999999999998E-2</v>
      </c>
      <c r="N15" s="55">
        <v>198039.23</v>
      </c>
      <c r="O15" s="55">
        <v>121.06</v>
      </c>
      <c r="P15" s="55">
        <v>0</v>
      </c>
      <c r="Q15" s="55">
        <v>239.74629183799999</v>
      </c>
      <c r="R15" s="56">
        <v>1E-4</v>
      </c>
      <c r="S15" s="56">
        <v>1.2800000000000001E-2</v>
      </c>
      <c r="T15" s="56">
        <v>4.4999999999999997E-3</v>
      </c>
    </row>
    <row r="16" spans="1:22">
      <c r="A16" t="s">
        <v>320</v>
      </c>
      <c r="B16" t="s">
        <v>321</v>
      </c>
      <c r="C16" t="s">
        <v>96</v>
      </c>
      <c r="D16" t="s">
        <v>108</v>
      </c>
      <c r="E16" t="s">
        <v>314</v>
      </c>
      <c r="F16" t="s">
        <v>315</v>
      </c>
      <c r="G16" t="s">
        <v>316</v>
      </c>
      <c r="H16" t="s">
        <v>127</v>
      </c>
      <c r="I16" s="105" t="s">
        <v>3492</v>
      </c>
      <c r="J16" s="55">
        <v>6.41</v>
      </c>
      <c r="K16" t="s">
        <v>98</v>
      </c>
      <c r="L16" s="56">
        <v>2.3900000000000001E-2</v>
      </c>
      <c r="M16" s="56">
        <v>2.5899999999999999E-2</v>
      </c>
      <c r="N16" s="55">
        <v>308940.23</v>
      </c>
      <c r="O16" s="55">
        <v>110.53</v>
      </c>
      <c r="P16" s="55">
        <v>0</v>
      </c>
      <c r="Q16" s="55">
        <v>341.471636219</v>
      </c>
      <c r="R16" s="56">
        <v>1E-4</v>
      </c>
      <c r="S16" s="56">
        <v>1.8200000000000001E-2</v>
      </c>
      <c r="T16" s="56">
        <v>6.4000000000000003E-3</v>
      </c>
    </row>
    <row r="17" spans="1:20">
      <c r="A17" t="s">
        <v>322</v>
      </c>
      <c r="B17" t="s">
        <v>323</v>
      </c>
      <c r="C17" t="s">
        <v>96</v>
      </c>
      <c r="D17" t="s">
        <v>108</v>
      </c>
      <c r="E17" t="s">
        <v>314</v>
      </c>
      <c r="F17" t="s">
        <v>315</v>
      </c>
      <c r="G17" t="s">
        <v>316</v>
      </c>
      <c r="H17" t="s">
        <v>127</v>
      </c>
      <c r="I17" s="105" t="s">
        <v>3492</v>
      </c>
      <c r="J17" s="55">
        <v>3.49</v>
      </c>
      <c r="K17" t="s">
        <v>98</v>
      </c>
      <c r="L17" s="56">
        <v>0.01</v>
      </c>
      <c r="M17" s="56">
        <v>1.8800000000000001E-2</v>
      </c>
      <c r="N17" s="55">
        <v>27275.279999999999</v>
      </c>
      <c r="O17" s="55">
        <v>106.97</v>
      </c>
      <c r="P17" s="55">
        <v>0</v>
      </c>
      <c r="Q17" s="55">
        <v>29.176367016</v>
      </c>
      <c r="R17" s="56">
        <v>0</v>
      </c>
      <c r="S17" s="56">
        <v>1.6000000000000001E-3</v>
      </c>
      <c r="T17" s="56">
        <v>5.0000000000000001E-4</v>
      </c>
    </row>
    <row r="18" spans="1:20">
      <c r="A18" t="s">
        <v>325</v>
      </c>
      <c r="B18" t="s">
        <v>326</v>
      </c>
      <c r="C18" t="s">
        <v>96</v>
      </c>
      <c r="D18" t="s">
        <v>108</v>
      </c>
      <c r="E18" t="s">
        <v>314</v>
      </c>
      <c r="F18" t="s">
        <v>315</v>
      </c>
      <c r="G18" t="s">
        <v>316</v>
      </c>
      <c r="H18" t="s">
        <v>127</v>
      </c>
      <c r="I18" s="105" t="s">
        <v>3492</v>
      </c>
      <c r="J18" s="55">
        <v>11.36</v>
      </c>
      <c r="K18" t="s">
        <v>98</v>
      </c>
      <c r="L18" s="56">
        <v>1.2500000000000001E-2</v>
      </c>
      <c r="M18" s="56">
        <v>3.0099999999999998E-2</v>
      </c>
      <c r="N18" s="55">
        <v>133202.98000000001</v>
      </c>
      <c r="O18" s="55">
        <v>90.79</v>
      </c>
      <c r="P18" s="55">
        <v>0</v>
      </c>
      <c r="Q18" s="55">
        <v>120.93498554200001</v>
      </c>
      <c r="R18" s="56">
        <v>0</v>
      </c>
      <c r="S18" s="56">
        <v>6.4999999999999997E-3</v>
      </c>
      <c r="T18" s="56">
        <v>2.3E-3</v>
      </c>
    </row>
    <row r="19" spans="1:20">
      <c r="A19" t="s">
        <v>328</v>
      </c>
      <c r="B19" t="s">
        <v>329</v>
      </c>
      <c r="C19" t="s">
        <v>96</v>
      </c>
      <c r="D19" t="s">
        <v>108</v>
      </c>
      <c r="E19" t="s">
        <v>314</v>
      </c>
      <c r="F19" t="s">
        <v>315</v>
      </c>
      <c r="G19" t="s">
        <v>316</v>
      </c>
      <c r="H19" t="s">
        <v>127</v>
      </c>
      <c r="I19" s="105" t="s">
        <v>3492</v>
      </c>
      <c r="J19" s="55">
        <v>8.2899999999999991</v>
      </c>
      <c r="K19" t="s">
        <v>98</v>
      </c>
      <c r="L19" s="56">
        <v>0.03</v>
      </c>
      <c r="M19" s="56">
        <v>2.8299999999999999E-2</v>
      </c>
      <c r="N19" s="55">
        <v>62920.55</v>
      </c>
      <c r="O19" s="55">
        <v>102.81</v>
      </c>
      <c r="P19" s="55">
        <v>0</v>
      </c>
      <c r="Q19" s="55">
        <v>64.688617454999999</v>
      </c>
      <c r="R19" s="56">
        <v>0</v>
      </c>
      <c r="S19" s="56">
        <v>3.5000000000000001E-3</v>
      </c>
      <c r="T19" s="56">
        <v>1.1999999999999999E-3</v>
      </c>
    </row>
    <row r="20" spans="1:20">
      <c r="A20" t="s">
        <v>330</v>
      </c>
      <c r="B20" t="s">
        <v>331</v>
      </c>
      <c r="C20" t="s">
        <v>96</v>
      </c>
      <c r="D20" t="s">
        <v>108</v>
      </c>
      <c r="E20" t="s">
        <v>314</v>
      </c>
      <c r="F20" t="s">
        <v>315</v>
      </c>
      <c r="G20" t="s">
        <v>316</v>
      </c>
      <c r="H20" t="s">
        <v>127</v>
      </c>
      <c r="I20" s="105" t="s">
        <v>3492</v>
      </c>
      <c r="J20" s="55">
        <v>11.04</v>
      </c>
      <c r="K20" t="s">
        <v>98</v>
      </c>
      <c r="L20" s="56">
        <v>3.2000000000000001E-2</v>
      </c>
      <c r="M20" s="56">
        <v>3.04E-2</v>
      </c>
      <c r="N20" s="55">
        <v>173309.92</v>
      </c>
      <c r="O20" s="55">
        <v>103.2</v>
      </c>
      <c r="P20" s="55">
        <v>0</v>
      </c>
      <c r="Q20" s="55">
        <v>178.85583743999999</v>
      </c>
      <c r="R20" s="56">
        <v>1E-4</v>
      </c>
      <c r="S20" s="56">
        <v>9.4999999999999998E-3</v>
      </c>
      <c r="T20" s="56">
        <v>3.3E-3</v>
      </c>
    </row>
    <row r="21" spans="1:20">
      <c r="A21" t="s">
        <v>332</v>
      </c>
      <c r="B21" t="s">
        <v>333</v>
      </c>
      <c r="C21" t="s">
        <v>96</v>
      </c>
      <c r="D21" t="s">
        <v>108</v>
      </c>
      <c r="E21" t="s">
        <v>334</v>
      </c>
      <c r="F21" t="s">
        <v>335</v>
      </c>
      <c r="G21" t="s">
        <v>316</v>
      </c>
      <c r="H21" t="s">
        <v>127</v>
      </c>
      <c r="I21" s="105" t="s">
        <v>3492</v>
      </c>
      <c r="J21" s="55">
        <v>3.38</v>
      </c>
      <c r="K21" t="s">
        <v>98</v>
      </c>
      <c r="L21" s="56">
        <v>1.34E-2</v>
      </c>
      <c r="M21" s="56">
        <v>2.5399999999999999E-2</v>
      </c>
      <c r="N21" s="55">
        <v>339858.06</v>
      </c>
      <c r="O21" s="55">
        <v>108.45</v>
      </c>
      <c r="P21" s="55">
        <v>32.273980000000002</v>
      </c>
      <c r="Q21" s="55">
        <v>400.85004607000002</v>
      </c>
      <c r="R21" s="56">
        <v>1E-4</v>
      </c>
      <c r="S21" s="56">
        <v>2.1399999999999999E-2</v>
      </c>
      <c r="T21" s="56">
        <v>7.4999999999999997E-3</v>
      </c>
    </row>
    <row r="22" spans="1:20">
      <c r="A22" t="s">
        <v>336</v>
      </c>
      <c r="B22" t="s">
        <v>337</v>
      </c>
      <c r="C22" t="s">
        <v>96</v>
      </c>
      <c r="D22" t="s">
        <v>108</v>
      </c>
      <c r="E22" t="s">
        <v>334</v>
      </c>
      <c r="F22" t="s">
        <v>335</v>
      </c>
      <c r="G22" t="s">
        <v>316</v>
      </c>
      <c r="H22" t="s">
        <v>127</v>
      </c>
      <c r="I22" s="105" t="s">
        <v>3492</v>
      </c>
      <c r="J22" s="55">
        <v>3.1</v>
      </c>
      <c r="K22" t="s">
        <v>98</v>
      </c>
      <c r="L22" s="56">
        <v>1.77E-2</v>
      </c>
      <c r="M22" s="56">
        <v>2.4E-2</v>
      </c>
      <c r="N22" s="55">
        <v>221467.99</v>
      </c>
      <c r="O22" s="55">
        <v>109.35</v>
      </c>
      <c r="P22" s="55">
        <v>0</v>
      </c>
      <c r="Q22" s="55">
        <v>242.17524706500001</v>
      </c>
      <c r="R22" s="56">
        <v>1E-4</v>
      </c>
      <c r="S22" s="56">
        <v>1.29E-2</v>
      </c>
      <c r="T22" s="56">
        <v>4.4999999999999997E-3</v>
      </c>
    </row>
    <row r="23" spans="1:20">
      <c r="A23" t="s">
        <v>338</v>
      </c>
      <c r="B23" t="s">
        <v>339</v>
      </c>
      <c r="C23" t="s">
        <v>96</v>
      </c>
      <c r="D23" t="s">
        <v>108</v>
      </c>
      <c r="E23" t="s">
        <v>334</v>
      </c>
      <c r="F23" t="s">
        <v>335</v>
      </c>
      <c r="G23" t="s">
        <v>316</v>
      </c>
      <c r="H23" t="s">
        <v>127</v>
      </c>
      <c r="I23" s="105" t="s">
        <v>3492</v>
      </c>
      <c r="J23" s="55">
        <v>6.16</v>
      </c>
      <c r="K23" t="s">
        <v>98</v>
      </c>
      <c r="L23" s="56">
        <v>2.4799999999999999E-2</v>
      </c>
      <c r="M23" s="56">
        <v>2.8500000000000001E-2</v>
      </c>
      <c r="N23" s="55">
        <v>416427.23</v>
      </c>
      <c r="O23" s="55">
        <v>109.05</v>
      </c>
      <c r="P23" s="55">
        <v>0</v>
      </c>
      <c r="Q23" s="55">
        <v>454.11389431499998</v>
      </c>
      <c r="R23" s="56">
        <v>1E-4</v>
      </c>
      <c r="S23" s="56">
        <v>2.4199999999999999E-2</v>
      </c>
      <c r="T23" s="56">
        <v>8.5000000000000006E-3</v>
      </c>
    </row>
    <row r="24" spans="1:20">
      <c r="A24" t="s">
        <v>340</v>
      </c>
      <c r="B24" t="s">
        <v>341</v>
      </c>
      <c r="C24" t="s">
        <v>96</v>
      </c>
      <c r="D24" t="s">
        <v>108</v>
      </c>
      <c r="E24" t="s">
        <v>334</v>
      </c>
      <c r="F24" t="s">
        <v>335</v>
      </c>
      <c r="G24" t="s">
        <v>342</v>
      </c>
      <c r="H24" t="s">
        <v>175</v>
      </c>
      <c r="I24" s="105" t="s">
        <v>3492</v>
      </c>
      <c r="J24" s="55">
        <v>7.48</v>
      </c>
      <c r="K24" t="s">
        <v>98</v>
      </c>
      <c r="L24" s="56">
        <v>8.9999999999999993E-3</v>
      </c>
      <c r="M24" s="56">
        <v>3.04E-2</v>
      </c>
      <c r="N24" s="55">
        <v>244095.53</v>
      </c>
      <c r="O24" s="55">
        <v>93.65</v>
      </c>
      <c r="P24" s="55">
        <v>1.1247</v>
      </c>
      <c r="Q24" s="55">
        <v>229.720163845</v>
      </c>
      <c r="R24" s="56">
        <v>1E-4</v>
      </c>
      <c r="S24" s="56">
        <v>1.23E-2</v>
      </c>
      <c r="T24" s="56">
        <v>4.3E-3</v>
      </c>
    </row>
    <row r="25" spans="1:20">
      <c r="A25" t="s">
        <v>343</v>
      </c>
      <c r="B25" t="s">
        <v>344</v>
      </c>
      <c r="C25" t="s">
        <v>96</v>
      </c>
      <c r="D25" t="s">
        <v>108</v>
      </c>
      <c r="E25" t="s">
        <v>334</v>
      </c>
      <c r="F25" t="s">
        <v>335</v>
      </c>
      <c r="G25" t="s">
        <v>342</v>
      </c>
      <c r="H25" t="s">
        <v>175</v>
      </c>
      <c r="I25" s="105" t="s">
        <v>3492</v>
      </c>
      <c r="J25" s="55">
        <v>11.02</v>
      </c>
      <c r="K25" t="s">
        <v>98</v>
      </c>
      <c r="L25" s="56">
        <v>1.6899999999999998E-2</v>
      </c>
      <c r="M25" s="56">
        <v>3.3700000000000001E-2</v>
      </c>
      <c r="N25" s="55">
        <v>494397.56</v>
      </c>
      <c r="O25" s="55">
        <v>91.53</v>
      </c>
      <c r="P25" s="55">
        <v>4.1311999999999998</v>
      </c>
      <c r="Q25" s="55">
        <v>456.65328666800002</v>
      </c>
      <c r="R25" s="56">
        <v>2.0000000000000001E-4</v>
      </c>
      <c r="S25" s="56">
        <v>2.4400000000000002E-2</v>
      </c>
      <c r="T25" s="56">
        <v>8.5000000000000006E-3</v>
      </c>
    </row>
    <row r="26" spans="1:20">
      <c r="A26" t="s">
        <v>345</v>
      </c>
      <c r="B26" t="s">
        <v>346</v>
      </c>
      <c r="C26" t="s">
        <v>96</v>
      </c>
      <c r="D26" t="s">
        <v>108</v>
      </c>
      <c r="E26" t="s">
        <v>347</v>
      </c>
      <c r="F26" t="s">
        <v>335</v>
      </c>
      <c r="G26" t="s">
        <v>348</v>
      </c>
      <c r="H26" t="s">
        <v>175</v>
      </c>
      <c r="I26" s="105" t="s">
        <v>3492</v>
      </c>
      <c r="J26" s="55">
        <v>4.07</v>
      </c>
      <c r="K26" t="s">
        <v>98</v>
      </c>
      <c r="L26" s="56">
        <v>5.0000000000000001E-3</v>
      </c>
      <c r="M26" s="56">
        <v>2.7199999999999998E-2</v>
      </c>
      <c r="N26" s="55">
        <v>72947.25</v>
      </c>
      <c r="O26" s="55">
        <v>101.54</v>
      </c>
      <c r="P26" s="55">
        <v>0</v>
      </c>
      <c r="Q26" s="55">
        <v>74.070637649999995</v>
      </c>
      <c r="R26" s="56">
        <v>0</v>
      </c>
      <c r="S26" s="56">
        <v>4.0000000000000001E-3</v>
      </c>
      <c r="T26" s="56">
        <v>1.4E-3</v>
      </c>
    </row>
    <row r="27" spans="1:20">
      <c r="A27" t="s">
        <v>349</v>
      </c>
      <c r="B27" t="s">
        <v>350</v>
      </c>
      <c r="C27" t="s">
        <v>96</v>
      </c>
      <c r="D27" t="s">
        <v>108</v>
      </c>
      <c r="E27" t="s">
        <v>347</v>
      </c>
      <c r="F27" t="s">
        <v>335</v>
      </c>
      <c r="G27" t="s">
        <v>348</v>
      </c>
      <c r="H27" t="s">
        <v>175</v>
      </c>
      <c r="I27" s="105" t="s">
        <v>3492</v>
      </c>
      <c r="J27" s="55">
        <v>5.89</v>
      </c>
      <c r="K27" t="s">
        <v>98</v>
      </c>
      <c r="L27" s="56">
        <v>5.8999999999999999E-3</v>
      </c>
      <c r="M27" s="56">
        <v>3.04E-2</v>
      </c>
      <c r="N27" s="55">
        <v>220952.17</v>
      </c>
      <c r="O27" s="55">
        <v>93.79</v>
      </c>
      <c r="P27" s="55">
        <v>0</v>
      </c>
      <c r="Q27" s="55">
        <v>207.231040243</v>
      </c>
      <c r="R27" s="56">
        <v>2.0000000000000001E-4</v>
      </c>
      <c r="S27" s="56">
        <v>1.11E-2</v>
      </c>
      <c r="T27" s="56">
        <v>3.8999999999999998E-3</v>
      </c>
    </row>
    <row r="28" spans="1:20">
      <c r="A28" t="s">
        <v>352</v>
      </c>
      <c r="B28" t="s">
        <v>353</v>
      </c>
      <c r="C28" t="s">
        <v>96</v>
      </c>
      <c r="D28" t="s">
        <v>108</v>
      </c>
      <c r="E28" t="s">
        <v>347</v>
      </c>
      <c r="F28" t="s">
        <v>335</v>
      </c>
      <c r="G28" t="s">
        <v>348</v>
      </c>
      <c r="H28" t="s">
        <v>175</v>
      </c>
      <c r="I28" s="105" t="s">
        <v>3492</v>
      </c>
      <c r="J28" s="55">
        <v>1.21</v>
      </c>
      <c r="K28" t="s">
        <v>98</v>
      </c>
      <c r="L28" s="56">
        <v>4.7500000000000001E-2</v>
      </c>
      <c r="M28" s="56">
        <v>2.5000000000000001E-2</v>
      </c>
      <c r="N28" s="55">
        <v>33247.74</v>
      </c>
      <c r="O28" s="55">
        <v>140.54</v>
      </c>
      <c r="P28" s="55">
        <v>0</v>
      </c>
      <c r="Q28" s="55">
        <v>46.726373795999997</v>
      </c>
      <c r="R28" s="56">
        <v>0</v>
      </c>
      <c r="S28" s="56">
        <v>2.5000000000000001E-3</v>
      </c>
      <c r="T28" s="56">
        <v>8.9999999999999998E-4</v>
      </c>
    </row>
    <row r="29" spans="1:20">
      <c r="A29" t="s">
        <v>354</v>
      </c>
      <c r="B29" t="s">
        <v>355</v>
      </c>
      <c r="C29" t="s">
        <v>96</v>
      </c>
      <c r="D29" t="s">
        <v>108</v>
      </c>
      <c r="E29" t="s">
        <v>356</v>
      </c>
      <c r="F29" t="s">
        <v>335</v>
      </c>
      <c r="G29" t="s">
        <v>357</v>
      </c>
      <c r="H29" t="s">
        <v>127</v>
      </c>
      <c r="I29" s="105" t="s">
        <v>3492</v>
      </c>
      <c r="J29" s="55">
        <v>6.57</v>
      </c>
      <c r="K29" t="s">
        <v>98</v>
      </c>
      <c r="L29" s="56">
        <v>3.5000000000000001E-3</v>
      </c>
      <c r="M29" s="56">
        <v>3.0700000000000002E-2</v>
      </c>
      <c r="N29" s="55">
        <v>418203.55</v>
      </c>
      <c r="O29" s="55">
        <v>91.16</v>
      </c>
      <c r="P29" s="55">
        <v>0</v>
      </c>
      <c r="Q29" s="55">
        <v>381.23435618000002</v>
      </c>
      <c r="R29" s="56">
        <v>1E-4</v>
      </c>
      <c r="S29" s="56">
        <v>2.0299999999999999E-2</v>
      </c>
      <c r="T29" s="56">
        <v>7.1000000000000004E-3</v>
      </c>
    </row>
    <row r="30" spans="1:20">
      <c r="A30" t="s">
        <v>359</v>
      </c>
      <c r="B30" t="s">
        <v>360</v>
      </c>
      <c r="C30" t="s">
        <v>96</v>
      </c>
      <c r="D30" t="s">
        <v>108</v>
      </c>
      <c r="E30" t="s">
        <v>356</v>
      </c>
      <c r="F30" t="s">
        <v>335</v>
      </c>
      <c r="G30" t="s">
        <v>348</v>
      </c>
      <c r="H30" t="s">
        <v>175</v>
      </c>
      <c r="I30" s="105" t="s">
        <v>3492</v>
      </c>
      <c r="J30" s="55">
        <v>2.46</v>
      </c>
      <c r="K30" t="s">
        <v>98</v>
      </c>
      <c r="L30" s="56">
        <v>2.4E-2</v>
      </c>
      <c r="M30" s="56">
        <v>2.3300000000000001E-2</v>
      </c>
      <c r="N30" s="55">
        <v>4976.58</v>
      </c>
      <c r="O30" s="55">
        <v>112.98</v>
      </c>
      <c r="P30" s="55">
        <v>0</v>
      </c>
      <c r="Q30" s="55">
        <v>5.6225400839999997</v>
      </c>
      <c r="R30" s="56">
        <v>0</v>
      </c>
      <c r="S30" s="56">
        <v>2.9999999999999997E-4</v>
      </c>
      <c r="T30" s="56">
        <v>1E-4</v>
      </c>
    </row>
    <row r="31" spans="1:20">
      <c r="A31" t="s">
        <v>361</v>
      </c>
      <c r="B31" t="s">
        <v>362</v>
      </c>
      <c r="C31" t="s">
        <v>96</v>
      </c>
      <c r="D31" t="s">
        <v>108</v>
      </c>
      <c r="E31" t="s">
        <v>356</v>
      </c>
      <c r="F31" t="s">
        <v>335</v>
      </c>
      <c r="G31" t="s">
        <v>357</v>
      </c>
      <c r="H31" t="s">
        <v>127</v>
      </c>
      <c r="I31" s="105" t="s">
        <v>3492</v>
      </c>
      <c r="J31" s="55">
        <v>3.67</v>
      </c>
      <c r="K31" t="s">
        <v>98</v>
      </c>
      <c r="L31" s="56">
        <v>2.5999999999999999E-2</v>
      </c>
      <c r="M31" s="56">
        <v>2.2700000000000001E-2</v>
      </c>
      <c r="N31" s="55">
        <v>79281.55</v>
      </c>
      <c r="O31" s="55">
        <v>113.37</v>
      </c>
      <c r="P31" s="55">
        <v>0</v>
      </c>
      <c r="Q31" s="55">
        <v>89.881493234999994</v>
      </c>
      <c r="R31" s="56">
        <v>2.0000000000000001E-4</v>
      </c>
      <c r="S31" s="56">
        <v>4.7999999999999996E-3</v>
      </c>
      <c r="T31" s="56">
        <v>1.6999999999999999E-3</v>
      </c>
    </row>
    <row r="32" spans="1:20">
      <c r="A32" t="s">
        <v>363</v>
      </c>
      <c r="B32" t="s">
        <v>364</v>
      </c>
      <c r="C32" t="s">
        <v>96</v>
      </c>
      <c r="D32" t="s">
        <v>108</v>
      </c>
      <c r="E32" t="s">
        <v>356</v>
      </c>
      <c r="F32" t="s">
        <v>335</v>
      </c>
      <c r="G32" t="s">
        <v>357</v>
      </c>
      <c r="H32" t="s">
        <v>127</v>
      </c>
      <c r="I32" s="105" t="s">
        <v>3492</v>
      </c>
      <c r="J32" s="55">
        <v>4.1399999999999997</v>
      </c>
      <c r="K32" t="s">
        <v>98</v>
      </c>
      <c r="L32" s="56">
        <v>2.81E-2</v>
      </c>
      <c r="M32" s="56">
        <v>2.5899999999999999E-2</v>
      </c>
      <c r="N32" s="55">
        <v>21347.27</v>
      </c>
      <c r="O32" s="55">
        <v>113.83</v>
      </c>
      <c r="P32" s="55">
        <v>0</v>
      </c>
      <c r="Q32" s="55">
        <v>24.299597441</v>
      </c>
      <c r="R32" s="56">
        <v>0</v>
      </c>
      <c r="S32" s="56">
        <v>1.2999999999999999E-3</v>
      </c>
      <c r="T32" s="56">
        <v>5.0000000000000001E-4</v>
      </c>
    </row>
    <row r="33" spans="1:20">
      <c r="A33" t="s">
        <v>365</v>
      </c>
      <c r="B33" t="s">
        <v>366</v>
      </c>
      <c r="C33" t="s">
        <v>96</v>
      </c>
      <c r="D33" t="s">
        <v>108</v>
      </c>
      <c r="E33" t="s">
        <v>356</v>
      </c>
      <c r="F33" t="s">
        <v>335</v>
      </c>
      <c r="G33" t="s">
        <v>357</v>
      </c>
      <c r="H33" t="s">
        <v>127</v>
      </c>
      <c r="I33" s="105" t="s">
        <v>3492</v>
      </c>
      <c r="J33" s="55">
        <v>2.39</v>
      </c>
      <c r="K33" t="s">
        <v>98</v>
      </c>
      <c r="L33" s="56">
        <v>3.6999999999999998E-2</v>
      </c>
      <c r="M33" s="56">
        <v>2.3599999999999999E-2</v>
      </c>
      <c r="N33" s="55">
        <v>5903.45</v>
      </c>
      <c r="O33" s="55">
        <v>115.14</v>
      </c>
      <c r="P33" s="55">
        <v>0</v>
      </c>
      <c r="Q33" s="55">
        <v>6.7972323299999999</v>
      </c>
      <c r="R33" s="56">
        <v>0</v>
      </c>
      <c r="S33" s="56">
        <v>4.0000000000000002E-4</v>
      </c>
      <c r="T33" s="56">
        <v>1E-4</v>
      </c>
    </row>
    <row r="34" spans="1:20">
      <c r="A34" t="s">
        <v>367</v>
      </c>
      <c r="B34" t="s">
        <v>368</v>
      </c>
      <c r="C34" t="s">
        <v>96</v>
      </c>
      <c r="D34" t="s">
        <v>108</v>
      </c>
      <c r="E34" t="s">
        <v>369</v>
      </c>
      <c r="F34" t="s">
        <v>335</v>
      </c>
      <c r="G34" t="s">
        <v>348</v>
      </c>
      <c r="H34" t="s">
        <v>175</v>
      </c>
      <c r="I34" s="105" t="s">
        <v>3492</v>
      </c>
      <c r="J34" s="55">
        <v>4.24</v>
      </c>
      <c r="K34" t="s">
        <v>98</v>
      </c>
      <c r="L34" s="56">
        <v>6.4999999999999997E-3</v>
      </c>
      <c r="M34" s="56">
        <v>2.3300000000000001E-2</v>
      </c>
      <c r="N34" s="55">
        <v>70960.14</v>
      </c>
      <c r="O34" s="55">
        <v>103.63</v>
      </c>
      <c r="P34" s="55">
        <v>1.11683</v>
      </c>
      <c r="Q34" s="55">
        <v>74.652823081999998</v>
      </c>
      <c r="R34" s="56">
        <v>1E-4</v>
      </c>
      <c r="S34" s="56">
        <v>4.0000000000000001E-3</v>
      </c>
      <c r="T34" s="56">
        <v>1.4E-3</v>
      </c>
    </row>
    <row r="35" spans="1:20">
      <c r="A35" t="s">
        <v>370</v>
      </c>
      <c r="B35" t="s">
        <v>371</v>
      </c>
      <c r="C35" t="s">
        <v>96</v>
      </c>
      <c r="D35" t="s">
        <v>108</v>
      </c>
      <c r="E35" t="s">
        <v>369</v>
      </c>
      <c r="F35" t="s">
        <v>335</v>
      </c>
      <c r="G35" t="s">
        <v>348</v>
      </c>
      <c r="H35" t="s">
        <v>175</v>
      </c>
      <c r="I35" s="105" t="s">
        <v>3492</v>
      </c>
      <c r="J35" s="55">
        <v>5</v>
      </c>
      <c r="K35" t="s">
        <v>98</v>
      </c>
      <c r="L35" s="56">
        <v>1.43E-2</v>
      </c>
      <c r="M35" s="56">
        <v>2.69E-2</v>
      </c>
      <c r="N35" s="55">
        <v>1140.75</v>
      </c>
      <c r="O35" s="55">
        <v>104.73</v>
      </c>
      <c r="P35" s="55">
        <v>2.2849999999999999E-2</v>
      </c>
      <c r="Q35" s="55">
        <v>1.217557475</v>
      </c>
      <c r="R35" s="56">
        <v>0</v>
      </c>
      <c r="S35" s="56">
        <v>1E-4</v>
      </c>
      <c r="T35" s="56">
        <v>0</v>
      </c>
    </row>
    <row r="36" spans="1:20">
      <c r="A36" t="s">
        <v>372</v>
      </c>
      <c r="B36" t="s">
        <v>373</v>
      </c>
      <c r="C36" t="s">
        <v>96</v>
      </c>
      <c r="D36" t="s">
        <v>108</v>
      </c>
      <c r="E36" t="s">
        <v>369</v>
      </c>
      <c r="F36" t="s">
        <v>335</v>
      </c>
      <c r="G36" t="s">
        <v>348</v>
      </c>
      <c r="H36" t="s">
        <v>175</v>
      </c>
      <c r="I36" s="105" t="s">
        <v>3492</v>
      </c>
      <c r="J36" s="55">
        <v>6.66</v>
      </c>
      <c r="K36" t="s">
        <v>98</v>
      </c>
      <c r="L36" s="56">
        <v>3.61E-2</v>
      </c>
      <c r="M36" s="56">
        <v>3.27E-2</v>
      </c>
      <c r="N36" s="55">
        <v>108402.45</v>
      </c>
      <c r="O36" s="55">
        <v>104.73</v>
      </c>
      <c r="P36" s="55">
        <v>3.14012</v>
      </c>
      <c r="Q36" s="55">
        <v>116.67000588499999</v>
      </c>
      <c r="R36" s="56">
        <v>2.0000000000000001E-4</v>
      </c>
      <c r="S36" s="56">
        <v>6.1999999999999998E-3</v>
      </c>
      <c r="T36" s="56">
        <v>2.2000000000000001E-3</v>
      </c>
    </row>
    <row r="37" spans="1:20">
      <c r="A37" t="s">
        <v>374</v>
      </c>
      <c r="B37" t="s">
        <v>375</v>
      </c>
      <c r="C37" t="s">
        <v>96</v>
      </c>
      <c r="D37" t="s">
        <v>108</v>
      </c>
      <c r="E37" t="s">
        <v>369</v>
      </c>
      <c r="F37" t="s">
        <v>335</v>
      </c>
      <c r="G37" t="s">
        <v>348</v>
      </c>
      <c r="H37" t="s">
        <v>175</v>
      </c>
      <c r="I37" s="105" t="s">
        <v>3492</v>
      </c>
      <c r="J37" s="55">
        <v>1.48</v>
      </c>
      <c r="K37" t="s">
        <v>98</v>
      </c>
      <c r="L37" s="56">
        <v>1.7600000000000001E-2</v>
      </c>
      <c r="M37" s="56">
        <v>2.1299999999999999E-2</v>
      </c>
      <c r="N37" s="55">
        <v>50474.49</v>
      </c>
      <c r="O37" s="55">
        <v>112.57</v>
      </c>
      <c r="P37" s="55">
        <v>1.19736</v>
      </c>
      <c r="Q37" s="55">
        <v>58.016493392999998</v>
      </c>
      <c r="R37" s="56">
        <v>0</v>
      </c>
      <c r="S37" s="56">
        <v>3.0999999999999999E-3</v>
      </c>
      <c r="T37" s="56">
        <v>1.1000000000000001E-3</v>
      </c>
    </row>
    <row r="38" spans="1:20">
      <c r="A38" t="s">
        <v>376</v>
      </c>
      <c r="B38" t="s">
        <v>377</v>
      </c>
      <c r="C38" t="s">
        <v>96</v>
      </c>
      <c r="D38" t="s">
        <v>108</v>
      </c>
      <c r="E38" t="s">
        <v>369</v>
      </c>
      <c r="F38" t="s">
        <v>335</v>
      </c>
      <c r="G38" t="s">
        <v>348</v>
      </c>
      <c r="H38" t="s">
        <v>175</v>
      </c>
      <c r="I38" s="105" t="s">
        <v>3492</v>
      </c>
      <c r="J38" s="55">
        <v>2.2000000000000002</v>
      </c>
      <c r="K38" t="s">
        <v>98</v>
      </c>
      <c r="L38" s="56">
        <v>2.1499999999999998E-2</v>
      </c>
      <c r="M38" s="56">
        <v>2.2499999999999999E-2</v>
      </c>
      <c r="N38" s="55">
        <v>70634</v>
      </c>
      <c r="O38" s="55">
        <v>113.66</v>
      </c>
      <c r="P38" s="55">
        <v>0</v>
      </c>
      <c r="Q38" s="55">
        <v>80.282604399999997</v>
      </c>
      <c r="R38" s="56">
        <v>1E-4</v>
      </c>
      <c r="S38" s="56">
        <v>4.3E-3</v>
      </c>
      <c r="T38" s="56">
        <v>1.5E-3</v>
      </c>
    </row>
    <row r="39" spans="1:20">
      <c r="A39" t="s">
        <v>378</v>
      </c>
      <c r="B39" t="s">
        <v>379</v>
      </c>
      <c r="C39" t="s">
        <v>96</v>
      </c>
      <c r="D39" t="s">
        <v>108</v>
      </c>
      <c r="E39" t="s">
        <v>369</v>
      </c>
      <c r="F39" t="s">
        <v>335</v>
      </c>
      <c r="G39" t="s">
        <v>348</v>
      </c>
      <c r="H39" t="s">
        <v>175</v>
      </c>
      <c r="I39" s="105" t="s">
        <v>3492</v>
      </c>
      <c r="J39" s="55">
        <v>4.3</v>
      </c>
      <c r="K39" t="s">
        <v>98</v>
      </c>
      <c r="L39" s="56">
        <v>2.2499999999999999E-2</v>
      </c>
      <c r="M39" s="56">
        <v>2.6100000000000002E-2</v>
      </c>
      <c r="N39" s="55">
        <v>188996.96</v>
      </c>
      <c r="O39" s="55">
        <v>111.23</v>
      </c>
      <c r="P39" s="55">
        <v>17.379549999999998</v>
      </c>
      <c r="Q39" s="55">
        <v>227.60086860800001</v>
      </c>
      <c r="R39" s="56">
        <v>2.0000000000000001E-4</v>
      </c>
      <c r="S39" s="56">
        <v>1.21E-2</v>
      </c>
      <c r="T39" s="56">
        <v>4.3E-3</v>
      </c>
    </row>
    <row r="40" spans="1:20">
      <c r="A40" t="s">
        <v>380</v>
      </c>
      <c r="B40" t="s">
        <v>381</v>
      </c>
      <c r="C40" t="s">
        <v>96</v>
      </c>
      <c r="D40" t="s">
        <v>108</v>
      </c>
      <c r="E40" t="s">
        <v>369</v>
      </c>
      <c r="F40" t="s">
        <v>335</v>
      </c>
      <c r="G40" t="s">
        <v>348</v>
      </c>
      <c r="H40" t="s">
        <v>175</v>
      </c>
      <c r="I40" s="105" t="s">
        <v>3492</v>
      </c>
      <c r="J40" s="55">
        <v>5.9</v>
      </c>
      <c r="K40" t="s">
        <v>98</v>
      </c>
      <c r="L40" s="56">
        <v>2.5000000000000001E-3</v>
      </c>
      <c r="M40" s="56">
        <v>2.69E-2</v>
      </c>
      <c r="N40" s="55">
        <v>164723.81</v>
      </c>
      <c r="O40" s="55">
        <v>94.78</v>
      </c>
      <c r="P40" s="55">
        <v>4.2322800000000003</v>
      </c>
      <c r="Q40" s="55">
        <v>160.357507118</v>
      </c>
      <c r="R40" s="56">
        <v>1E-4</v>
      </c>
      <c r="S40" s="56">
        <v>8.6E-3</v>
      </c>
      <c r="T40" s="56">
        <v>3.0000000000000001E-3</v>
      </c>
    </row>
    <row r="41" spans="1:20">
      <c r="A41" t="s">
        <v>383</v>
      </c>
      <c r="B41" t="s">
        <v>384</v>
      </c>
      <c r="C41" t="s">
        <v>96</v>
      </c>
      <c r="D41" t="s">
        <v>108</v>
      </c>
      <c r="E41" t="s">
        <v>369</v>
      </c>
      <c r="F41" t="s">
        <v>335</v>
      </c>
      <c r="G41" t="s">
        <v>348</v>
      </c>
      <c r="H41" t="s">
        <v>175</v>
      </c>
      <c r="I41" s="105" t="s">
        <v>3492</v>
      </c>
      <c r="J41" s="55">
        <v>3.01</v>
      </c>
      <c r="K41" t="s">
        <v>98</v>
      </c>
      <c r="L41" s="56">
        <v>2.35E-2</v>
      </c>
      <c r="M41" s="56">
        <v>2.2700000000000001E-2</v>
      </c>
      <c r="N41" s="55">
        <v>141568.13</v>
      </c>
      <c r="O41" s="55">
        <v>113.73</v>
      </c>
      <c r="P41" s="55">
        <v>0</v>
      </c>
      <c r="Q41" s="55">
        <v>161.00543424899999</v>
      </c>
      <c r="R41" s="56">
        <v>2.0000000000000001E-4</v>
      </c>
      <c r="S41" s="56">
        <v>8.6E-3</v>
      </c>
      <c r="T41" s="56">
        <v>3.0000000000000001E-3</v>
      </c>
    </row>
    <row r="42" spans="1:20">
      <c r="A42" t="s">
        <v>385</v>
      </c>
      <c r="B42" t="s">
        <v>386</v>
      </c>
      <c r="C42" t="s">
        <v>96</v>
      </c>
      <c r="D42" t="s">
        <v>108</v>
      </c>
      <c r="E42" t="s">
        <v>387</v>
      </c>
      <c r="F42" t="s">
        <v>335</v>
      </c>
      <c r="G42" t="s">
        <v>348</v>
      </c>
      <c r="H42" t="s">
        <v>175</v>
      </c>
      <c r="I42" s="105" t="s">
        <v>3492</v>
      </c>
      <c r="J42" s="55">
        <v>2.96</v>
      </c>
      <c r="K42" t="s">
        <v>98</v>
      </c>
      <c r="L42" s="56">
        <v>1.4200000000000001E-2</v>
      </c>
      <c r="M42" s="56">
        <v>2.4899999999999999E-2</v>
      </c>
      <c r="N42" s="55">
        <v>86283.15</v>
      </c>
      <c r="O42" s="55">
        <v>108.25</v>
      </c>
      <c r="P42" s="55">
        <v>0</v>
      </c>
      <c r="Q42" s="55">
        <v>93.401509875000002</v>
      </c>
      <c r="R42" s="56">
        <v>1E-4</v>
      </c>
      <c r="S42" s="56">
        <v>5.0000000000000001E-3</v>
      </c>
      <c r="T42" s="56">
        <v>1.6999999999999999E-3</v>
      </c>
    </row>
    <row r="43" spans="1:20">
      <c r="A43" t="s">
        <v>389</v>
      </c>
      <c r="B43" t="s">
        <v>390</v>
      </c>
      <c r="C43" t="s">
        <v>96</v>
      </c>
      <c r="D43" t="s">
        <v>108</v>
      </c>
      <c r="E43" t="s">
        <v>391</v>
      </c>
      <c r="F43" t="s">
        <v>335</v>
      </c>
      <c r="G43" t="s">
        <v>348</v>
      </c>
      <c r="H43" t="s">
        <v>175</v>
      </c>
      <c r="I43" s="105" t="s">
        <v>3492</v>
      </c>
      <c r="J43" s="55">
        <v>0.7</v>
      </c>
      <c r="K43" t="s">
        <v>98</v>
      </c>
      <c r="L43" s="56">
        <v>0.04</v>
      </c>
      <c r="M43" s="56">
        <v>2.5999999999999999E-2</v>
      </c>
      <c r="N43" s="55">
        <v>861.87</v>
      </c>
      <c r="O43" s="55">
        <v>113.55</v>
      </c>
      <c r="P43" s="55">
        <v>0</v>
      </c>
      <c r="Q43" s="55">
        <v>0.97865338499999999</v>
      </c>
      <c r="R43" s="56">
        <v>0</v>
      </c>
      <c r="S43" s="56">
        <v>1E-4</v>
      </c>
      <c r="T43" s="56">
        <v>0</v>
      </c>
    </row>
    <row r="44" spans="1:20">
      <c r="A44" t="s">
        <v>392</v>
      </c>
      <c r="B44" t="s">
        <v>393</v>
      </c>
      <c r="C44" t="s">
        <v>96</v>
      </c>
      <c r="D44" t="s">
        <v>108</v>
      </c>
      <c r="E44" t="s">
        <v>391</v>
      </c>
      <c r="F44" t="s">
        <v>335</v>
      </c>
      <c r="G44" t="s">
        <v>348</v>
      </c>
      <c r="H44" t="s">
        <v>175</v>
      </c>
      <c r="I44" s="105" t="s">
        <v>3492</v>
      </c>
      <c r="J44" s="55">
        <v>4.03</v>
      </c>
      <c r="K44" t="s">
        <v>98</v>
      </c>
      <c r="L44" s="56">
        <v>3.5000000000000003E-2</v>
      </c>
      <c r="M44" s="56">
        <v>2.6100000000000002E-2</v>
      </c>
      <c r="N44" s="55">
        <v>46952.93</v>
      </c>
      <c r="O44" s="55">
        <v>118.48</v>
      </c>
      <c r="P44" s="55">
        <v>0</v>
      </c>
      <c r="Q44" s="55">
        <v>55.629831463999999</v>
      </c>
      <c r="R44" s="56">
        <v>1E-4</v>
      </c>
      <c r="S44" s="56">
        <v>3.0000000000000001E-3</v>
      </c>
      <c r="T44" s="56">
        <v>1E-3</v>
      </c>
    </row>
    <row r="45" spans="1:20">
      <c r="A45" t="s">
        <v>394</v>
      </c>
      <c r="B45" t="s">
        <v>395</v>
      </c>
      <c r="C45" t="s">
        <v>96</v>
      </c>
      <c r="D45" t="s">
        <v>108</v>
      </c>
      <c r="E45" t="s">
        <v>391</v>
      </c>
      <c r="F45" t="s">
        <v>335</v>
      </c>
      <c r="G45" t="s">
        <v>348</v>
      </c>
      <c r="H45" t="s">
        <v>175</v>
      </c>
      <c r="I45" s="105" t="s">
        <v>3492</v>
      </c>
      <c r="J45" s="55">
        <v>6.58</v>
      </c>
      <c r="K45" t="s">
        <v>98</v>
      </c>
      <c r="L45" s="56">
        <v>2.5000000000000001E-2</v>
      </c>
      <c r="M45" s="56">
        <v>2.9000000000000001E-2</v>
      </c>
      <c r="N45" s="55">
        <v>82051.149999999994</v>
      </c>
      <c r="O45" s="55">
        <v>109.47</v>
      </c>
      <c r="P45" s="55">
        <v>0</v>
      </c>
      <c r="Q45" s="55">
        <v>89.821393904999994</v>
      </c>
      <c r="R45" s="56">
        <v>1E-4</v>
      </c>
      <c r="S45" s="56">
        <v>4.7999999999999996E-3</v>
      </c>
      <c r="T45" s="56">
        <v>1.6999999999999999E-3</v>
      </c>
    </row>
    <row r="46" spans="1:20">
      <c r="A46" t="s">
        <v>396</v>
      </c>
      <c r="B46" t="s">
        <v>397</v>
      </c>
      <c r="C46" t="s">
        <v>96</v>
      </c>
      <c r="D46" t="s">
        <v>108</v>
      </c>
      <c r="E46" t="s">
        <v>391</v>
      </c>
      <c r="F46" t="s">
        <v>335</v>
      </c>
      <c r="G46" t="s">
        <v>348</v>
      </c>
      <c r="H46" t="s">
        <v>175</v>
      </c>
      <c r="I46" s="105" t="s">
        <v>3492</v>
      </c>
      <c r="J46" s="55">
        <v>2.67</v>
      </c>
      <c r="K46" t="s">
        <v>98</v>
      </c>
      <c r="L46" s="56">
        <v>0.04</v>
      </c>
      <c r="M46" s="56">
        <v>2.3900000000000001E-2</v>
      </c>
      <c r="N46" s="55">
        <v>150667.16</v>
      </c>
      <c r="O46" s="55">
        <v>118.24</v>
      </c>
      <c r="P46" s="55">
        <v>0</v>
      </c>
      <c r="Q46" s="55">
        <v>178.14884998400001</v>
      </c>
      <c r="R46" s="56">
        <v>2.0000000000000001E-4</v>
      </c>
      <c r="S46" s="56">
        <v>9.4999999999999998E-3</v>
      </c>
      <c r="T46" s="56">
        <v>3.3E-3</v>
      </c>
    </row>
    <row r="47" spans="1:20">
      <c r="A47" t="s">
        <v>398</v>
      </c>
      <c r="B47" t="s">
        <v>399</v>
      </c>
      <c r="C47" t="s">
        <v>96</v>
      </c>
      <c r="D47" t="s">
        <v>108</v>
      </c>
      <c r="E47" t="s">
        <v>400</v>
      </c>
      <c r="F47" t="s">
        <v>335</v>
      </c>
      <c r="G47" t="s">
        <v>348</v>
      </c>
      <c r="H47" t="s">
        <v>175</v>
      </c>
      <c r="I47" s="105" t="s">
        <v>3492</v>
      </c>
      <c r="J47" s="55">
        <v>2.36</v>
      </c>
      <c r="K47" t="s">
        <v>98</v>
      </c>
      <c r="L47" s="56">
        <v>2.3400000000000001E-2</v>
      </c>
      <c r="M47" s="56">
        <v>2.53E-2</v>
      </c>
      <c r="N47" s="55">
        <v>91946.8</v>
      </c>
      <c r="O47" s="55">
        <v>112.87</v>
      </c>
      <c r="P47" s="55">
        <v>0</v>
      </c>
      <c r="Q47" s="55">
        <v>103.78035316</v>
      </c>
      <c r="R47" s="56">
        <v>0</v>
      </c>
      <c r="S47" s="56">
        <v>5.4999999999999997E-3</v>
      </c>
      <c r="T47" s="56">
        <v>1.9E-3</v>
      </c>
    </row>
    <row r="48" spans="1:20">
      <c r="A48" t="s">
        <v>401</v>
      </c>
      <c r="B48" t="s">
        <v>402</v>
      </c>
      <c r="C48" t="s">
        <v>96</v>
      </c>
      <c r="D48" t="s">
        <v>108</v>
      </c>
      <c r="E48" t="s">
        <v>403</v>
      </c>
      <c r="F48" t="s">
        <v>335</v>
      </c>
      <c r="G48" t="s">
        <v>357</v>
      </c>
      <c r="H48" t="s">
        <v>127</v>
      </c>
      <c r="I48" s="105" t="s">
        <v>3492</v>
      </c>
      <c r="J48" s="55">
        <v>2.27</v>
      </c>
      <c r="K48" t="s">
        <v>98</v>
      </c>
      <c r="L48" s="56">
        <v>3.2000000000000001E-2</v>
      </c>
      <c r="M48" s="56">
        <v>2.4500000000000001E-2</v>
      </c>
      <c r="N48" s="55">
        <v>134276.67000000001</v>
      </c>
      <c r="O48" s="55">
        <v>114.84</v>
      </c>
      <c r="P48" s="55">
        <v>0</v>
      </c>
      <c r="Q48" s="55">
        <v>154.203327828</v>
      </c>
      <c r="R48" s="56">
        <v>1E-4</v>
      </c>
      <c r="S48" s="56">
        <v>8.2000000000000007E-3</v>
      </c>
      <c r="T48" s="56">
        <v>2.8999999999999998E-3</v>
      </c>
    </row>
    <row r="49" spans="1:20">
      <c r="A49" t="s">
        <v>404</v>
      </c>
      <c r="B49" t="s">
        <v>405</v>
      </c>
      <c r="C49" t="s">
        <v>96</v>
      </c>
      <c r="D49" t="s">
        <v>108</v>
      </c>
      <c r="E49" t="s">
        <v>403</v>
      </c>
      <c r="F49" t="s">
        <v>335</v>
      </c>
      <c r="G49" t="s">
        <v>357</v>
      </c>
      <c r="H49" t="s">
        <v>127</v>
      </c>
      <c r="I49" s="105" t="s">
        <v>3492</v>
      </c>
      <c r="J49" s="55">
        <v>4.04</v>
      </c>
      <c r="K49" t="s">
        <v>98</v>
      </c>
      <c r="L49" s="56">
        <v>1.14E-2</v>
      </c>
      <c r="M49" s="56">
        <v>2.5999999999999999E-2</v>
      </c>
      <c r="N49" s="55">
        <v>146291.45000000001</v>
      </c>
      <c r="O49" s="55">
        <v>103.86</v>
      </c>
      <c r="P49" s="55">
        <v>0</v>
      </c>
      <c r="Q49" s="55">
        <v>151.93829997</v>
      </c>
      <c r="R49" s="56">
        <v>1E-4</v>
      </c>
      <c r="S49" s="56">
        <v>8.0999999999999996E-3</v>
      </c>
      <c r="T49" s="56">
        <v>2.8E-3</v>
      </c>
    </row>
    <row r="50" spans="1:20">
      <c r="A50" t="s">
        <v>406</v>
      </c>
      <c r="B50" t="s">
        <v>407</v>
      </c>
      <c r="C50" t="s">
        <v>96</v>
      </c>
      <c r="D50" t="s">
        <v>108</v>
      </c>
      <c r="E50" t="s">
        <v>403</v>
      </c>
      <c r="F50" t="s">
        <v>335</v>
      </c>
      <c r="G50" t="s">
        <v>357</v>
      </c>
      <c r="H50" t="s">
        <v>127</v>
      </c>
      <c r="I50" s="105" t="s">
        <v>3492</v>
      </c>
      <c r="J50" s="55">
        <v>6.3</v>
      </c>
      <c r="K50" t="s">
        <v>98</v>
      </c>
      <c r="L50" s="56">
        <v>9.1999999999999998E-3</v>
      </c>
      <c r="M50" s="56">
        <v>3.0200000000000001E-2</v>
      </c>
      <c r="N50" s="55">
        <v>208477.89</v>
      </c>
      <c r="O50" s="55">
        <v>97.97</v>
      </c>
      <c r="P50" s="55">
        <v>2.1411699999999998</v>
      </c>
      <c r="Q50" s="55">
        <v>206.38695883299999</v>
      </c>
      <c r="R50" s="56">
        <v>1E-4</v>
      </c>
      <c r="S50" s="56">
        <v>1.0999999999999999E-2</v>
      </c>
      <c r="T50" s="56">
        <v>3.8999999999999998E-3</v>
      </c>
    </row>
    <row r="51" spans="1:20">
      <c r="A51" t="s">
        <v>409</v>
      </c>
      <c r="B51" t="s">
        <v>410</v>
      </c>
      <c r="C51" t="s">
        <v>96</v>
      </c>
      <c r="D51" t="s">
        <v>108</v>
      </c>
      <c r="E51" t="s">
        <v>400</v>
      </c>
      <c r="F51" t="s">
        <v>335</v>
      </c>
      <c r="G51" t="s">
        <v>348</v>
      </c>
      <c r="H51" t="s">
        <v>175</v>
      </c>
      <c r="I51" s="105" t="s">
        <v>3492</v>
      </c>
      <c r="J51" s="55">
        <v>5.66</v>
      </c>
      <c r="K51" t="s">
        <v>98</v>
      </c>
      <c r="L51" s="56">
        <v>6.4999999999999997E-3</v>
      </c>
      <c r="M51" s="56">
        <v>2.8799999999999999E-2</v>
      </c>
      <c r="N51" s="55">
        <v>295532.68</v>
      </c>
      <c r="O51" s="55">
        <v>97.78</v>
      </c>
      <c r="P51" s="55">
        <v>0</v>
      </c>
      <c r="Q51" s="55">
        <v>288.97185450400002</v>
      </c>
      <c r="R51" s="56">
        <v>1E-4</v>
      </c>
      <c r="S51" s="56">
        <v>1.54E-2</v>
      </c>
      <c r="T51" s="56">
        <v>5.4000000000000003E-3</v>
      </c>
    </row>
    <row r="52" spans="1:20">
      <c r="A52" t="s">
        <v>411</v>
      </c>
      <c r="B52" t="s">
        <v>412</v>
      </c>
      <c r="C52" t="s">
        <v>96</v>
      </c>
      <c r="D52" t="s">
        <v>108</v>
      </c>
      <c r="E52" t="s">
        <v>400</v>
      </c>
      <c r="F52" t="s">
        <v>335</v>
      </c>
      <c r="G52" t="s">
        <v>348</v>
      </c>
      <c r="H52" t="s">
        <v>175</v>
      </c>
      <c r="I52" s="105" t="s">
        <v>3492</v>
      </c>
      <c r="J52" s="55">
        <v>8.67</v>
      </c>
      <c r="K52" t="s">
        <v>98</v>
      </c>
      <c r="L52" s="56">
        <v>2.64E-2</v>
      </c>
      <c r="M52" s="56">
        <v>2.9600000000000001E-2</v>
      </c>
      <c r="N52" s="55">
        <v>12941.97</v>
      </c>
      <c r="O52" s="55">
        <v>99.71</v>
      </c>
      <c r="P52" s="55">
        <v>0</v>
      </c>
      <c r="Q52" s="55">
        <v>12.904438287</v>
      </c>
      <c r="R52" s="56">
        <v>0</v>
      </c>
      <c r="S52" s="56">
        <v>6.9999999999999999E-4</v>
      </c>
      <c r="T52" s="56">
        <v>2.0000000000000001E-4</v>
      </c>
    </row>
    <row r="53" spans="1:20">
      <c r="A53" t="s">
        <v>413</v>
      </c>
      <c r="B53" t="s">
        <v>414</v>
      </c>
      <c r="C53" t="s">
        <v>96</v>
      </c>
      <c r="D53" t="s">
        <v>108</v>
      </c>
      <c r="E53" t="s">
        <v>415</v>
      </c>
      <c r="F53" t="s">
        <v>335</v>
      </c>
      <c r="G53" t="s">
        <v>357</v>
      </c>
      <c r="H53" t="s">
        <v>127</v>
      </c>
      <c r="I53" s="105" t="s">
        <v>3492</v>
      </c>
      <c r="J53" s="55">
        <v>2.0099999999999998</v>
      </c>
      <c r="K53" t="s">
        <v>98</v>
      </c>
      <c r="L53" s="56">
        <v>1.34E-2</v>
      </c>
      <c r="M53" s="56">
        <v>2.1899999999999999E-2</v>
      </c>
      <c r="N53" s="55">
        <v>31738.94</v>
      </c>
      <c r="O53" s="55">
        <v>110.98</v>
      </c>
      <c r="P53" s="55">
        <v>0</v>
      </c>
      <c r="Q53" s="55">
        <v>35.223875612000001</v>
      </c>
      <c r="R53" s="56">
        <v>1E-4</v>
      </c>
      <c r="S53" s="56">
        <v>1.9E-3</v>
      </c>
      <c r="T53" s="56">
        <v>6.9999999999999999E-4</v>
      </c>
    </row>
    <row r="54" spans="1:20">
      <c r="A54" t="s">
        <v>416</v>
      </c>
      <c r="B54" t="s">
        <v>417</v>
      </c>
      <c r="C54" t="s">
        <v>96</v>
      </c>
      <c r="D54" t="s">
        <v>108</v>
      </c>
      <c r="E54" t="s">
        <v>415</v>
      </c>
      <c r="F54" t="s">
        <v>335</v>
      </c>
      <c r="G54" t="s">
        <v>348</v>
      </c>
      <c r="H54" t="s">
        <v>175</v>
      </c>
      <c r="I54" s="105" t="s">
        <v>3492</v>
      </c>
      <c r="J54" s="55">
        <v>3.61</v>
      </c>
      <c r="K54" t="s">
        <v>98</v>
      </c>
      <c r="L54" s="56">
        <v>1.8200000000000001E-2</v>
      </c>
      <c r="M54" s="56">
        <v>2.4299999999999999E-2</v>
      </c>
      <c r="N54" s="55">
        <v>80021.39</v>
      </c>
      <c r="O54" s="55">
        <v>109.37</v>
      </c>
      <c r="P54" s="55">
        <v>0</v>
      </c>
      <c r="Q54" s="55">
        <v>87.519394242999994</v>
      </c>
      <c r="R54" s="56">
        <v>2.0000000000000001E-4</v>
      </c>
      <c r="S54" s="56">
        <v>4.7000000000000002E-3</v>
      </c>
      <c r="T54" s="56">
        <v>1.6000000000000001E-3</v>
      </c>
    </row>
    <row r="55" spans="1:20">
      <c r="A55" t="s">
        <v>418</v>
      </c>
      <c r="B55" t="s">
        <v>419</v>
      </c>
      <c r="C55" t="s">
        <v>96</v>
      </c>
      <c r="D55" t="s">
        <v>108</v>
      </c>
      <c r="E55" t="s">
        <v>415</v>
      </c>
      <c r="F55" t="s">
        <v>335</v>
      </c>
      <c r="G55" t="s">
        <v>348</v>
      </c>
      <c r="H55" t="s">
        <v>175</v>
      </c>
      <c r="I55" s="105" t="s">
        <v>3492</v>
      </c>
      <c r="J55" s="55">
        <v>1.86</v>
      </c>
      <c r="K55" t="s">
        <v>98</v>
      </c>
      <c r="L55" s="56">
        <v>2E-3</v>
      </c>
      <c r="M55" s="56">
        <v>2.0299999999999999E-2</v>
      </c>
      <c r="N55" s="55">
        <v>65051.32</v>
      </c>
      <c r="O55" s="55">
        <v>106.67</v>
      </c>
      <c r="P55" s="55">
        <v>0</v>
      </c>
      <c r="Q55" s="55">
        <v>69.390243044000002</v>
      </c>
      <c r="R55" s="56">
        <v>2.0000000000000001E-4</v>
      </c>
      <c r="S55" s="56">
        <v>3.7000000000000002E-3</v>
      </c>
      <c r="T55" s="56">
        <v>1.2999999999999999E-3</v>
      </c>
    </row>
    <row r="56" spans="1:20">
      <c r="A56" t="s">
        <v>421</v>
      </c>
      <c r="B56" t="s">
        <v>422</v>
      </c>
      <c r="C56" t="s">
        <v>96</v>
      </c>
      <c r="D56" t="s">
        <v>108</v>
      </c>
      <c r="E56" t="s">
        <v>423</v>
      </c>
      <c r="F56" t="s">
        <v>424</v>
      </c>
      <c r="G56" t="s">
        <v>357</v>
      </c>
      <c r="H56" t="s">
        <v>127</v>
      </c>
      <c r="I56" s="105" t="s">
        <v>3492</v>
      </c>
      <c r="J56" s="55">
        <v>5.03</v>
      </c>
      <c r="K56" t="s">
        <v>98</v>
      </c>
      <c r="L56" s="56">
        <v>4.4000000000000003E-3</v>
      </c>
      <c r="M56" s="56">
        <v>2.47E-2</v>
      </c>
      <c r="N56" s="55">
        <v>45197.51</v>
      </c>
      <c r="O56" s="55">
        <v>100.57</v>
      </c>
      <c r="P56" s="55">
        <v>0</v>
      </c>
      <c r="Q56" s="55">
        <v>45.455135806999998</v>
      </c>
      <c r="R56" s="56">
        <v>1E-4</v>
      </c>
      <c r="S56" s="56">
        <v>2.3999999999999998E-3</v>
      </c>
      <c r="T56" s="56">
        <v>8.9999999999999998E-4</v>
      </c>
    </row>
    <row r="57" spans="1:20">
      <c r="A57" t="s">
        <v>425</v>
      </c>
      <c r="B57" t="s">
        <v>426</v>
      </c>
      <c r="C57" t="s">
        <v>96</v>
      </c>
      <c r="D57" t="s">
        <v>108</v>
      </c>
      <c r="E57" t="s">
        <v>427</v>
      </c>
      <c r="F57" t="s">
        <v>335</v>
      </c>
      <c r="G57" t="s">
        <v>357</v>
      </c>
      <c r="H57" t="s">
        <v>127</v>
      </c>
      <c r="I57" s="105" t="s">
        <v>3492</v>
      </c>
      <c r="J57" s="55">
        <v>2.83</v>
      </c>
      <c r="K57" t="s">
        <v>98</v>
      </c>
      <c r="L57" s="56">
        <v>1.5800000000000002E-2</v>
      </c>
      <c r="M57" s="56">
        <v>2.1999999999999999E-2</v>
      </c>
      <c r="N57" s="55">
        <v>85230.720000000001</v>
      </c>
      <c r="O57" s="55">
        <v>110.84</v>
      </c>
      <c r="P57" s="55">
        <v>0</v>
      </c>
      <c r="Q57" s="55">
        <v>94.469730048000002</v>
      </c>
      <c r="R57" s="56">
        <v>2.0000000000000001E-4</v>
      </c>
      <c r="S57" s="56">
        <v>5.0000000000000001E-3</v>
      </c>
      <c r="T57" s="56">
        <v>1.8E-3</v>
      </c>
    </row>
    <row r="58" spans="1:20">
      <c r="A58" t="s">
        <v>429</v>
      </c>
      <c r="B58" t="s">
        <v>430</v>
      </c>
      <c r="C58" t="s">
        <v>96</v>
      </c>
      <c r="D58" t="s">
        <v>108</v>
      </c>
      <c r="E58" t="s">
        <v>427</v>
      </c>
      <c r="F58" t="s">
        <v>335</v>
      </c>
      <c r="G58" t="s">
        <v>357</v>
      </c>
      <c r="H58" t="s">
        <v>127</v>
      </c>
      <c r="I58" s="105" t="s">
        <v>3492</v>
      </c>
      <c r="J58" s="55">
        <v>5.47</v>
      </c>
      <c r="K58" t="s">
        <v>98</v>
      </c>
      <c r="L58" s="56">
        <v>8.3999999999999995E-3</v>
      </c>
      <c r="M58" s="56">
        <v>2.5499999999999998E-2</v>
      </c>
      <c r="N58" s="55">
        <v>66332.52</v>
      </c>
      <c r="O58" s="55">
        <v>100.94</v>
      </c>
      <c r="P58" s="55">
        <v>0</v>
      </c>
      <c r="Q58" s="55">
        <v>66.956045688000003</v>
      </c>
      <c r="R58" s="56">
        <v>1E-4</v>
      </c>
      <c r="S58" s="56">
        <v>3.5999999999999999E-3</v>
      </c>
      <c r="T58" s="56">
        <v>1.2999999999999999E-3</v>
      </c>
    </row>
    <row r="59" spans="1:20">
      <c r="A59" t="s">
        <v>431</v>
      </c>
      <c r="B59" t="s">
        <v>432</v>
      </c>
      <c r="C59" t="s">
        <v>96</v>
      </c>
      <c r="D59" t="s">
        <v>108</v>
      </c>
      <c r="E59" t="s">
        <v>433</v>
      </c>
      <c r="F59" t="s">
        <v>307</v>
      </c>
      <c r="G59" t="s">
        <v>348</v>
      </c>
      <c r="H59" t="s">
        <v>175</v>
      </c>
      <c r="I59" s="105" t="s">
        <v>3492</v>
      </c>
      <c r="J59" s="55">
        <v>1.1299999999999999</v>
      </c>
      <c r="K59" t="s">
        <v>98</v>
      </c>
      <c r="L59" s="56">
        <v>2.4199999999999999E-2</v>
      </c>
      <c r="M59" s="56">
        <v>3.3399999999999999E-2</v>
      </c>
      <c r="N59" s="55">
        <v>1.21</v>
      </c>
      <c r="O59" s="55">
        <v>5626366</v>
      </c>
      <c r="P59" s="55">
        <v>0</v>
      </c>
      <c r="Q59" s="55">
        <v>68.079028600000001</v>
      </c>
      <c r="R59" s="56">
        <v>0</v>
      </c>
      <c r="S59" s="56">
        <v>3.5999999999999999E-3</v>
      </c>
      <c r="T59" s="56">
        <v>1.2999999999999999E-3</v>
      </c>
    </row>
    <row r="60" spans="1:20">
      <c r="A60" t="s">
        <v>434</v>
      </c>
      <c r="B60" t="s">
        <v>435</v>
      </c>
      <c r="C60" t="s">
        <v>96</v>
      </c>
      <c r="D60" t="s">
        <v>108</v>
      </c>
      <c r="E60" t="s">
        <v>433</v>
      </c>
      <c r="F60" t="s">
        <v>307</v>
      </c>
      <c r="G60" t="s">
        <v>348</v>
      </c>
      <c r="H60" t="s">
        <v>175</v>
      </c>
      <c r="I60" s="105" t="s">
        <v>3492</v>
      </c>
      <c r="J60" s="55">
        <v>0.74</v>
      </c>
      <c r="K60" t="s">
        <v>98</v>
      </c>
      <c r="L60" s="56">
        <v>1.95E-2</v>
      </c>
      <c r="M60" s="56">
        <v>3.4299999999999997E-2</v>
      </c>
      <c r="N60" s="55">
        <v>0.3</v>
      </c>
      <c r="O60" s="55">
        <v>5456707</v>
      </c>
      <c r="P60" s="55">
        <v>0</v>
      </c>
      <c r="Q60" s="55">
        <v>16.370121000000001</v>
      </c>
      <c r="R60" s="56">
        <v>0</v>
      </c>
      <c r="S60" s="56">
        <v>8.9999999999999998E-4</v>
      </c>
      <c r="T60" s="56">
        <v>2.9999999999999997E-4</v>
      </c>
    </row>
    <row r="61" spans="1:20">
      <c r="A61" t="s">
        <v>436</v>
      </c>
      <c r="B61" t="s">
        <v>437</v>
      </c>
      <c r="C61" t="s">
        <v>96</v>
      </c>
      <c r="D61" t="s">
        <v>108</v>
      </c>
      <c r="E61" t="s">
        <v>433</v>
      </c>
      <c r="F61" t="s">
        <v>307</v>
      </c>
      <c r="G61" t="s">
        <v>357</v>
      </c>
      <c r="H61" t="s">
        <v>127</v>
      </c>
      <c r="I61" s="105" t="s">
        <v>3492</v>
      </c>
      <c r="J61" s="55">
        <v>4.08</v>
      </c>
      <c r="K61" t="s">
        <v>98</v>
      </c>
      <c r="L61" s="56">
        <v>1.4999999999999999E-2</v>
      </c>
      <c r="M61" s="56">
        <v>3.0300000000000001E-2</v>
      </c>
      <c r="N61" s="55">
        <v>1.02</v>
      </c>
      <c r="O61" s="55">
        <v>5115050</v>
      </c>
      <c r="P61" s="55">
        <v>0</v>
      </c>
      <c r="Q61" s="55">
        <v>52.17351</v>
      </c>
      <c r="R61" s="56">
        <v>0</v>
      </c>
      <c r="S61" s="56">
        <v>2.8E-3</v>
      </c>
      <c r="T61" s="56">
        <v>1E-3</v>
      </c>
    </row>
    <row r="62" spans="1:20">
      <c r="A62" t="s">
        <v>439</v>
      </c>
      <c r="B62" t="s">
        <v>440</v>
      </c>
      <c r="C62" t="s">
        <v>96</v>
      </c>
      <c r="D62" t="s">
        <v>108</v>
      </c>
      <c r="E62" t="s">
        <v>433</v>
      </c>
      <c r="F62" t="s">
        <v>307</v>
      </c>
      <c r="G62" t="s">
        <v>348</v>
      </c>
      <c r="H62" t="s">
        <v>175</v>
      </c>
      <c r="I62" s="105" t="s">
        <v>3492</v>
      </c>
      <c r="J62" s="55">
        <v>4.29</v>
      </c>
      <c r="K62" t="s">
        <v>98</v>
      </c>
      <c r="L62" s="56">
        <v>2.7799999999999998E-2</v>
      </c>
      <c r="M62" s="56">
        <v>3.1E-2</v>
      </c>
      <c r="N62" s="55">
        <v>0.31</v>
      </c>
      <c r="O62" s="55">
        <v>5529999</v>
      </c>
      <c r="P62" s="55">
        <v>0</v>
      </c>
      <c r="Q62" s="55">
        <v>17.1429969</v>
      </c>
      <c r="R62" s="56">
        <v>0</v>
      </c>
      <c r="S62" s="56">
        <v>8.9999999999999998E-4</v>
      </c>
      <c r="T62" s="56">
        <v>2.9999999999999997E-4</v>
      </c>
    </row>
    <row r="63" spans="1:20">
      <c r="A63" t="s">
        <v>441</v>
      </c>
      <c r="B63" t="s">
        <v>442</v>
      </c>
      <c r="C63" t="s">
        <v>96</v>
      </c>
      <c r="D63" t="s">
        <v>108</v>
      </c>
      <c r="E63" t="s">
        <v>443</v>
      </c>
      <c r="F63" t="s">
        <v>307</v>
      </c>
      <c r="G63" t="s">
        <v>357</v>
      </c>
      <c r="H63" t="s">
        <v>127</v>
      </c>
      <c r="I63" s="105" t="s">
        <v>3492</v>
      </c>
      <c r="J63" s="55">
        <v>2.29</v>
      </c>
      <c r="K63" t="s">
        <v>98</v>
      </c>
      <c r="L63" s="56">
        <v>2.5899999999999999E-2</v>
      </c>
      <c r="M63" s="56">
        <v>2.75E-2</v>
      </c>
      <c r="N63" s="55">
        <v>1.56</v>
      </c>
      <c r="O63" s="55">
        <v>5628861</v>
      </c>
      <c r="P63" s="55">
        <v>0</v>
      </c>
      <c r="Q63" s="55">
        <v>87.810231599999995</v>
      </c>
      <c r="R63" s="56">
        <v>1E-4</v>
      </c>
      <c r="S63" s="56">
        <v>4.7000000000000002E-3</v>
      </c>
      <c r="T63" s="56">
        <v>1.6000000000000001E-3</v>
      </c>
    </row>
    <row r="64" spans="1:20">
      <c r="A64" t="s">
        <v>444</v>
      </c>
      <c r="B64" t="s">
        <v>445</v>
      </c>
      <c r="C64" t="s">
        <v>96</v>
      </c>
      <c r="D64" t="s">
        <v>108</v>
      </c>
      <c r="E64" t="s">
        <v>443</v>
      </c>
      <c r="F64" t="s">
        <v>307</v>
      </c>
      <c r="G64" t="s">
        <v>357</v>
      </c>
      <c r="H64" t="s">
        <v>127</v>
      </c>
      <c r="I64" s="105" t="s">
        <v>3492</v>
      </c>
      <c r="J64" s="55">
        <v>5.42</v>
      </c>
      <c r="K64" t="s">
        <v>98</v>
      </c>
      <c r="L64" s="56">
        <v>3.7100000000000001E-2</v>
      </c>
      <c r="M64" s="56">
        <v>3.3399999999999999E-2</v>
      </c>
      <c r="N64" s="55">
        <v>0.56999999999999995</v>
      </c>
      <c r="O64" s="55">
        <v>5095555</v>
      </c>
      <c r="P64" s="55">
        <v>0</v>
      </c>
      <c r="Q64" s="55">
        <v>29.044663499999999</v>
      </c>
      <c r="R64" s="56">
        <v>1E-4</v>
      </c>
      <c r="S64" s="56">
        <v>1.5E-3</v>
      </c>
      <c r="T64" s="56">
        <v>5.0000000000000001E-4</v>
      </c>
    </row>
    <row r="65" spans="1:20">
      <c r="A65" t="s">
        <v>446</v>
      </c>
      <c r="B65" t="s">
        <v>447</v>
      </c>
      <c r="C65" t="s">
        <v>96</v>
      </c>
      <c r="D65" t="s">
        <v>108</v>
      </c>
      <c r="E65" t="s">
        <v>443</v>
      </c>
      <c r="F65" t="s">
        <v>307</v>
      </c>
      <c r="G65" t="s">
        <v>357</v>
      </c>
      <c r="H65" t="s">
        <v>127</v>
      </c>
      <c r="I65" s="105" t="s">
        <v>3492</v>
      </c>
      <c r="J65" s="55">
        <v>2.5299999999999998</v>
      </c>
      <c r="K65" t="s">
        <v>98</v>
      </c>
      <c r="L65" s="56">
        <v>2.9700000000000001E-2</v>
      </c>
      <c r="M65" s="56">
        <v>3.09E-2</v>
      </c>
      <c r="N65" s="55">
        <v>0.62</v>
      </c>
      <c r="O65" s="55">
        <v>5615315</v>
      </c>
      <c r="P65" s="55">
        <v>0</v>
      </c>
      <c r="Q65" s="55">
        <v>34.814953000000003</v>
      </c>
      <c r="R65" s="56">
        <v>0</v>
      </c>
      <c r="S65" s="56">
        <v>1.9E-3</v>
      </c>
      <c r="T65" s="56">
        <v>6.9999999999999999E-4</v>
      </c>
    </row>
    <row r="66" spans="1:20">
      <c r="A66" t="s">
        <v>448</v>
      </c>
      <c r="B66" t="s">
        <v>449</v>
      </c>
      <c r="C66" t="s">
        <v>96</v>
      </c>
      <c r="D66" t="s">
        <v>108</v>
      </c>
      <c r="E66" t="s">
        <v>443</v>
      </c>
      <c r="F66" t="s">
        <v>307</v>
      </c>
      <c r="G66" t="s">
        <v>357</v>
      </c>
      <c r="H66" t="s">
        <v>127</v>
      </c>
      <c r="I66" s="105" t="s">
        <v>3492</v>
      </c>
      <c r="J66" s="55">
        <v>4.0999999999999996</v>
      </c>
      <c r="K66" t="s">
        <v>98</v>
      </c>
      <c r="L66" s="56">
        <v>8.3999999999999995E-3</v>
      </c>
      <c r="M66" s="56">
        <v>2.9100000000000001E-2</v>
      </c>
      <c r="N66" s="55">
        <v>0.4</v>
      </c>
      <c r="O66" s="55">
        <v>5012995</v>
      </c>
      <c r="P66" s="55">
        <v>0</v>
      </c>
      <c r="Q66" s="55">
        <v>20.05198</v>
      </c>
      <c r="R66" s="56">
        <v>1E-4</v>
      </c>
      <c r="S66" s="56">
        <v>1.1000000000000001E-3</v>
      </c>
      <c r="T66" s="56">
        <v>4.0000000000000002E-4</v>
      </c>
    </row>
    <row r="67" spans="1:20">
      <c r="A67" t="s">
        <v>450</v>
      </c>
      <c r="B67" t="s">
        <v>451</v>
      </c>
      <c r="C67" t="s">
        <v>96</v>
      </c>
      <c r="D67" t="s">
        <v>108</v>
      </c>
      <c r="E67" t="s">
        <v>443</v>
      </c>
      <c r="F67" t="s">
        <v>307</v>
      </c>
      <c r="G67" t="s">
        <v>357</v>
      </c>
      <c r="H67" t="s">
        <v>127</v>
      </c>
      <c r="I67" s="105" t="s">
        <v>3492</v>
      </c>
      <c r="J67" s="55">
        <v>4.62</v>
      </c>
      <c r="K67" t="s">
        <v>98</v>
      </c>
      <c r="L67" s="56">
        <v>3.09E-2</v>
      </c>
      <c r="M67" s="56">
        <v>3.1699999999999999E-2</v>
      </c>
      <c r="N67" s="55">
        <v>0.95</v>
      </c>
      <c r="O67" s="55">
        <v>5168240</v>
      </c>
      <c r="P67" s="55">
        <v>0</v>
      </c>
      <c r="Q67" s="55">
        <v>49.098280000000003</v>
      </c>
      <c r="R67" s="56">
        <v>1E-4</v>
      </c>
      <c r="S67" s="56">
        <v>2.5999999999999999E-3</v>
      </c>
      <c r="T67" s="56">
        <v>8.9999999999999998E-4</v>
      </c>
    </row>
    <row r="68" spans="1:20">
      <c r="A68" t="s">
        <v>452</v>
      </c>
      <c r="B68" t="s">
        <v>453</v>
      </c>
      <c r="C68" t="s">
        <v>96</v>
      </c>
      <c r="D68" t="s">
        <v>108</v>
      </c>
      <c r="E68" t="s">
        <v>443</v>
      </c>
      <c r="F68" t="s">
        <v>307</v>
      </c>
      <c r="G68" t="s">
        <v>357</v>
      </c>
      <c r="H68" t="s">
        <v>127</v>
      </c>
      <c r="I68" s="105" t="s">
        <v>3492</v>
      </c>
      <c r="J68" s="55">
        <v>1.23</v>
      </c>
      <c r="K68" t="s">
        <v>98</v>
      </c>
      <c r="L68" s="56">
        <v>2.0199999999999999E-2</v>
      </c>
      <c r="M68" s="56">
        <v>2.0500000000000001E-2</v>
      </c>
      <c r="N68" s="55">
        <v>0.71</v>
      </c>
      <c r="O68" s="55">
        <v>5652776</v>
      </c>
      <c r="P68" s="55">
        <v>0</v>
      </c>
      <c r="Q68" s="55">
        <v>40.134709600000001</v>
      </c>
      <c r="R68" s="56">
        <v>0</v>
      </c>
      <c r="S68" s="56">
        <v>2.0999999999999999E-3</v>
      </c>
      <c r="T68" s="56">
        <v>8.0000000000000004E-4</v>
      </c>
    </row>
    <row r="69" spans="1:20">
      <c r="A69" t="s">
        <v>454</v>
      </c>
      <c r="B69" t="s">
        <v>455</v>
      </c>
      <c r="C69" t="s">
        <v>96</v>
      </c>
      <c r="D69" t="s">
        <v>108</v>
      </c>
      <c r="E69" t="s">
        <v>456</v>
      </c>
      <c r="F69" t="s">
        <v>110</v>
      </c>
      <c r="G69" t="s">
        <v>348</v>
      </c>
      <c r="H69" t="s">
        <v>175</v>
      </c>
      <c r="I69" s="105" t="s">
        <v>3492</v>
      </c>
      <c r="J69" s="55">
        <v>1.32</v>
      </c>
      <c r="K69" t="s">
        <v>98</v>
      </c>
      <c r="L69" s="56">
        <v>1.7999999999999999E-2</v>
      </c>
      <c r="M69" s="56">
        <v>2.0899999999999998E-2</v>
      </c>
      <c r="N69" s="55">
        <v>43896.160000000003</v>
      </c>
      <c r="O69" s="55">
        <v>111.63</v>
      </c>
      <c r="P69" s="55">
        <v>0</v>
      </c>
      <c r="Q69" s="55">
        <v>49.001283407999999</v>
      </c>
      <c r="R69" s="56">
        <v>0</v>
      </c>
      <c r="S69" s="56">
        <v>2.5999999999999999E-3</v>
      </c>
      <c r="T69" s="56">
        <v>8.9999999999999998E-4</v>
      </c>
    </row>
    <row r="70" spans="1:20">
      <c r="A70" t="s">
        <v>457</v>
      </c>
      <c r="B70" t="s">
        <v>458</v>
      </c>
      <c r="C70" t="s">
        <v>96</v>
      </c>
      <c r="D70" t="s">
        <v>108</v>
      </c>
      <c r="E70" t="s">
        <v>456</v>
      </c>
      <c r="F70" t="s">
        <v>110</v>
      </c>
      <c r="G70" t="s">
        <v>348</v>
      </c>
      <c r="H70" t="s">
        <v>175</v>
      </c>
      <c r="I70" s="105" t="s">
        <v>3492</v>
      </c>
      <c r="J70" s="55">
        <v>3.83</v>
      </c>
      <c r="K70" t="s">
        <v>98</v>
      </c>
      <c r="L70" s="56">
        <v>2.1999999999999999E-2</v>
      </c>
      <c r="M70" s="56">
        <v>2.7900000000000001E-2</v>
      </c>
      <c r="N70" s="55">
        <v>36376.230000000003</v>
      </c>
      <c r="O70" s="55">
        <v>100.93</v>
      </c>
      <c r="P70" s="55">
        <v>0</v>
      </c>
      <c r="Q70" s="55">
        <v>36.714528938999997</v>
      </c>
      <c r="R70" s="56">
        <v>1E-4</v>
      </c>
      <c r="S70" s="56">
        <v>2E-3</v>
      </c>
      <c r="T70" s="56">
        <v>6.9999999999999999E-4</v>
      </c>
    </row>
    <row r="71" spans="1:20">
      <c r="A71" t="s">
        <v>459</v>
      </c>
      <c r="B71" t="s">
        <v>460</v>
      </c>
      <c r="C71" t="s">
        <v>96</v>
      </c>
      <c r="D71" t="s">
        <v>108</v>
      </c>
      <c r="E71" t="s">
        <v>461</v>
      </c>
      <c r="F71" t="s">
        <v>335</v>
      </c>
      <c r="G71" t="s">
        <v>462</v>
      </c>
      <c r="H71" t="s">
        <v>175</v>
      </c>
      <c r="I71" s="105" t="s">
        <v>3492</v>
      </c>
      <c r="J71" s="55">
        <v>1.99</v>
      </c>
      <c r="K71" t="s">
        <v>98</v>
      </c>
      <c r="L71" s="56">
        <v>1.4E-2</v>
      </c>
      <c r="M71" s="56">
        <v>2.6100000000000002E-2</v>
      </c>
      <c r="N71" s="55">
        <v>55964.41</v>
      </c>
      <c r="O71" s="55">
        <v>109.74</v>
      </c>
      <c r="P71" s="55">
        <v>0</v>
      </c>
      <c r="Q71" s="55">
        <v>61.415343534000002</v>
      </c>
      <c r="R71" s="56">
        <v>1E-4</v>
      </c>
      <c r="S71" s="56">
        <v>3.3E-3</v>
      </c>
      <c r="T71" s="56">
        <v>1.1000000000000001E-3</v>
      </c>
    </row>
    <row r="72" spans="1:20">
      <c r="A72" t="s">
        <v>463</v>
      </c>
      <c r="B72" t="s">
        <v>464</v>
      </c>
      <c r="C72" t="s">
        <v>96</v>
      </c>
      <c r="D72" t="s">
        <v>108</v>
      </c>
      <c r="E72" t="s">
        <v>387</v>
      </c>
      <c r="F72" t="s">
        <v>335</v>
      </c>
      <c r="G72" t="s">
        <v>462</v>
      </c>
      <c r="H72" t="s">
        <v>175</v>
      </c>
      <c r="I72" s="105" t="s">
        <v>3492</v>
      </c>
      <c r="J72" s="55">
        <v>1.94</v>
      </c>
      <c r="K72" t="s">
        <v>98</v>
      </c>
      <c r="L72" s="56">
        <v>2.1499999999999998E-2</v>
      </c>
      <c r="M72" s="56">
        <v>2.7E-2</v>
      </c>
      <c r="N72" s="55">
        <v>165869.82999999999</v>
      </c>
      <c r="O72" s="55">
        <v>112.03</v>
      </c>
      <c r="P72" s="55">
        <v>0</v>
      </c>
      <c r="Q72" s="55">
        <v>185.82397054899999</v>
      </c>
      <c r="R72" s="56">
        <v>1E-4</v>
      </c>
      <c r="S72" s="56">
        <v>9.9000000000000008E-3</v>
      </c>
      <c r="T72" s="56">
        <v>3.5000000000000001E-3</v>
      </c>
    </row>
    <row r="73" spans="1:20">
      <c r="A73" t="s">
        <v>465</v>
      </c>
      <c r="B73" t="s">
        <v>466</v>
      </c>
      <c r="C73" t="s">
        <v>96</v>
      </c>
      <c r="D73" t="s">
        <v>108</v>
      </c>
      <c r="E73" t="s">
        <v>387</v>
      </c>
      <c r="F73" t="s">
        <v>335</v>
      </c>
      <c r="G73" t="s">
        <v>462</v>
      </c>
      <c r="H73" t="s">
        <v>175</v>
      </c>
      <c r="I73" s="105" t="s">
        <v>3492</v>
      </c>
      <c r="J73" s="55">
        <v>6.99</v>
      </c>
      <c r="K73" t="s">
        <v>98</v>
      </c>
      <c r="L73" s="56">
        <v>1.15E-2</v>
      </c>
      <c r="M73" s="56">
        <v>3.5000000000000003E-2</v>
      </c>
      <c r="N73" s="55">
        <v>106602.3</v>
      </c>
      <c r="O73" s="55">
        <v>94.63</v>
      </c>
      <c r="P73" s="55">
        <v>0</v>
      </c>
      <c r="Q73" s="55">
        <v>100.87775649</v>
      </c>
      <c r="R73" s="56">
        <v>2.0000000000000001E-4</v>
      </c>
      <c r="S73" s="56">
        <v>5.4000000000000003E-3</v>
      </c>
      <c r="T73" s="56">
        <v>1.9E-3</v>
      </c>
    </row>
    <row r="74" spans="1:20">
      <c r="A74" t="s">
        <v>468</v>
      </c>
      <c r="B74" t="s">
        <v>469</v>
      </c>
      <c r="C74" t="s">
        <v>96</v>
      </c>
      <c r="D74" t="s">
        <v>108</v>
      </c>
      <c r="E74" t="s">
        <v>470</v>
      </c>
      <c r="F74" t="s">
        <v>471</v>
      </c>
      <c r="G74" t="s">
        <v>462</v>
      </c>
      <c r="H74" t="s">
        <v>175</v>
      </c>
      <c r="I74" s="105" t="s">
        <v>3492</v>
      </c>
      <c r="J74" s="55">
        <v>5.92</v>
      </c>
      <c r="K74" t="s">
        <v>98</v>
      </c>
      <c r="L74" s="56">
        <v>5.1499999999999997E-2</v>
      </c>
      <c r="M74" s="56">
        <v>2.9499999999999998E-2</v>
      </c>
      <c r="N74" s="55">
        <v>213651.37</v>
      </c>
      <c r="O74" s="55">
        <v>153</v>
      </c>
      <c r="P74" s="55">
        <v>0</v>
      </c>
      <c r="Q74" s="55">
        <v>326.88659610000002</v>
      </c>
      <c r="R74" s="56">
        <v>1E-4</v>
      </c>
      <c r="S74" s="56">
        <v>1.7399999999999999E-2</v>
      </c>
      <c r="T74" s="56">
        <v>6.1000000000000004E-3</v>
      </c>
    </row>
    <row r="75" spans="1:20">
      <c r="A75" t="s">
        <v>472</v>
      </c>
      <c r="B75" t="s">
        <v>473</v>
      </c>
      <c r="C75" t="s">
        <v>96</v>
      </c>
      <c r="D75" t="s">
        <v>108</v>
      </c>
      <c r="E75" t="s">
        <v>474</v>
      </c>
      <c r="F75" t="s">
        <v>113</v>
      </c>
      <c r="G75" t="s">
        <v>475</v>
      </c>
      <c r="H75" t="s">
        <v>127</v>
      </c>
      <c r="I75" s="105" t="s">
        <v>3492</v>
      </c>
      <c r="J75" s="55">
        <v>1.39</v>
      </c>
      <c r="K75" t="s">
        <v>98</v>
      </c>
      <c r="L75" s="56">
        <v>2.1999999999999999E-2</v>
      </c>
      <c r="M75" s="56">
        <v>1.72E-2</v>
      </c>
      <c r="N75" s="55">
        <v>720.61</v>
      </c>
      <c r="O75" s="55">
        <v>112.59</v>
      </c>
      <c r="P75" s="55">
        <v>0</v>
      </c>
      <c r="Q75" s="55">
        <v>0.81133479900000005</v>
      </c>
      <c r="R75" s="56">
        <v>0</v>
      </c>
      <c r="S75" s="56">
        <v>0</v>
      </c>
      <c r="T75" s="56">
        <v>0</v>
      </c>
    </row>
    <row r="76" spans="1:20">
      <c r="A76" t="s">
        <v>476</v>
      </c>
      <c r="B76" t="s">
        <v>477</v>
      </c>
      <c r="C76" t="s">
        <v>96</v>
      </c>
      <c r="D76" t="s">
        <v>108</v>
      </c>
      <c r="E76" t="s">
        <v>474</v>
      </c>
      <c r="F76" t="s">
        <v>113</v>
      </c>
      <c r="G76" t="s">
        <v>475</v>
      </c>
      <c r="H76" t="s">
        <v>127</v>
      </c>
      <c r="I76" s="105" t="s">
        <v>3492</v>
      </c>
      <c r="J76" s="55">
        <v>4.24</v>
      </c>
      <c r="K76" t="s">
        <v>98</v>
      </c>
      <c r="L76" s="56">
        <v>1.7000000000000001E-2</v>
      </c>
      <c r="M76" s="56">
        <v>2.23E-2</v>
      </c>
      <c r="N76" s="55">
        <v>1023.08</v>
      </c>
      <c r="O76" s="55">
        <v>107.55</v>
      </c>
      <c r="P76" s="55">
        <v>0</v>
      </c>
      <c r="Q76" s="55">
        <v>1.1003225400000001</v>
      </c>
      <c r="R76" s="56">
        <v>0</v>
      </c>
      <c r="S76" s="56">
        <v>1E-4</v>
      </c>
      <c r="T76" s="56">
        <v>0</v>
      </c>
    </row>
    <row r="77" spans="1:20">
      <c r="A77" t="s">
        <v>478</v>
      </c>
      <c r="B77" t="s">
        <v>479</v>
      </c>
      <c r="C77" t="s">
        <v>96</v>
      </c>
      <c r="D77" t="s">
        <v>108</v>
      </c>
      <c r="E77" t="s">
        <v>474</v>
      </c>
      <c r="F77" t="s">
        <v>113</v>
      </c>
      <c r="G77" t="s">
        <v>475</v>
      </c>
      <c r="H77" t="s">
        <v>127</v>
      </c>
      <c r="I77" s="105" t="s">
        <v>3492</v>
      </c>
      <c r="J77" s="55">
        <v>9.08</v>
      </c>
      <c r="K77" t="s">
        <v>98</v>
      </c>
      <c r="L77" s="56">
        <v>5.7999999999999996E-3</v>
      </c>
      <c r="M77" s="56">
        <v>2.81E-2</v>
      </c>
      <c r="N77" s="55">
        <v>19262.57</v>
      </c>
      <c r="O77" s="55">
        <v>89.1</v>
      </c>
      <c r="P77" s="55">
        <v>0</v>
      </c>
      <c r="Q77" s="55">
        <v>17.162949869999998</v>
      </c>
      <c r="R77" s="56">
        <v>0</v>
      </c>
      <c r="S77" s="56">
        <v>8.9999999999999998E-4</v>
      </c>
      <c r="T77" s="56">
        <v>2.9999999999999997E-4</v>
      </c>
    </row>
    <row r="78" spans="1:20">
      <c r="A78" t="s">
        <v>480</v>
      </c>
      <c r="B78" t="s">
        <v>481</v>
      </c>
      <c r="C78" t="s">
        <v>96</v>
      </c>
      <c r="D78" t="s">
        <v>108</v>
      </c>
      <c r="E78" t="s">
        <v>415</v>
      </c>
      <c r="F78" t="s">
        <v>335</v>
      </c>
      <c r="G78" t="s">
        <v>475</v>
      </c>
      <c r="H78" t="s">
        <v>127</v>
      </c>
      <c r="I78" s="105" t="s">
        <v>3492</v>
      </c>
      <c r="J78" s="55">
        <v>1.92</v>
      </c>
      <c r="K78" t="s">
        <v>98</v>
      </c>
      <c r="L78" s="56">
        <v>1.95E-2</v>
      </c>
      <c r="M78" s="56">
        <v>2.5100000000000001E-2</v>
      </c>
      <c r="N78" s="55">
        <v>45319.54</v>
      </c>
      <c r="O78" s="55">
        <v>111.32</v>
      </c>
      <c r="P78" s="55">
        <v>0</v>
      </c>
      <c r="Q78" s="55">
        <v>50.449711927999999</v>
      </c>
      <c r="R78" s="56">
        <v>1E-4</v>
      </c>
      <c r="S78" s="56">
        <v>2.7000000000000001E-3</v>
      </c>
      <c r="T78" s="56">
        <v>8.9999999999999998E-4</v>
      </c>
    </row>
    <row r="79" spans="1:20">
      <c r="A79" t="s">
        <v>482</v>
      </c>
      <c r="B79" t="s">
        <v>483</v>
      </c>
      <c r="C79" t="s">
        <v>96</v>
      </c>
      <c r="D79" t="s">
        <v>108</v>
      </c>
      <c r="E79" t="s">
        <v>415</v>
      </c>
      <c r="F79" t="s">
        <v>335</v>
      </c>
      <c r="G79" t="s">
        <v>475</v>
      </c>
      <c r="H79" t="s">
        <v>127</v>
      </c>
      <c r="I79" s="105" t="s">
        <v>3492</v>
      </c>
      <c r="J79" s="55">
        <v>4.9000000000000004</v>
      </c>
      <c r="K79" t="s">
        <v>98</v>
      </c>
      <c r="L79" s="56">
        <v>1.17E-2</v>
      </c>
      <c r="M79" s="56">
        <v>3.39E-2</v>
      </c>
      <c r="N79" s="55">
        <v>13557.57</v>
      </c>
      <c r="O79" s="55">
        <v>100.03</v>
      </c>
      <c r="P79" s="55">
        <v>0</v>
      </c>
      <c r="Q79" s="55">
        <v>13.561637271</v>
      </c>
      <c r="R79" s="56">
        <v>0</v>
      </c>
      <c r="S79" s="56">
        <v>6.9999999999999999E-4</v>
      </c>
      <c r="T79" s="56">
        <v>2.9999999999999997E-4</v>
      </c>
    </row>
    <row r="80" spans="1:20">
      <c r="A80" t="s">
        <v>484</v>
      </c>
      <c r="B80" t="s">
        <v>485</v>
      </c>
      <c r="C80" t="s">
        <v>96</v>
      </c>
      <c r="D80" t="s">
        <v>108</v>
      </c>
      <c r="E80" t="s">
        <v>415</v>
      </c>
      <c r="F80" t="s">
        <v>335</v>
      </c>
      <c r="G80" t="s">
        <v>475</v>
      </c>
      <c r="H80" t="s">
        <v>127</v>
      </c>
      <c r="I80" s="105" t="s">
        <v>3492</v>
      </c>
      <c r="J80" s="55">
        <v>4.92</v>
      </c>
      <c r="K80" t="s">
        <v>98</v>
      </c>
      <c r="L80" s="56">
        <v>1.3299999999999999E-2</v>
      </c>
      <c r="M80" s="56">
        <v>3.39E-2</v>
      </c>
      <c r="N80" s="55">
        <v>206468.07</v>
      </c>
      <c r="O80" s="55">
        <v>101.09</v>
      </c>
      <c r="P80" s="55">
        <v>0</v>
      </c>
      <c r="Q80" s="55">
        <v>208.71857196299999</v>
      </c>
      <c r="R80" s="56">
        <v>2.0000000000000001E-4</v>
      </c>
      <c r="S80" s="56">
        <v>1.11E-2</v>
      </c>
      <c r="T80" s="56">
        <v>3.8999999999999998E-3</v>
      </c>
    </row>
    <row r="81" spans="1:20">
      <c r="A81" t="s">
        <v>486</v>
      </c>
      <c r="B81" t="s">
        <v>487</v>
      </c>
      <c r="C81" t="s">
        <v>96</v>
      </c>
      <c r="D81" t="s">
        <v>108</v>
      </c>
      <c r="E81" t="s">
        <v>415</v>
      </c>
      <c r="F81" t="s">
        <v>335</v>
      </c>
      <c r="G81" t="s">
        <v>462</v>
      </c>
      <c r="H81" t="s">
        <v>175</v>
      </c>
      <c r="I81" s="105" t="s">
        <v>3492</v>
      </c>
      <c r="J81" s="55">
        <v>5.6</v>
      </c>
      <c r="K81" t="s">
        <v>98</v>
      </c>
      <c r="L81" s="56">
        <v>1.8700000000000001E-2</v>
      </c>
      <c r="M81" s="56">
        <v>3.5200000000000002E-2</v>
      </c>
      <c r="N81" s="55">
        <v>112733.92</v>
      </c>
      <c r="O81" s="55">
        <v>97.98</v>
      </c>
      <c r="P81" s="55">
        <v>0</v>
      </c>
      <c r="Q81" s="55">
        <v>110.456694816</v>
      </c>
      <c r="R81" s="56">
        <v>2.0000000000000001E-4</v>
      </c>
      <c r="S81" s="56">
        <v>5.8999999999999999E-3</v>
      </c>
      <c r="T81" s="56">
        <v>2.0999999999999999E-3</v>
      </c>
    </row>
    <row r="82" spans="1:20">
      <c r="A82" t="s">
        <v>488</v>
      </c>
      <c r="B82" t="s">
        <v>489</v>
      </c>
      <c r="C82" t="s">
        <v>96</v>
      </c>
      <c r="D82" t="s">
        <v>108</v>
      </c>
      <c r="E82" t="s">
        <v>415</v>
      </c>
      <c r="F82" t="s">
        <v>335</v>
      </c>
      <c r="G82" t="s">
        <v>475</v>
      </c>
      <c r="H82" t="s">
        <v>127</v>
      </c>
      <c r="I82" s="105" t="s">
        <v>3492</v>
      </c>
      <c r="J82" s="55">
        <v>3.24</v>
      </c>
      <c r="K82" t="s">
        <v>98</v>
      </c>
      <c r="L82" s="56">
        <v>3.3500000000000002E-2</v>
      </c>
      <c r="M82" s="56">
        <v>2.81E-2</v>
      </c>
      <c r="N82" s="55">
        <v>46666.720000000001</v>
      </c>
      <c r="O82" s="55">
        <v>114.41</v>
      </c>
      <c r="P82" s="55">
        <v>0</v>
      </c>
      <c r="Q82" s="55">
        <v>53.391394351999999</v>
      </c>
      <c r="R82" s="56">
        <v>1E-4</v>
      </c>
      <c r="S82" s="56">
        <v>2.8E-3</v>
      </c>
      <c r="T82" s="56">
        <v>1E-3</v>
      </c>
    </row>
    <row r="83" spans="1:20">
      <c r="A83" t="s">
        <v>490</v>
      </c>
      <c r="B83" t="s">
        <v>491</v>
      </c>
      <c r="C83" t="s">
        <v>96</v>
      </c>
      <c r="D83" t="s">
        <v>108</v>
      </c>
      <c r="E83" t="s">
        <v>492</v>
      </c>
      <c r="F83" t="s">
        <v>307</v>
      </c>
      <c r="G83" t="s">
        <v>475</v>
      </c>
      <c r="H83" t="s">
        <v>127</v>
      </c>
      <c r="I83" s="105" t="s">
        <v>3492</v>
      </c>
      <c r="J83" s="55">
        <v>4.13</v>
      </c>
      <c r="K83" t="s">
        <v>98</v>
      </c>
      <c r="L83" s="56">
        <v>1.09E-2</v>
      </c>
      <c r="M83" s="56">
        <v>3.4599999999999999E-2</v>
      </c>
      <c r="N83" s="55">
        <v>1.25</v>
      </c>
      <c r="O83" s="55">
        <v>4925250</v>
      </c>
      <c r="P83" s="55">
        <v>0</v>
      </c>
      <c r="Q83" s="55">
        <v>61.565624999999997</v>
      </c>
      <c r="R83" s="56">
        <v>1E-4</v>
      </c>
      <c r="S83" s="56">
        <v>3.3E-3</v>
      </c>
      <c r="T83" s="56">
        <v>1.1999999999999999E-3</v>
      </c>
    </row>
    <row r="84" spans="1:20">
      <c r="A84" t="s">
        <v>493</v>
      </c>
      <c r="B84" t="s">
        <v>494</v>
      </c>
      <c r="C84" t="s">
        <v>96</v>
      </c>
      <c r="D84" t="s">
        <v>108</v>
      </c>
      <c r="E84" t="s">
        <v>492</v>
      </c>
      <c r="F84" t="s">
        <v>307</v>
      </c>
      <c r="G84" t="s">
        <v>475</v>
      </c>
      <c r="H84" t="s">
        <v>127</v>
      </c>
      <c r="I84" s="105" t="s">
        <v>3492</v>
      </c>
      <c r="J84" s="55">
        <v>4.7699999999999996</v>
      </c>
      <c r="K84" t="s">
        <v>98</v>
      </c>
      <c r="L84" s="56">
        <v>2.9899999999999999E-2</v>
      </c>
      <c r="M84" s="56">
        <v>3.4500000000000003E-2</v>
      </c>
      <c r="N84" s="55">
        <v>1.03</v>
      </c>
      <c r="O84" s="55">
        <v>5209470</v>
      </c>
      <c r="P84" s="55">
        <v>0</v>
      </c>
      <c r="Q84" s="55">
        <v>53.657541000000002</v>
      </c>
      <c r="R84" s="56">
        <v>1E-4</v>
      </c>
      <c r="S84" s="56">
        <v>2.8999999999999998E-3</v>
      </c>
      <c r="T84" s="56">
        <v>1E-3</v>
      </c>
    </row>
    <row r="85" spans="1:20">
      <c r="A85" t="s">
        <v>496</v>
      </c>
      <c r="B85" t="s">
        <v>497</v>
      </c>
      <c r="C85" t="s">
        <v>96</v>
      </c>
      <c r="D85" t="s">
        <v>108</v>
      </c>
      <c r="E85" t="s">
        <v>492</v>
      </c>
      <c r="F85" t="s">
        <v>307</v>
      </c>
      <c r="G85" t="s">
        <v>475</v>
      </c>
      <c r="H85" t="s">
        <v>127</v>
      </c>
      <c r="I85" s="105" t="s">
        <v>3492</v>
      </c>
      <c r="J85" s="55">
        <v>2.4</v>
      </c>
      <c r="K85" t="s">
        <v>98</v>
      </c>
      <c r="L85" s="56">
        <v>2.3199999999999998E-2</v>
      </c>
      <c r="M85" s="56">
        <v>2.5499999999999998E-2</v>
      </c>
      <c r="N85" s="55">
        <v>0.15</v>
      </c>
      <c r="O85" s="55">
        <v>5612952</v>
      </c>
      <c r="P85" s="55">
        <v>0</v>
      </c>
      <c r="Q85" s="55">
        <v>8.4194279999999999</v>
      </c>
      <c r="R85" s="56">
        <v>0</v>
      </c>
      <c r="S85" s="56">
        <v>4.0000000000000002E-4</v>
      </c>
      <c r="T85" s="56">
        <v>2.0000000000000001E-4</v>
      </c>
    </row>
    <row r="86" spans="1:20">
      <c r="A86" t="s">
        <v>498</v>
      </c>
      <c r="B86" t="s">
        <v>499</v>
      </c>
      <c r="C86" t="s">
        <v>96</v>
      </c>
      <c r="D86" t="s">
        <v>108</v>
      </c>
      <c r="E86" t="s">
        <v>500</v>
      </c>
      <c r="F86" t="s">
        <v>307</v>
      </c>
      <c r="G86" t="s">
        <v>475</v>
      </c>
      <c r="H86" t="s">
        <v>127</v>
      </c>
      <c r="I86" s="105" t="s">
        <v>3492</v>
      </c>
      <c r="J86" s="55">
        <v>2.42</v>
      </c>
      <c r="K86" t="s">
        <v>98</v>
      </c>
      <c r="L86" s="56">
        <v>2.4199999999999999E-2</v>
      </c>
      <c r="M86" s="56">
        <v>2.86E-2</v>
      </c>
      <c r="N86" s="55">
        <v>1.46</v>
      </c>
      <c r="O86" s="55">
        <v>5585000</v>
      </c>
      <c r="P86" s="55">
        <v>0</v>
      </c>
      <c r="Q86" s="55">
        <v>81.540999999999997</v>
      </c>
      <c r="R86" s="56">
        <v>0</v>
      </c>
      <c r="S86" s="56">
        <v>4.4000000000000003E-3</v>
      </c>
      <c r="T86" s="56">
        <v>1.5E-3</v>
      </c>
    </row>
    <row r="87" spans="1:20">
      <c r="A87" t="s">
        <v>501</v>
      </c>
      <c r="B87" t="s">
        <v>502</v>
      </c>
      <c r="C87" t="s">
        <v>96</v>
      </c>
      <c r="D87" t="s">
        <v>108</v>
      </c>
      <c r="E87" t="s">
        <v>500</v>
      </c>
      <c r="F87" t="s">
        <v>307</v>
      </c>
      <c r="G87" t="s">
        <v>475</v>
      </c>
      <c r="H87" t="s">
        <v>127</v>
      </c>
      <c r="I87" s="105" t="s">
        <v>3492</v>
      </c>
      <c r="J87" s="55">
        <v>1.8</v>
      </c>
      <c r="K87" t="s">
        <v>98</v>
      </c>
      <c r="L87" s="56">
        <v>1.46E-2</v>
      </c>
      <c r="M87" s="56">
        <v>2.4500000000000001E-2</v>
      </c>
      <c r="N87" s="55">
        <v>1.41</v>
      </c>
      <c r="O87" s="55">
        <v>5454999</v>
      </c>
      <c r="P87" s="55">
        <v>0</v>
      </c>
      <c r="Q87" s="55">
        <v>76.915485899999993</v>
      </c>
      <c r="R87" s="56">
        <v>1E-4</v>
      </c>
      <c r="S87" s="56">
        <v>4.1000000000000003E-3</v>
      </c>
      <c r="T87" s="56">
        <v>1.4E-3</v>
      </c>
    </row>
    <row r="88" spans="1:20">
      <c r="A88" t="s">
        <v>503</v>
      </c>
      <c r="B88" t="s">
        <v>504</v>
      </c>
      <c r="C88" t="s">
        <v>96</v>
      </c>
      <c r="D88" t="s">
        <v>108</v>
      </c>
      <c r="E88" t="s">
        <v>500</v>
      </c>
      <c r="F88" t="s">
        <v>307</v>
      </c>
      <c r="G88" t="s">
        <v>475</v>
      </c>
      <c r="H88" t="s">
        <v>127</v>
      </c>
      <c r="I88" s="105" t="s">
        <v>3492</v>
      </c>
      <c r="J88" s="55">
        <v>3.81</v>
      </c>
      <c r="K88" t="s">
        <v>98</v>
      </c>
      <c r="L88" s="56">
        <v>2E-3</v>
      </c>
      <c r="M88" s="56">
        <v>3.0599999999999999E-2</v>
      </c>
      <c r="N88" s="55">
        <v>0.87</v>
      </c>
      <c r="O88" s="55">
        <v>4882000</v>
      </c>
      <c r="P88" s="55">
        <v>0</v>
      </c>
      <c r="Q88" s="55">
        <v>42.473399999999998</v>
      </c>
      <c r="R88" s="56">
        <v>1E-4</v>
      </c>
      <c r="S88" s="56">
        <v>2.3E-3</v>
      </c>
      <c r="T88" s="56">
        <v>8.0000000000000004E-4</v>
      </c>
    </row>
    <row r="89" spans="1:20">
      <c r="A89" t="s">
        <v>505</v>
      </c>
      <c r="B89" t="s">
        <v>506</v>
      </c>
      <c r="C89" t="s">
        <v>96</v>
      </c>
      <c r="D89" t="s">
        <v>108</v>
      </c>
      <c r="E89" t="s">
        <v>500</v>
      </c>
      <c r="F89" t="s">
        <v>307</v>
      </c>
      <c r="G89" t="s">
        <v>475</v>
      </c>
      <c r="H89" t="s">
        <v>127</v>
      </c>
      <c r="I89" s="105" t="s">
        <v>3492</v>
      </c>
      <c r="J89" s="55">
        <v>4.6100000000000003</v>
      </c>
      <c r="K89" t="s">
        <v>98</v>
      </c>
      <c r="L89" s="56">
        <v>3.1899999999999998E-2</v>
      </c>
      <c r="M89" s="56">
        <v>3.32E-2</v>
      </c>
      <c r="N89" s="55">
        <v>1.18</v>
      </c>
      <c r="O89" s="55">
        <v>5151111</v>
      </c>
      <c r="P89" s="55">
        <v>0</v>
      </c>
      <c r="Q89" s="55">
        <v>60.783109799999998</v>
      </c>
      <c r="R89" s="56">
        <v>1E-4</v>
      </c>
      <c r="S89" s="56">
        <v>3.2000000000000002E-3</v>
      </c>
      <c r="T89" s="56">
        <v>1.1000000000000001E-3</v>
      </c>
    </row>
    <row r="90" spans="1:20">
      <c r="A90" t="s">
        <v>507</v>
      </c>
      <c r="B90" t="s">
        <v>508</v>
      </c>
      <c r="C90" t="s">
        <v>96</v>
      </c>
      <c r="D90" t="s">
        <v>108</v>
      </c>
      <c r="E90" t="s">
        <v>509</v>
      </c>
      <c r="F90" t="s">
        <v>424</v>
      </c>
      <c r="G90" t="s">
        <v>462</v>
      </c>
      <c r="H90" t="s">
        <v>175</v>
      </c>
      <c r="I90" s="105" t="s">
        <v>3492</v>
      </c>
      <c r="J90" s="55">
        <v>0.41</v>
      </c>
      <c r="K90" t="s">
        <v>98</v>
      </c>
      <c r="L90" s="56">
        <v>3.85E-2</v>
      </c>
      <c r="M90" s="56">
        <v>3.4599999999999999E-2</v>
      </c>
      <c r="N90" s="55">
        <v>30860.54</v>
      </c>
      <c r="O90" s="55">
        <v>115.64</v>
      </c>
      <c r="P90" s="55">
        <v>0</v>
      </c>
      <c r="Q90" s="55">
        <v>35.687128456000003</v>
      </c>
      <c r="R90" s="56">
        <v>1E-4</v>
      </c>
      <c r="S90" s="56">
        <v>1.9E-3</v>
      </c>
      <c r="T90" s="56">
        <v>6.9999999999999999E-4</v>
      </c>
    </row>
    <row r="91" spans="1:20">
      <c r="A91" t="s">
        <v>510</v>
      </c>
      <c r="B91" t="s">
        <v>511</v>
      </c>
      <c r="C91" t="s">
        <v>96</v>
      </c>
      <c r="D91" t="s">
        <v>108</v>
      </c>
      <c r="E91" t="s">
        <v>427</v>
      </c>
      <c r="F91" t="s">
        <v>335</v>
      </c>
      <c r="G91" t="s">
        <v>475</v>
      </c>
      <c r="H91" t="s">
        <v>127</v>
      </c>
      <c r="I91" s="105" t="s">
        <v>3492</v>
      </c>
      <c r="J91" s="55">
        <v>3.89</v>
      </c>
      <c r="K91" t="s">
        <v>98</v>
      </c>
      <c r="L91" s="56">
        <v>2.4E-2</v>
      </c>
      <c r="M91" s="56">
        <v>2.5600000000000001E-2</v>
      </c>
      <c r="N91" s="55">
        <v>95997.49</v>
      </c>
      <c r="O91" s="55">
        <v>112.91</v>
      </c>
      <c r="P91" s="55">
        <v>0</v>
      </c>
      <c r="Q91" s="55">
        <v>108.39076595900001</v>
      </c>
      <c r="R91" s="56">
        <v>1E-4</v>
      </c>
      <c r="S91" s="56">
        <v>5.7999999999999996E-3</v>
      </c>
      <c r="T91" s="56">
        <v>2E-3</v>
      </c>
    </row>
    <row r="92" spans="1:20">
      <c r="A92" t="s">
        <v>512</v>
      </c>
      <c r="B92" t="s">
        <v>513</v>
      </c>
      <c r="C92" t="s">
        <v>96</v>
      </c>
      <c r="D92" t="s">
        <v>108</v>
      </c>
      <c r="E92" t="s">
        <v>427</v>
      </c>
      <c r="F92" t="s">
        <v>335</v>
      </c>
      <c r="G92" t="s">
        <v>475</v>
      </c>
      <c r="H92" t="s">
        <v>127</v>
      </c>
      <c r="I92" s="105" t="s">
        <v>3492</v>
      </c>
      <c r="J92" s="55">
        <v>6.05</v>
      </c>
      <c r="K92" t="s">
        <v>98</v>
      </c>
      <c r="L92" s="56">
        <v>1.4999999999999999E-2</v>
      </c>
      <c r="M92" s="56">
        <v>3.0800000000000001E-2</v>
      </c>
      <c r="N92" s="55">
        <v>57838.28</v>
      </c>
      <c r="O92" s="55">
        <v>98.18</v>
      </c>
      <c r="P92" s="55">
        <v>0</v>
      </c>
      <c r="Q92" s="55">
        <v>56.785623303999998</v>
      </c>
      <c r="R92" s="56">
        <v>2.0000000000000001E-4</v>
      </c>
      <c r="S92" s="56">
        <v>3.0000000000000001E-3</v>
      </c>
      <c r="T92" s="56">
        <v>1.1000000000000001E-3</v>
      </c>
    </row>
    <row r="93" spans="1:20">
      <c r="A93" t="s">
        <v>514</v>
      </c>
      <c r="B93" t="s">
        <v>515</v>
      </c>
      <c r="C93" t="s">
        <v>96</v>
      </c>
      <c r="D93" t="s">
        <v>108</v>
      </c>
      <c r="E93" t="s">
        <v>516</v>
      </c>
      <c r="F93" t="s">
        <v>424</v>
      </c>
      <c r="G93" t="s">
        <v>475</v>
      </c>
      <c r="H93" t="s">
        <v>127</v>
      </c>
      <c r="I93" s="105" t="s">
        <v>3492</v>
      </c>
      <c r="J93" s="55">
        <v>1.54</v>
      </c>
      <c r="K93" t="s">
        <v>98</v>
      </c>
      <c r="L93" s="56">
        <v>2.4799999999999999E-2</v>
      </c>
      <c r="M93" s="56">
        <v>1.83E-2</v>
      </c>
      <c r="N93" s="55">
        <v>37904.51</v>
      </c>
      <c r="O93" s="55">
        <v>113.92</v>
      </c>
      <c r="P93" s="55">
        <v>0</v>
      </c>
      <c r="Q93" s="55">
        <v>43.180817791999999</v>
      </c>
      <c r="R93" s="56">
        <v>1E-4</v>
      </c>
      <c r="S93" s="56">
        <v>2.3E-3</v>
      </c>
      <c r="T93" s="56">
        <v>8.0000000000000004E-4</v>
      </c>
    </row>
    <row r="94" spans="1:20">
      <c r="A94" t="s">
        <v>517</v>
      </c>
      <c r="B94" t="s">
        <v>518</v>
      </c>
      <c r="C94" t="s">
        <v>96</v>
      </c>
      <c r="D94" t="s">
        <v>108</v>
      </c>
      <c r="E94" t="s">
        <v>306</v>
      </c>
      <c r="F94" t="s">
        <v>307</v>
      </c>
      <c r="G94" t="s">
        <v>475</v>
      </c>
      <c r="H94" t="s">
        <v>127</v>
      </c>
      <c r="I94" s="105" t="s">
        <v>3492</v>
      </c>
      <c r="J94" s="55">
        <v>0.97</v>
      </c>
      <c r="K94" t="s">
        <v>98</v>
      </c>
      <c r="L94" s="56">
        <v>1.9E-2</v>
      </c>
      <c r="M94" s="56">
        <v>2.1899999999999999E-2</v>
      </c>
      <c r="N94" s="55">
        <v>0.85</v>
      </c>
      <c r="O94" s="55">
        <v>5475488</v>
      </c>
      <c r="P94" s="55">
        <v>0</v>
      </c>
      <c r="Q94" s="55">
        <v>46.541648000000002</v>
      </c>
      <c r="R94" s="56">
        <v>0</v>
      </c>
      <c r="S94" s="56">
        <v>2.5000000000000001E-3</v>
      </c>
      <c r="T94" s="56">
        <v>8.9999999999999998E-4</v>
      </c>
    </row>
    <row r="95" spans="1:20">
      <c r="A95" t="s">
        <v>519</v>
      </c>
      <c r="B95" t="s">
        <v>520</v>
      </c>
      <c r="C95" t="s">
        <v>96</v>
      </c>
      <c r="D95" t="s">
        <v>108</v>
      </c>
      <c r="E95" t="s">
        <v>306</v>
      </c>
      <c r="F95" t="s">
        <v>307</v>
      </c>
      <c r="G95" t="s">
        <v>475</v>
      </c>
      <c r="H95" t="s">
        <v>127</v>
      </c>
      <c r="I95" s="105" t="s">
        <v>3492</v>
      </c>
      <c r="J95" s="55">
        <v>4.12</v>
      </c>
      <c r="K95" t="s">
        <v>98</v>
      </c>
      <c r="L95" s="56">
        <v>3.3099999999999997E-2</v>
      </c>
      <c r="M95" s="56">
        <v>3.61E-2</v>
      </c>
      <c r="N95" s="55">
        <v>0.9</v>
      </c>
      <c r="O95" s="55">
        <v>5205991</v>
      </c>
      <c r="P95" s="55">
        <v>0</v>
      </c>
      <c r="Q95" s="55">
        <v>46.853918999999998</v>
      </c>
      <c r="R95" s="56">
        <v>1E-4</v>
      </c>
      <c r="S95" s="56">
        <v>2.5000000000000001E-3</v>
      </c>
      <c r="T95" s="56">
        <v>8.9999999999999998E-4</v>
      </c>
    </row>
    <row r="96" spans="1:20">
      <c r="A96" t="s">
        <v>522</v>
      </c>
      <c r="B96" t="s">
        <v>523</v>
      </c>
      <c r="C96" t="s">
        <v>96</v>
      </c>
      <c r="D96" t="s">
        <v>108</v>
      </c>
      <c r="E96" t="s">
        <v>306</v>
      </c>
      <c r="F96" t="s">
        <v>307</v>
      </c>
      <c r="G96" t="s">
        <v>475</v>
      </c>
      <c r="H96" t="s">
        <v>127</v>
      </c>
      <c r="I96" s="105" t="s">
        <v>3492</v>
      </c>
      <c r="J96" s="55">
        <v>5.08</v>
      </c>
      <c r="K96" t="s">
        <v>98</v>
      </c>
      <c r="L96" s="56">
        <v>3.3599999999999998E-2</v>
      </c>
      <c r="M96" s="56">
        <v>3.3799999999999997E-2</v>
      </c>
      <c r="N96" s="55">
        <v>0.6</v>
      </c>
      <c r="O96" s="55">
        <v>4999400</v>
      </c>
      <c r="P96" s="55">
        <v>0</v>
      </c>
      <c r="Q96" s="55">
        <v>29.996400000000001</v>
      </c>
      <c r="R96" s="56">
        <v>1E-4</v>
      </c>
      <c r="S96" s="56">
        <v>1.6000000000000001E-3</v>
      </c>
      <c r="T96" s="56">
        <v>5.9999999999999995E-4</v>
      </c>
    </row>
    <row r="97" spans="1:20">
      <c r="A97" t="s">
        <v>524</v>
      </c>
      <c r="B97" t="s">
        <v>525</v>
      </c>
      <c r="C97" t="s">
        <v>96</v>
      </c>
      <c r="D97" t="s">
        <v>108</v>
      </c>
      <c r="E97" t="s">
        <v>306</v>
      </c>
      <c r="F97" t="s">
        <v>307</v>
      </c>
      <c r="G97" t="s">
        <v>475</v>
      </c>
      <c r="H97" t="s">
        <v>127</v>
      </c>
      <c r="I97" s="105" t="s">
        <v>3492</v>
      </c>
      <c r="J97" s="55">
        <v>2.42</v>
      </c>
      <c r="K97" t="s">
        <v>98</v>
      </c>
      <c r="L97" s="56">
        <v>1.89E-2</v>
      </c>
      <c r="M97" s="56">
        <v>2.7699999999999999E-2</v>
      </c>
      <c r="N97" s="55">
        <v>0.59</v>
      </c>
      <c r="O97" s="55">
        <v>5510000</v>
      </c>
      <c r="P97" s="55">
        <v>0</v>
      </c>
      <c r="Q97" s="55">
        <v>32.509</v>
      </c>
      <c r="R97" s="56">
        <v>1E-4</v>
      </c>
      <c r="S97" s="56">
        <v>1.6999999999999999E-3</v>
      </c>
      <c r="T97" s="56">
        <v>5.9999999999999995E-4</v>
      </c>
    </row>
    <row r="98" spans="1:20">
      <c r="A98" t="s">
        <v>526</v>
      </c>
      <c r="B98" t="s">
        <v>527</v>
      </c>
      <c r="C98" t="s">
        <v>96</v>
      </c>
      <c r="D98" t="s">
        <v>108</v>
      </c>
      <c r="E98" t="s">
        <v>528</v>
      </c>
      <c r="F98" t="s">
        <v>335</v>
      </c>
      <c r="G98" t="s">
        <v>475</v>
      </c>
      <c r="H98" t="s">
        <v>127</v>
      </c>
      <c r="I98" s="105" t="s">
        <v>3492</v>
      </c>
      <c r="J98" s="55">
        <v>0.52</v>
      </c>
      <c r="K98" t="s">
        <v>98</v>
      </c>
      <c r="L98" s="56">
        <v>2.75E-2</v>
      </c>
      <c r="M98" s="56">
        <v>3.1800000000000002E-2</v>
      </c>
      <c r="N98" s="55">
        <v>8816.2199999999993</v>
      </c>
      <c r="O98" s="55">
        <v>113.88</v>
      </c>
      <c r="P98" s="55">
        <v>0</v>
      </c>
      <c r="Q98" s="55">
        <v>10.039911335999999</v>
      </c>
      <c r="R98" s="56">
        <v>0</v>
      </c>
      <c r="S98" s="56">
        <v>5.0000000000000001E-4</v>
      </c>
      <c r="T98" s="56">
        <v>2.0000000000000001E-4</v>
      </c>
    </row>
    <row r="99" spans="1:20">
      <c r="A99" t="s">
        <v>529</v>
      </c>
      <c r="B99" t="s">
        <v>530</v>
      </c>
      <c r="C99" t="s">
        <v>96</v>
      </c>
      <c r="D99" t="s">
        <v>108</v>
      </c>
      <c r="E99" t="s">
        <v>528</v>
      </c>
      <c r="F99" t="s">
        <v>335</v>
      </c>
      <c r="G99" t="s">
        <v>475</v>
      </c>
      <c r="H99" t="s">
        <v>127</v>
      </c>
      <c r="I99" s="105" t="s">
        <v>3492</v>
      </c>
      <c r="J99" s="55">
        <v>3.62</v>
      </c>
      <c r="K99" t="s">
        <v>98</v>
      </c>
      <c r="L99" s="56">
        <v>1.9599999999999999E-2</v>
      </c>
      <c r="M99" s="56">
        <v>2.6599999999999999E-2</v>
      </c>
      <c r="N99" s="55">
        <v>65784.960000000006</v>
      </c>
      <c r="O99" s="55">
        <v>109.84</v>
      </c>
      <c r="P99" s="55">
        <v>0</v>
      </c>
      <c r="Q99" s="55">
        <v>72.258200063999993</v>
      </c>
      <c r="R99" s="56">
        <v>1E-4</v>
      </c>
      <c r="S99" s="56">
        <v>3.8999999999999998E-3</v>
      </c>
      <c r="T99" s="56">
        <v>1.4E-3</v>
      </c>
    </row>
    <row r="100" spans="1:20">
      <c r="A100" t="s">
        <v>531</v>
      </c>
      <c r="B100" t="s">
        <v>532</v>
      </c>
      <c r="C100" t="s">
        <v>96</v>
      </c>
      <c r="D100" t="s">
        <v>108</v>
      </c>
      <c r="E100" t="s">
        <v>528</v>
      </c>
      <c r="F100" t="s">
        <v>335</v>
      </c>
      <c r="G100" t="s">
        <v>475</v>
      </c>
      <c r="H100" t="s">
        <v>127</v>
      </c>
      <c r="I100" s="105" t="s">
        <v>3492</v>
      </c>
      <c r="J100" s="55">
        <v>5.82</v>
      </c>
      <c r="K100" t="s">
        <v>98</v>
      </c>
      <c r="L100" s="56">
        <v>1.5800000000000002E-2</v>
      </c>
      <c r="M100" s="56">
        <v>3.0599999999999999E-2</v>
      </c>
      <c r="N100" s="55">
        <v>151009.94</v>
      </c>
      <c r="O100" s="55">
        <v>102.86</v>
      </c>
      <c r="P100" s="55">
        <v>0</v>
      </c>
      <c r="Q100" s="55">
        <v>155.32882428400001</v>
      </c>
      <c r="R100" s="56">
        <v>1E-4</v>
      </c>
      <c r="S100" s="56">
        <v>8.3000000000000001E-3</v>
      </c>
      <c r="T100" s="56">
        <v>2.8999999999999998E-3</v>
      </c>
    </row>
    <row r="101" spans="1:20">
      <c r="A101" t="s">
        <v>533</v>
      </c>
      <c r="B101" t="s">
        <v>534</v>
      </c>
      <c r="C101" t="s">
        <v>96</v>
      </c>
      <c r="D101" t="s">
        <v>108</v>
      </c>
      <c r="E101" t="s">
        <v>535</v>
      </c>
      <c r="F101" t="s">
        <v>424</v>
      </c>
      <c r="G101" t="s">
        <v>475</v>
      </c>
      <c r="H101" t="s">
        <v>127</v>
      </c>
      <c r="I101" s="105" t="s">
        <v>3492</v>
      </c>
      <c r="J101" s="55">
        <v>2.75</v>
      </c>
      <c r="K101" t="s">
        <v>98</v>
      </c>
      <c r="L101" s="56">
        <v>2.2499999999999999E-2</v>
      </c>
      <c r="M101" s="56">
        <v>2.06E-2</v>
      </c>
      <c r="N101" s="55">
        <v>19318.37</v>
      </c>
      <c r="O101" s="55">
        <v>113.9</v>
      </c>
      <c r="P101" s="55">
        <v>0</v>
      </c>
      <c r="Q101" s="55">
        <v>22.003623430000001</v>
      </c>
      <c r="R101" s="56">
        <v>0</v>
      </c>
      <c r="S101" s="56">
        <v>1.1999999999999999E-3</v>
      </c>
      <c r="T101" s="56">
        <v>4.0000000000000002E-4</v>
      </c>
    </row>
    <row r="102" spans="1:20">
      <c r="A102" t="s">
        <v>536</v>
      </c>
      <c r="B102" t="s">
        <v>537</v>
      </c>
      <c r="C102" t="s">
        <v>96</v>
      </c>
      <c r="D102" t="s">
        <v>108</v>
      </c>
      <c r="E102" t="s">
        <v>538</v>
      </c>
      <c r="F102" t="s">
        <v>103</v>
      </c>
      <c r="G102" t="s">
        <v>539</v>
      </c>
      <c r="H102" t="s">
        <v>175</v>
      </c>
      <c r="I102" s="105" t="s">
        <v>3492</v>
      </c>
      <c r="J102" s="55">
        <v>4.8499999999999996</v>
      </c>
      <c r="K102" t="s">
        <v>98</v>
      </c>
      <c r="L102" s="56">
        <v>7.4999999999999997E-3</v>
      </c>
      <c r="M102" s="56">
        <v>4.1700000000000001E-2</v>
      </c>
      <c r="N102" s="55">
        <v>86725.74</v>
      </c>
      <c r="O102" s="55">
        <v>91.87</v>
      </c>
      <c r="P102" s="55">
        <v>0</v>
      </c>
      <c r="Q102" s="55">
        <v>79.674937338000007</v>
      </c>
      <c r="R102" s="56">
        <v>1E-4</v>
      </c>
      <c r="S102" s="56">
        <v>4.3E-3</v>
      </c>
      <c r="T102" s="56">
        <v>1.5E-3</v>
      </c>
    </row>
    <row r="103" spans="1:20">
      <c r="A103" t="s">
        <v>540</v>
      </c>
      <c r="B103" t="s">
        <v>541</v>
      </c>
      <c r="C103" t="s">
        <v>96</v>
      </c>
      <c r="D103" t="s">
        <v>108</v>
      </c>
      <c r="E103" t="s">
        <v>542</v>
      </c>
      <c r="F103" t="s">
        <v>543</v>
      </c>
      <c r="G103" t="s">
        <v>544</v>
      </c>
      <c r="H103" t="s">
        <v>127</v>
      </c>
      <c r="I103" s="105" t="s">
        <v>3492</v>
      </c>
      <c r="J103" s="55">
        <v>3.98</v>
      </c>
      <c r="K103" t="s">
        <v>98</v>
      </c>
      <c r="L103" s="56">
        <v>0.04</v>
      </c>
      <c r="M103" s="56">
        <v>5.3400000000000003E-2</v>
      </c>
      <c r="N103" s="55">
        <v>81846.48</v>
      </c>
      <c r="O103" s="55">
        <v>95.2</v>
      </c>
      <c r="P103" s="55">
        <v>0</v>
      </c>
      <c r="Q103" s="55">
        <v>77.917848960000001</v>
      </c>
      <c r="R103" s="56">
        <v>2.0000000000000001E-4</v>
      </c>
      <c r="S103" s="56">
        <v>4.1999999999999997E-3</v>
      </c>
      <c r="T103" s="56">
        <v>1.5E-3</v>
      </c>
    </row>
    <row r="104" spans="1:20">
      <c r="A104" t="s">
        <v>545</v>
      </c>
      <c r="B104" t="s">
        <v>546</v>
      </c>
      <c r="C104" t="s">
        <v>96</v>
      </c>
      <c r="D104" t="s">
        <v>108</v>
      </c>
      <c r="E104" t="s">
        <v>461</v>
      </c>
      <c r="F104" t="s">
        <v>335</v>
      </c>
      <c r="G104" t="s">
        <v>539</v>
      </c>
      <c r="H104" t="s">
        <v>175</v>
      </c>
      <c r="I104" s="105" t="s">
        <v>3492</v>
      </c>
      <c r="J104" s="55">
        <v>1.46</v>
      </c>
      <c r="K104" t="s">
        <v>98</v>
      </c>
      <c r="L104" s="56">
        <v>2.0500000000000001E-2</v>
      </c>
      <c r="M104" s="56">
        <v>2.8400000000000002E-2</v>
      </c>
      <c r="N104" s="55">
        <v>7623.34</v>
      </c>
      <c r="O104" s="55">
        <v>111.63</v>
      </c>
      <c r="P104" s="55">
        <v>0</v>
      </c>
      <c r="Q104" s="55">
        <v>8.5099344420000005</v>
      </c>
      <c r="R104" s="56">
        <v>0</v>
      </c>
      <c r="S104" s="56">
        <v>5.0000000000000001E-4</v>
      </c>
      <c r="T104" s="56">
        <v>2.0000000000000001E-4</v>
      </c>
    </row>
    <row r="105" spans="1:20">
      <c r="A105" t="s">
        <v>547</v>
      </c>
      <c r="B105" t="s">
        <v>548</v>
      </c>
      <c r="C105" t="s">
        <v>96</v>
      </c>
      <c r="D105" t="s">
        <v>108</v>
      </c>
      <c r="E105" t="s">
        <v>461</v>
      </c>
      <c r="F105" t="s">
        <v>335</v>
      </c>
      <c r="G105" t="s">
        <v>539</v>
      </c>
      <c r="H105" t="s">
        <v>175</v>
      </c>
      <c r="I105" s="105" t="s">
        <v>3492</v>
      </c>
      <c r="J105" s="55">
        <v>2.29</v>
      </c>
      <c r="K105" t="s">
        <v>98</v>
      </c>
      <c r="L105" s="56">
        <v>2.0500000000000001E-2</v>
      </c>
      <c r="M105" s="56">
        <v>2.9899999999999999E-2</v>
      </c>
      <c r="N105" s="55">
        <v>42938.1</v>
      </c>
      <c r="O105" s="55">
        <v>111.3</v>
      </c>
      <c r="P105" s="55">
        <v>0</v>
      </c>
      <c r="Q105" s="55">
        <v>47.7901053</v>
      </c>
      <c r="R105" s="56">
        <v>1E-4</v>
      </c>
      <c r="S105" s="56">
        <v>2.5000000000000001E-3</v>
      </c>
      <c r="T105" s="56">
        <v>8.9999999999999998E-4</v>
      </c>
    </row>
    <row r="106" spans="1:20">
      <c r="A106" t="s">
        <v>549</v>
      </c>
      <c r="B106" t="s">
        <v>550</v>
      </c>
      <c r="C106" t="s">
        <v>96</v>
      </c>
      <c r="D106" t="s">
        <v>108</v>
      </c>
      <c r="E106" t="s">
        <v>461</v>
      </c>
      <c r="F106" t="s">
        <v>335</v>
      </c>
      <c r="G106" t="s">
        <v>539</v>
      </c>
      <c r="H106" t="s">
        <v>175</v>
      </c>
      <c r="I106" s="105" t="s">
        <v>3492</v>
      </c>
      <c r="J106" s="55">
        <v>5.01</v>
      </c>
      <c r="K106" t="s">
        <v>98</v>
      </c>
      <c r="L106" s="56">
        <v>8.3999999999999995E-3</v>
      </c>
      <c r="M106" s="56">
        <v>3.4000000000000002E-2</v>
      </c>
      <c r="N106" s="55">
        <v>118552.27</v>
      </c>
      <c r="O106" s="55">
        <v>98.31</v>
      </c>
      <c r="P106" s="55">
        <v>0</v>
      </c>
      <c r="Q106" s="55">
        <v>116.548736637</v>
      </c>
      <c r="R106" s="56">
        <v>2.0000000000000001E-4</v>
      </c>
      <c r="S106" s="56">
        <v>6.1999999999999998E-3</v>
      </c>
      <c r="T106" s="56">
        <v>2.2000000000000001E-3</v>
      </c>
    </row>
    <row r="107" spans="1:20">
      <c r="A107" t="s">
        <v>551</v>
      </c>
      <c r="B107" t="s">
        <v>552</v>
      </c>
      <c r="C107" t="s">
        <v>96</v>
      </c>
      <c r="D107" t="s">
        <v>108</v>
      </c>
      <c r="E107" t="s">
        <v>461</v>
      </c>
      <c r="F107" t="s">
        <v>335</v>
      </c>
      <c r="G107" t="s">
        <v>539</v>
      </c>
      <c r="H107" t="s">
        <v>175</v>
      </c>
      <c r="I107" s="105" t="s">
        <v>3492</v>
      </c>
      <c r="J107" s="55">
        <v>6.04</v>
      </c>
      <c r="K107" t="s">
        <v>98</v>
      </c>
      <c r="L107" s="56">
        <v>5.0000000000000001E-3</v>
      </c>
      <c r="M107" s="56">
        <v>3.4500000000000003E-2</v>
      </c>
      <c r="N107" s="55">
        <v>15226.09</v>
      </c>
      <c r="O107" s="55">
        <v>92.12</v>
      </c>
      <c r="P107" s="55">
        <v>0</v>
      </c>
      <c r="Q107" s="55">
        <v>14.026274108000001</v>
      </c>
      <c r="R107" s="56">
        <v>1E-4</v>
      </c>
      <c r="S107" s="56">
        <v>6.9999999999999999E-4</v>
      </c>
      <c r="T107" s="56">
        <v>2.9999999999999997E-4</v>
      </c>
    </row>
    <row r="108" spans="1:20">
      <c r="A108" t="s">
        <v>553</v>
      </c>
      <c r="B108" t="s">
        <v>554</v>
      </c>
      <c r="C108" t="s">
        <v>96</v>
      </c>
      <c r="D108" t="s">
        <v>108</v>
      </c>
      <c r="E108" t="s">
        <v>461</v>
      </c>
      <c r="F108" t="s">
        <v>335</v>
      </c>
      <c r="G108" t="s">
        <v>539</v>
      </c>
      <c r="H108" t="s">
        <v>175</v>
      </c>
      <c r="I108" s="105" t="s">
        <v>3492</v>
      </c>
      <c r="J108" s="55">
        <v>5.93</v>
      </c>
      <c r="K108" t="s">
        <v>98</v>
      </c>
      <c r="L108" s="56">
        <v>9.7000000000000003E-3</v>
      </c>
      <c r="M108" s="56">
        <v>3.8399999999999997E-2</v>
      </c>
      <c r="N108" s="55">
        <v>70150.740000000005</v>
      </c>
      <c r="O108" s="55">
        <v>93.04</v>
      </c>
      <c r="P108" s="55">
        <v>0</v>
      </c>
      <c r="Q108" s="55">
        <v>65.268248495999998</v>
      </c>
      <c r="R108" s="56">
        <v>2.0000000000000001E-4</v>
      </c>
      <c r="S108" s="56">
        <v>3.5000000000000001E-3</v>
      </c>
      <c r="T108" s="56">
        <v>1.1999999999999999E-3</v>
      </c>
    </row>
    <row r="109" spans="1:20">
      <c r="A109" t="s">
        <v>555</v>
      </c>
      <c r="B109" t="s">
        <v>556</v>
      </c>
      <c r="C109" t="s">
        <v>96</v>
      </c>
      <c r="D109" t="s">
        <v>108</v>
      </c>
      <c r="E109" t="s">
        <v>557</v>
      </c>
      <c r="F109" t="s">
        <v>113</v>
      </c>
      <c r="G109" t="s">
        <v>539</v>
      </c>
      <c r="H109" t="s">
        <v>175</v>
      </c>
      <c r="I109" s="105" t="s">
        <v>3492</v>
      </c>
      <c r="J109" s="55">
        <v>0.5</v>
      </c>
      <c r="K109" t="s">
        <v>98</v>
      </c>
      <c r="L109" s="56">
        <v>1.9800000000000002E-2</v>
      </c>
      <c r="M109" s="56">
        <v>3.7699999999999997E-2</v>
      </c>
      <c r="N109" s="55">
        <v>17061.689999999999</v>
      </c>
      <c r="O109" s="55">
        <v>110.52</v>
      </c>
      <c r="P109" s="55">
        <v>0.18834999999999999</v>
      </c>
      <c r="Q109" s="55">
        <v>19.044929788000001</v>
      </c>
      <c r="R109" s="56">
        <v>1E-4</v>
      </c>
      <c r="S109" s="56">
        <v>1E-3</v>
      </c>
      <c r="T109" s="56">
        <v>4.0000000000000002E-4</v>
      </c>
    </row>
    <row r="110" spans="1:20">
      <c r="A110" t="s">
        <v>559</v>
      </c>
      <c r="B110" t="s">
        <v>560</v>
      </c>
      <c r="C110" t="s">
        <v>96</v>
      </c>
      <c r="D110" t="s">
        <v>108</v>
      </c>
      <c r="E110" t="s">
        <v>561</v>
      </c>
      <c r="F110" t="s">
        <v>315</v>
      </c>
      <c r="G110" t="s">
        <v>539</v>
      </c>
      <c r="H110" t="s">
        <v>175</v>
      </c>
      <c r="I110" s="105" t="s">
        <v>3492</v>
      </c>
      <c r="J110" s="55">
        <v>2.82</v>
      </c>
      <c r="K110" t="s">
        <v>98</v>
      </c>
      <c r="L110" s="56">
        <v>1.9400000000000001E-2</v>
      </c>
      <c r="M110" s="56">
        <v>2.1399999999999999E-2</v>
      </c>
      <c r="N110" s="55">
        <v>1274.23</v>
      </c>
      <c r="O110" s="55">
        <v>111.9</v>
      </c>
      <c r="P110" s="55">
        <v>0</v>
      </c>
      <c r="Q110" s="55">
        <v>1.4258633700000001</v>
      </c>
      <c r="R110" s="56">
        <v>0</v>
      </c>
      <c r="S110" s="56">
        <v>1E-4</v>
      </c>
      <c r="T110" s="56">
        <v>0</v>
      </c>
    </row>
    <row r="111" spans="1:20">
      <c r="A111" t="s">
        <v>562</v>
      </c>
      <c r="B111" t="s">
        <v>563</v>
      </c>
      <c r="C111" t="s">
        <v>96</v>
      </c>
      <c r="D111" t="s">
        <v>108</v>
      </c>
      <c r="E111" t="s">
        <v>561</v>
      </c>
      <c r="F111" t="s">
        <v>315</v>
      </c>
      <c r="G111" t="s">
        <v>539</v>
      </c>
      <c r="H111" t="s">
        <v>175</v>
      </c>
      <c r="I111" s="105" t="s">
        <v>3492</v>
      </c>
      <c r="J111" s="55">
        <v>3.8</v>
      </c>
      <c r="K111" t="s">
        <v>98</v>
      </c>
      <c r="L111" s="56">
        <v>1.23E-2</v>
      </c>
      <c r="M111" s="56">
        <v>2.3300000000000001E-2</v>
      </c>
      <c r="N111" s="55">
        <v>92298.5</v>
      </c>
      <c r="O111" s="55">
        <v>107.66</v>
      </c>
      <c r="P111" s="55">
        <v>0</v>
      </c>
      <c r="Q111" s="55">
        <v>99.368565099999998</v>
      </c>
      <c r="R111" s="56">
        <v>1E-4</v>
      </c>
      <c r="S111" s="56">
        <v>5.3E-3</v>
      </c>
      <c r="T111" s="56">
        <v>1.9E-3</v>
      </c>
    </row>
    <row r="112" spans="1:20">
      <c r="A112" t="s">
        <v>564</v>
      </c>
      <c r="B112" t="s">
        <v>565</v>
      </c>
      <c r="C112" t="s">
        <v>96</v>
      </c>
      <c r="D112" t="s">
        <v>108</v>
      </c>
      <c r="E112" t="s">
        <v>566</v>
      </c>
      <c r="F112" t="s">
        <v>110</v>
      </c>
      <c r="G112" t="s">
        <v>539</v>
      </c>
      <c r="H112" t="s">
        <v>175</v>
      </c>
      <c r="I112" s="105" t="s">
        <v>3492</v>
      </c>
      <c r="J112" s="55">
        <v>1.51</v>
      </c>
      <c r="K112" t="s">
        <v>98</v>
      </c>
      <c r="L112" s="56">
        <v>1.8499999999999999E-2</v>
      </c>
      <c r="M112" s="56">
        <v>2.98E-2</v>
      </c>
      <c r="N112" s="55">
        <v>9272.77</v>
      </c>
      <c r="O112" s="55">
        <v>108.37</v>
      </c>
      <c r="P112" s="55">
        <v>0</v>
      </c>
      <c r="Q112" s="55">
        <v>10.048900849000001</v>
      </c>
      <c r="R112" s="56">
        <v>0</v>
      </c>
      <c r="S112" s="56">
        <v>5.0000000000000001E-4</v>
      </c>
      <c r="T112" s="56">
        <v>2.0000000000000001E-4</v>
      </c>
    </row>
    <row r="113" spans="1:20">
      <c r="A113" t="s">
        <v>567</v>
      </c>
      <c r="B113" t="s">
        <v>568</v>
      </c>
      <c r="C113" t="s">
        <v>96</v>
      </c>
      <c r="D113" t="s">
        <v>108</v>
      </c>
      <c r="E113" t="s">
        <v>566</v>
      </c>
      <c r="F113" t="s">
        <v>110</v>
      </c>
      <c r="G113" t="s">
        <v>539</v>
      </c>
      <c r="H113" t="s">
        <v>175</v>
      </c>
      <c r="I113" s="105" t="s">
        <v>3492</v>
      </c>
      <c r="J113" s="55">
        <v>2.14</v>
      </c>
      <c r="K113" t="s">
        <v>98</v>
      </c>
      <c r="L113" s="56">
        <v>3.2000000000000001E-2</v>
      </c>
      <c r="M113" s="56">
        <v>3.2099999999999997E-2</v>
      </c>
      <c r="N113" s="55">
        <v>123108.71</v>
      </c>
      <c r="O113" s="55">
        <v>103.92</v>
      </c>
      <c r="P113" s="55">
        <v>0</v>
      </c>
      <c r="Q113" s="55">
        <v>127.934571432</v>
      </c>
      <c r="R113" s="56">
        <v>2.9999999999999997E-4</v>
      </c>
      <c r="S113" s="56">
        <v>6.7999999999999996E-3</v>
      </c>
      <c r="T113" s="56">
        <v>2.3999999999999998E-3</v>
      </c>
    </row>
    <row r="114" spans="1:20">
      <c r="A114" t="s">
        <v>569</v>
      </c>
      <c r="B114" t="s">
        <v>570</v>
      </c>
      <c r="C114" t="s">
        <v>96</v>
      </c>
      <c r="D114" t="s">
        <v>108</v>
      </c>
      <c r="E114" t="s">
        <v>571</v>
      </c>
      <c r="F114" t="s">
        <v>110</v>
      </c>
      <c r="G114" t="s">
        <v>539</v>
      </c>
      <c r="H114" t="s">
        <v>175</v>
      </c>
      <c r="I114" s="105" t="s">
        <v>3492</v>
      </c>
      <c r="J114" s="55">
        <v>0.24</v>
      </c>
      <c r="K114" t="s">
        <v>98</v>
      </c>
      <c r="L114" s="56">
        <v>3.15E-2</v>
      </c>
      <c r="M114" s="56">
        <v>6.4799999999999996E-2</v>
      </c>
      <c r="N114" s="55">
        <v>33148.74</v>
      </c>
      <c r="O114" s="55">
        <v>111.21</v>
      </c>
      <c r="P114" s="55">
        <v>0</v>
      </c>
      <c r="Q114" s="55">
        <v>36.864713754</v>
      </c>
      <c r="R114" s="56">
        <v>2.0000000000000001E-4</v>
      </c>
      <c r="S114" s="56">
        <v>2E-3</v>
      </c>
      <c r="T114" s="56">
        <v>6.9999999999999999E-4</v>
      </c>
    </row>
    <row r="115" spans="1:20">
      <c r="A115" t="s">
        <v>572</v>
      </c>
      <c r="B115" t="s">
        <v>573</v>
      </c>
      <c r="C115" t="s">
        <v>96</v>
      </c>
      <c r="D115" t="s">
        <v>108</v>
      </c>
      <c r="E115" t="s">
        <v>571</v>
      </c>
      <c r="F115" t="s">
        <v>110</v>
      </c>
      <c r="G115" t="s">
        <v>539</v>
      </c>
      <c r="H115" t="s">
        <v>175</v>
      </c>
      <c r="I115" s="105" t="s">
        <v>3492</v>
      </c>
      <c r="J115" s="55">
        <v>2.58</v>
      </c>
      <c r="K115" t="s">
        <v>98</v>
      </c>
      <c r="L115" s="56">
        <v>0.01</v>
      </c>
      <c r="M115" s="56">
        <v>3.6400000000000002E-2</v>
      </c>
      <c r="N115" s="55">
        <v>75158.39</v>
      </c>
      <c r="O115" s="55">
        <v>101.24</v>
      </c>
      <c r="P115" s="55">
        <v>0</v>
      </c>
      <c r="Q115" s="55">
        <v>76.090354035999994</v>
      </c>
      <c r="R115" s="56">
        <v>2.0000000000000001E-4</v>
      </c>
      <c r="S115" s="56">
        <v>4.1000000000000003E-3</v>
      </c>
      <c r="T115" s="56">
        <v>1.4E-3</v>
      </c>
    </row>
    <row r="116" spans="1:20">
      <c r="A116" t="s">
        <v>574</v>
      </c>
      <c r="B116" t="s">
        <v>575</v>
      </c>
      <c r="C116" t="s">
        <v>96</v>
      </c>
      <c r="D116" t="s">
        <v>108</v>
      </c>
      <c r="E116" t="s">
        <v>571</v>
      </c>
      <c r="F116" t="s">
        <v>110</v>
      </c>
      <c r="G116" t="s">
        <v>539</v>
      </c>
      <c r="H116" t="s">
        <v>175</v>
      </c>
      <c r="I116" s="105" t="s">
        <v>3492</v>
      </c>
      <c r="J116" s="55">
        <v>3.16</v>
      </c>
      <c r="K116" t="s">
        <v>98</v>
      </c>
      <c r="L116" s="56">
        <v>3.2300000000000002E-2</v>
      </c>
      <c r="M116" s="56">
        <v>3.7499999999999999E-2</v>
      </c>
      <c r="N116" s="55">
        <v>82705.539999999994</v>
      </c>
      <c r="O116" s="55">
        <v>102.58</v>
      </c>
      <c r="P116" s="55">
        <v>0</v>
      </c>
      <c r="Q116" s="55">
        <v>84.839342931999994</v>
      </c>
      <c r="R116" s="56">
        <v>2.0000000000000001E-4</v>
      </c>
      <c r="S116" s="56">
        <v>4.4999999999999997E-3</v>
      </c>
      <c r="T116" s="56">
        <v>1.6000000000000001E-3</v>
      </c>
    </row>
    <row r="117" spans="1:20">
      <c r="A117" t="s">
        <v>576</v>
      </c>
      <c r="B117" t="s">
        <v>577</v>
      </c>
      <c r="C117" t="s">
        <v>96</v>
      </c>
      <c r="D117" t="s">
        <v>108</v>
      </c>
      <c r="E117" t="s">
        <v>578</v>
      </c>
      <c r="F117" t="s">
        <v>103</v>
      </c>
      <c r="G117" t="s">
        <v>539</v>
      </c>
      <c r="H117" t="s">
        <v>175</v>
      </c>
      <c r="I117" s="105" t="s">
        <v>3492</v>
      </c>
      <c r="J117" s="55">
        <v>4.67</v>
      </c>
      <c r="K117" t="s">
        <v>98</v>
      </c>
      <c r="L117" s="56">
        <v>0.03</v>
      </c>
      <c r="M117" s="56">
        <v>3.85E-2</v>
      </c>
      <c r="N117" s="55">
        <v>49783.12</v>
      </c>
      <c r="O117" s="55">
        <v>97.18</v>
      </c>
      <c r="P117" s="55">
        <v>0</v>
      </c>
      <c r="Q117" s="55">
        <v>48.379236016</v>
      </c>
      <c r="R117" s="56">
        <v>2.0000000000000001E-4</v>
      </c>
      <c r="S117" s="56">
        <v>2.5999999999999999E-3</v>
      </c>
      <c r="T117" s="56">
        <v>8.9999999999999998E-4</v>
      </c>
    </row>
    <row r="118" spans="1:20">
      <c r="A118" t="s">
        <v>579</v>
      </c>
      <c r="B118" t="s">
        <v>580</v>
      </c>
      <c r="C118" t="s">
        <v>96</v>
      </c>
      <c r="D118" t="s">
        <v>108</v>
      </c>
      <c r="E118" t="s">
        <v>581</v>
      </c>
      <c r="F118" t="s">
        <v>335</v>
      </c>
      <c r="G118" t="s">
        <v>544</v>
      </c>
      <c r="H118" t="s">
        <v>127</v>
      </c>
      <c r="I118" s="105" t="s">
        <v>3492</v>
      </c>
      <c r="J118" s="55">
        <v>1.88</v>
      </c>
      <c r="K118" t="s">
        <v>98</v>
      </c>
      <c r="L118" s="56">
        <v>2.5000000000000001E-2</v>
      </c>
      <c r="M118" s="56">
        <v>2.6499999999999999E-2</v>
      </c>
      <c r="N118" s="55">
        <v>36312.68</v>
      </c>
      <c r="O118" s="55">
        <v>112.49</v>
      </c>
      <c r="P118" s="55">
        <v>0</v>
      </c>
      <c r="Q118" s="55">
        <v>40.848133732000001</v>
      </c>
      <c r="R118" s="56">
        <v>1E-4</v>
      </c>
      <c r="S118" s="56">
        <v>2.2000000000000001E-3</v>
      </c>
      <c r="T118" s="56">
        <v>8.0000000000000004E-4</v>
      </c>
    </row>
    <row r="119" spans="1:20">
      <c r="A119" t="s">
        <v>582</v>
      </c>
      <c r="B119" t="s">
        <v>583</v>
      </c>
      <c r="C119" t="s">
        <v>96</v>
      </c>
      <c r="D119" t="s">
        <v>108</v>
      </c>
      <c r="E119" t="s">
        <v>581</v>
      </c>
      <c r="F119" t="s">
        <v>335</v>
      </c>
      <c r="G119" t="s">
        <v>544</v>
      </c>
      <c r="H119" t="s">
        <v>127</v>
      </c>
      <c r="I119" s="105" t="s">
        <v>3492</v>
      </c>
      <c r="J119" s="55">
        <v>5.3</v>
      </c>
      <c r="K119" t="s">
        <v>98</v>
      </c>
      <c r="L119" s="56">
        <v>1.9E-2</v>
      </c>
      <c r="M119" s="56">
        <v>3.4500000000000003E-2</v>
      </c>
      <c r="N119" s="55">
        <v>42108.38</v>
      </c>
      <c r="O119" s="55">
        <v>103.41</v>
      </c>
      <c r="P119" s="55">
        <v>0</v>
      </c>
      <c r="Q119" s="55">
        <v>43.544275757999998</v>
      </c>
      <c r="R119" s="56">
        <v>1E-4</v>
      </c>
      <c r="S119" s="56">
        <v>2.3E-3</v>
      </c>
      <c r="T119" s="56">
        <v>8.0000000000000004E-4</v>
      </c>
    </row>
    <row r="120" spans="1:20">
      <c r="A120" t="s">
        <v>584</v>
      </c>
      <c r="B120" t="s">
        <v>585</v>
      </c>
      <c r="C120" t="s">
        <v>96</v>
      </c>
      <c r="D120" t="s">
        <v>108</v>
      </c>
      <c r="E120" t="s">
        <v>581</v>
      </c>
      <c r="F120" t="s">
        <v>335</v>
      </c>
      <c r="G120" t="s">
        <v>544</v>
      </c>
      <c r="H120" t="s">
        <v>127</v>
      </c>
      <c r="I120" s="105" t="s">
        <v>3492</v>
      </c>
      <c r="J120" s="55">
        <v>7.13</v>
      </c>
      <c r="K120" t="s">
        <v>98</v>
      </c>
      <c r="L120" s="56">
        <v>3.8999999999999998E-3</v>
      </c>
      <c r="M120" s="56">
        <v>3.7499999999999999E-2</v>
      </c>
      <c r="N120" s="55">
        <v>45176.19</v>
      </c>
      <c r="O120" s="55">
        <v>85.22</v>
      </c>
      <c r="P120" s="55">
        <v>0</v>
      </c>
      <c r="Q120" s="55">
        <v>38.499149117999998</v>
      </c>
      <c r="R120" s="56">
        <v>2.0000000000000001E-4</v>
      </c>
      <c r="S120" s="56">
        <v>2.0999999999999999E-3</v>
      </c>
      <c r="T120" s="56">
        <v>6.9999999999999999E-4</v>
      </c>
    </row>
    <row r="121" spans="1:20">
      <c r="A121" t="s">
        <v>587</v>
      </c>
      <c r="B121" t="s">
        <v>588</v>
      </c>
      <c r="C121" t="s">
        <v>96</v>
      </c>
      <c r="D121" t="s">
        <v>108</v>
      </c>
      <c r="E121" t="s">
        <v>589</v>
      </c>
      <c r="F121" t="s">
        <v>590</v>
      </c>
      <c r="G121" t="s">
        <v>544</v>
      </c>
      <c r="H121" t="s">
        <v>127</v>
      </c>
      <c r="I121" s="105" t="s">
        <v>3492</v>
      </c>
      <c r="J121" s="55">
        <v>1.28</v>
      </c>
      <c r="K121" t="s">
        <v>98</v>
      </c>
      <c r="L121" s="56">
        <v>1.8499999999999999E-2</v>
      </c>
      <c r="M121" s="56">
        <v>2.0500000000000001E-2</v>
      </c>
      <c r="N121" s="55">
        <v>49878.73</v>
      </c>
      <c r="O121" s="55">
        <v>111.15</v>
      </c>
      <c r="P121" s="55">
        <v>0</v>
      </c>
      <c r="Q121" s="55">
        <v>55.440208394999999</v>
      </c>
      <c r="R121" s="56">
        <v>1E-4</v>
      </c>
      <c r="S121" s="56">
        <v>3.0000000000000001E-3</v>
      </c>
      <c r="T121" s="56">
        <v>1E-3</v>
      </c>
    </row>
    <row r="122" spans="1:20">
      <c r="A122" t="s">
        <v>591</v>
      </c>
      <c r="B122" t="s">
        <v>592</v>
      </c>
      <c r="C122" t="s">
        <v>96</v>
      </c>
      <c r="D122" t="s">
        <v>108</v>
      </c>
      <c r="E122" t="s">
        <v>589</v>
      </c>
      <c r="F122" t="s">
        <v>590</v>
      </c>
      <c r="G122" t="s">
        <v>544</v>
      </c>
      <c r="H122" t="s">
        <v>127</v>
      </c>
      <c r="I122" s="105" t="s">
        <v>3492</v>
      </c>
      <c r="J122" s="55">
        <v>3.68</v>
      </c>
      <c r="K122" t="s">
        <v>98</v>
      </c>
      <c r="L122" s="56">
        <v>0.01</v>
      </c>
      <c r="M122" s="56">
        <v>4.1099999999999998E-2</v>
      </c>
      <c r="N122" s="55">
        <v>163408.09</v>
      </c>
      <c r="O122" s="55">
        <v>97.46</v>
      </c>
      <c r="P122" s="55">
        <v>0</v>
      </c>
      <c r="Q122" s="55">
        <v>159.25752451400001</v>
      </c>
      <c r="R122" s="56">
        <v>1E-4</v>
      </c>
      <c r="S122" s="56">
        <v>8.5000000000000006E-3</v>
      </c>
      <c r="T122" s="56">
        <v>3.0000000000000001E-3</v>
      </c>
    </row>
    <row r="123" spans="1:20">
      <c r="A123" t="s">
        <v>593</v>
      </c>
      <c r="B123" t="s">
        <v>594</v>
      </c>
      <c r="C123" t="s">
        <v>96</v>
      </c>
      <c r="D123" t="s">
        <v>108</v>
      </c>
      <c r="E123" t="s">
        <v>589</v>
      </c>
      <c r="F123" t="s">
        <v>590</v>
      </c>
      <c r="G123" t="s">
        <v>544</v>
      </c>
      <c r="H123" t="s">
        <v>127</v>
      </c>
      <c r="I123" s="105" t="s">
        <v>3492</v>
      </c>
      <c r="J123" s="55">
        <v>2.33</v>
      </c>
      <c r="K123" t="s">
        <v>98</v>
      </c>
      <c r="L123" s="56">
        <v>3.5400000000000001E-2</v>
      </c>
      <c r="M123" s="56">
        <v>3.73E-2</v>
      </c>
      <c r="N123" s="55">
        <v>158577.56</v>
      </c>
      <c r="O123" s="55">
        <v>103.99</v>
      </c>
      <c r="P123" s="55">
        <v>0</v>
      </c>
      <c r="Q123" s="55">
        <v>164.904804644</v>
      </c>
      <c r="R123" s="56">
        <v>2.0000000000000001E-4</v>
      </c>
      <c r="S123" s="56">
        <v>8.8000000000000005E-3</v>
      </c>
      <c r="T123" s="56">
        <v>3.0999999999999999E-3</v>
      </c>
    </row>
    <row r="124" spans="1:20">
      <c r="A124" t="s">
        <v>595</v>
      </c>
      <c r="B124" t="s">
        <v>596</v>
      </c>
      <c r="C124" t="s">
        <v>96</v>
      </c>
      <c r="D124" t="s">
        <v>108</v>
      </c>
      <c r="E124" t="s">
        <v>589</v>
      </c>
      <c r="F124" t="s">
        <v>590</v>
      </c>
      <c r="G124" t="s">
        <v>544</v>
      </c>
      <c r="H124" t="s">
        <v>127</v>
      </c>
      <c r="I124" s="105" t="s">
        <v>3492</v>
      </c>
      <c r="J124" s="55">
        <v>0.89</v>
      </c>
      <c r="K124" t="s">
        <v>98</v>
      </c>
      <c r="L124" s="56">
        <v>0.01</v>
      </c>
      <c r="M124" s="56">
        <v>2.9600000000000001E-2</v>
      </c>
      <c r="N124" s="55">
        <v>98606.75</v>
      </c>
      <c r="O124" s="55">
        <v>108.89</v>
      </c>
      <c r="P124" s="55">
        <v>0</v>
      </c>
      <c r="Q124" s="55">
        <v>107.372890075</v>
      </c>
      <c r="R124" s="56">
        <v>1E-4</v>
      </c>
      <c r="S124" s="56">
        <v>5.7000000000000002E-3</v>
      </c>
      <c r="T124" s="56">
        <v>2E-3</v>
      </c>
    </row>
    <row r="125" spans="1:20">
      <c r="A125" t="s">
        <v>598</v>
      </c>
      <c r="B125" t="s">
        <v>599</v>
      </c>
      <c r="C125" t="s">
        <v>96</v>
      </c>
      <c r="D125" t="s">
        <v>108</v>
      </c>
      <c r="E125" t="s">
        <v>600</v>
      </c>
      <c r="F125" t="s">
        <v>335</v>
      </c>
      <c r="G125" t="s">
        <v>544</v>
      </c>
      <c r="H125" t="s">
        <v>127</v>
      </c>
      <c r="I125" s="105" t="s">
        <v>3492</v>
      </c>
      <c r="J125" s="55">
        <v>3.48</v>
      </c>
      <c r="K125" t="s">
        <v>98</v>
      </c>
      <c r="L125" s="56">
        <v>2.75E-2</v>
      </c>
      <c r="M125" s="56">
        <v>2.5700000000000001E-2</v>
      </c>
      <c r="N125" s="55">
        <v>80960.850000000006</v>
      </c>
      <c r="O125" s="55">
        <v>111.53</v>
      </c>
      <c r="P125" s="55">
        <v>0</v>
      </c>
      <c r="Q125" s="55">
        <v>90.295636005000006</v>
      </c>
      <c r="R125" s="56">
        <v>2.0000000000000001E-4</v>
      </c>
      <c r="S125" s="56">
        <v>4.7999999999999996E-3</v>
      </c>
      <c r="T125" s="56">
        <v>1.6999999999999999E-3</v>
      </c>
    </row>
    <row r="126" spans="1:20">
      <c r="A126" t="s">
        <v>601</v>
      </c>
      <c r="B126" t="s">
        <v>602</v>
      </c>
      <c r="C126" t="s">
        <v>96</v>
      </c>
      <c r="D126" t="s">
        <v>108</v>
      </c>
      <c r="E126" t="s">
        <v>600</v>
      </c>
      <c r="F126" t="s">
        <v>335</v>
      </c>
      <c r="G126" t="s">
        <v>544</v>
      </c>
      <c r="H126" t="s">
        <v>127</v>
      </c>
      <c r="I126" s="105" t="s">
        <v>3492</v>
      </c>
      <c r="J126" s="55">
        <v>4.95</v>
      </c>
      <c r="K126" t="s">
        <v>98</v>
      </c>
      <c r="L126" s="56">
        <v>8.5000000000000006E-3</v>
      </c>
      <c r="M126" s="56">
        <v>2.9899999999999999E-2</v>
      </c>
      <c r="N126" s="55">
        <v>65949.95</v>
      </c>
      <c r="O126" s="55">
        <v>98.97</v>
      </c>
      <c r="P126" s="55">
        <v>0</v>
      </c>
      <c r="Q126" s="55">
        <v>65.270665515000005</v>
      </c>
      <c r="R126" s="56">
        <v>1E-4</v>
      </c>
      <c r="S126" s="56">
        <v>3.5000000000000001E-3</v>
      </c>
      <c r="T126" s="56">
        <v>1.1999999999999999E-3</v>
      </c>
    </row>
    <row r="127" spans="1:20">
      <c r="A127" t="s">
        <v>603</v>
      </c>
      <c r="B127" t="s">
        <v>604</v>
      </c>
      <c r="C127" t="s">
        <v>96</v>
      </c>
      <c r="D127" t="s">
        <v>108</v>
      </c>
      <c r="E127" t="s">
        <v>600</v>
      </c>
      <c r="F127" t="s">
        <v>335</v>
      </c>
      <c r="G127" t="s">
        <v>544</v>
      </c>
      <c r="H127" t="s">
        <v>127</v>
      </c>
      <c r="I127" s="105" t="s">
        <v>3492</v>
      </c>
      <c r="J127" s="55">
        <v>6.41</v>
      </c>
      <c r="K127" t="s">
        <v>98</v>
      </c>
      <c r="L127" s="56">
        <v>3.1800000000000002E-2</v>
      </c>
      <c r="M127" s="56">
        <v>3.2500000000000001E-2</v>
      </c>
      <c r="N127" s="55">
        <v>65889.490000000005</v>
      </c>
      <c r="O127" s="55">
        <v>102.29</v>
      </c>
      <c r="P127" s="55">
        <v>0</v>
      </c>
      <c r="Q127" s="55">
        <v>67.398359321000001</v>
      </c>
      <c r="R127" s="56">
        <v>2.9999999999999997E-4</v>
      </c>
      <c r="S127" s="56">
        <v>3.5999999999999999E-3</v>
      </c>
      <c r="T127" s="56">
        <v>1.2999999999999999E-3</v>
      </c>
    </row>
    <row r="128" spans="1:20">
      <c r="A128" t="s">
        <v>605</v>
      </c>
      <c r="B128" t="s">
        <v>606</v>
      </c>
      <c r="C128" t="s">
        <v>96</v>
      </c>
      <c r="D128" t="s">
        <v>108</v>
      </c>
      <c r="E128" t="s">
        <v>607</v>
      </c>
      <c r="F128" t="s">
        <v>608</v>
      </c>
      <c r="G128" t="s">
        <v>609</v>
      </c>
      <c r="H128" t="s">
        <v>127</v>
      </c>
      <c r="I128" s="105" t="s">
        <v>3492</v>
      </c>
      <c r="J128" s="55">
        <v>3.89</v>
      </c>
      <c r="K128" t="s">
        <v>98</v>
      </c>
      <c r="L128" s="56">
        <v>3.2500000000000001E-2</v>
      </c>
      <c r="M128" s="56">
        <v>3.8899999999999997E-2</v>
      </c>
      <c r="N128" s="55">
        <v>83516</v>
      </c>
      <c r="O128" s="55">
        <v>102.69</v>
      </c>
      <c r="P128" s="55">
        <v>0</v>
      </c>
      <c r="Q128" s="55">
        <v>85.762580400000004</v>
      </c>
      <c r="R128" s="56">
        <v>2.9999999999999997E-4</v>
      </c>
      <c r="S128" s="56">
        <v>4.5999999999999999E-3</v>
      </c>
      <c r="T128" s="56">
        <v>1.6000000000000001E-3</v>
      </c>
    </row>
    <row r="129" spans="1:20">
      <c r="A129" t="s">
        <v>610</v>
      </c>
      <c r="B129" t="s">
        <v>611</v>
      </c>
      <c r="C129" t="s">
        <v>96</v>
      </c>
      <c r="D129" t="s">
        <v>108</v>
      </c>
      <c r="E129" t="s">
        <v>612</v>
      </c>
      <c r="F129" t="s">
        <v>613</v>
      </c>
      <c r="G129" t="s">
        <v>609</v>
      </c>
      <c r="H129" t="s">
        <v>127</v>
      </c>
      <c r="I129" s="105" t="s">
        <v>3492</v>
      </c>
      <c r="J129" s="55">
        <v>2.1800000000000002</v>
      </c>
      <c r="K129" t="s">
        <v>98</v>
      </c>
      <c r="L129" s="56">
        <v>2.5700000000000001E-2</v>
      </c>
      <c r="M129" s="56">
        <v>3.2500000000000001E-2</v>
      </c>
      <c r="N129" s="55">
        <v>104563.54</v>
      </c>
      <c r="O129" s="55">
        <v>111.45</v>
      </c>
      <c r="P129" s="55">
        <v>0</v>
      </c>
      <c r="Q129" s="55">
        <v>116.53606533</v>
      </c>
      <c r="R129" s="56">
        <v>1E-4</v>
      </c>
      <c r="S129" s="56">
        <v>6.1999999999999998E-3</v>
      </c>
      <c r="T129" s="56">
        <v>2.2000000000000001E-3</v>
      </c>
    </row>
    <row r="130" spans="1:20">
      <c r="A130" t="s">
        <v>614</v>
      </c>
      <c r="B130" t="s">
        <v>615</v>
      </c>
      <c r="C130" t="s">
        <v>96</v>
      </c>
      <c r="D130" t="s">
        <v>108</v>
      </c>
      <c r="E130" t="s">
        <v>612</v>
      </c>
      <c r="F130" t="s">
        <v>613</v>
      </c>
      <c r="G130" t="s">
        <v>609</v>
      </c>
      <c r="H130" t="s">
        <v>127</v>
      </c>
      <c r="I130" s="105" t="s">
        <v>3492</v>
      </c>
      <c r="J130" s="55">
        <v>4.01</v>
      </c>
      <c r="K130" t="s">
        <v>98</v>
      </c>
      <c r="L130" s="56">
        <v>0.04</v>
      </c>
      <c r="M130" s="56">
        <v>3.5200000000000002E-2</v>
      </c>
      <c r="N130" s="55">
        <v>59361.74</v>
      </c>
      <c r="O130" s="55">
        <v>103.87</v>
      </c>
      <c r="P130" s="55">
        <v>0</v>
      </c>
      <c r="Q130" s="55">
        <v>61.659039337999999</v>
      </c>
      <c r="R130" s="56">
        <v>2.0000000000000001E-4</v>
      </c>
      <c r="S130" s="56">
        <v>3.3E-3</v>
      </c>
      <c r="T130" s="56">
        <v>1.1999999999999999E-3</v>
      </c>
    </row>
    <row r="131" spans="1:20">
      <c r="A131" t="s">
        <v>616</v>
      </c>
      <c r="B131" t="s">
        <v>617</v>
      </c>
      <c r="C131" t="s">
        <v>96</v>
      </c>
      <c r="D131" t="s">
        <v>108</v>
      </c>
      <c r="E131" t="s">
        <v>612</v>
      </c>
      <c r="F131" t="s">
        <v>613</v>
      </c>
      <c r="G131" t="s">
        <v>609</v>
      </c>
      <c r="H131" t="s">
        <v>127</v>
      </c>
      <c r="I131" s="105" t="s">
        <v>3492</v>
      </c>
      <c r="J131" s="55">
        <v>0.98</v>
      </c>
      <c r="K131" t="s">
        <v>98</v>
      </c>
      <c r="L131" s="56">
        <v>1.2200000000000001E-2</v>
      </c>
      <c r="M131" s="56">
        <v>2.8299999999999999E-2</v>
      </c>
      <c r="N131" s="55">
        <v>15181.87</v>
      </c>
      <c r="O131" s="55">
        <v>109.7</v>
      </c>
      <c r="P131" s="55">
        <v>0</v>
      </c>
      <c r="Q131" s="55">
        <v>16.65451139</v>
      </c>
      <c r="R131" s="56">
        <v>0</v>
      </c>
      <c r="S131" s="56">
        <v>8.9999999999999998E-4</v>
      </c>
      <c r="T131" s="56">
        <v>2.9999999999999997E-4</v>
      </c>
    </row>
    <row r="132" spans="1:20">
      <c r="A132" t="s">
        <v>618</v>
      </c>
      <c r="B132" t="s">
        <v>619</v>
      </c>
      <c r="C132" t="s">
        <v>96</v>
      </c>
      <c r="D132" t="s">
        <v>108</v>
      </c>
      <c r="E132" t="s">
        <v>612</v>
      </c>
      <c r="F132" t="s">
        <v>613</v>
      </c>
      <c r="G132" t="s">
        <v>609</v>
      </c>
      <c r="H132" t="s">
        <v>127</v>
      </c>
      <c r="I132" s="105" t="s">
        <v>3492</v>
      </c>
      <c r="J132" s="55">
        <v>4.8600000000000003</v>
      </c>
      <c r="K132" t="s">
        <v>98</v>
      </c>
      <c r="L132" s="56">
        <v>1.09E-2</v>
      </c>
      <c r="M132" s="56">
        <v>3.6600000000000001E-2</v>
      </c>
      <c r="N132" s="55">
        <v>50693.66</v>
      </c>
      <c r="O132" s="55">
        <v>97.27</v>
      </c>
      <c r="P132" s="55">
        <v>0</v>
      </c>
      <c r="Q132" s="55">
        <v>49.309723081999998</v>
      </c>
      <c r="R132" s="56">
        <v>1E-4</v>
      </c>
      <c r="S132" s="56">
        <v>2.5999999999999999E-3</v>
      </c>
      <c r="T132" s="56">
        <v>8.9999999999999998E-4</v>
      </c>
    </row>
    <row r="133" spans="1:20">
      <c r="A133" t="s">
        <v>620</v>
      </c>
      <c r="B133" t="s">
        <v>621</v>
      </c>
      <c r="C133" t="s">
        <v>96</v>
      </c>
      <c r="D133" t="s">
        <v>108</v>
      </c>
      <c r="E133" t="s">
        <v>612</v>
      </c>
      <c r="F133" t="s">
        <v>613</v>
      </c>
      <c r="G133" t="s">
        <v>609</v>
      </c>
      <c r="H133" t="s">
        <v>127</v>
      </c>
      <c r="I133" s="105" t="s">
        <v>3492</v>
      </c>
      <c r="J133" s="55">
        <v>5.81</v>
      </c>
      <c r="K133" t="s">
        <v>98</v>
      </c>
      <c r="L133" s="56">
        <v>1.54E-2</v>
      </c>
      <c r="M133" s="56">
        <v>3.8399999999999997E-2</v>
      </c>
      <c r="N133" s="55">
        <v>45317.120000000003</v>
      </c>
      <c r="O133" s="55">
        <v>95.41</v>
      </c>
      <c r="P133" s="55">
        <v>0</v>
      </c>
      <c r="Q133" s="55">
        <v>43.237064191999998</v>
      </c>
      <c r="R133" s="56">
        <v>1E-4</v>
      </c>
      <c r="S133" s="56">
        <v>2.3E-3</v>
      </c>
      <c r="T133" s="56">
        <v>8.0000000000000004E-4</v>
      </c>
    </row>
    <row r="134" spans="1:20">
      <c r="A134" t="s">
        <v>622</v>
      </c>
      <c r="B134" t="s">
        <v>623</v>
      </c>
      <c r="C134" t="s">
        <v>96</v>
      </c>
      <c r="D134" t="s">
        <v>108</v>
      </c>
      <c r="E134" t="s">
        <v>624</v>
      </c>
      <c r="F134" t="s">
        <v>543</v>
      </c>
      <c r="G134" t="s">
        <v>625</v>
      </c>
      <c r="H134" t="s">
        <v>175</v>
      </c>
      <c r="I134" s="105" t="s">
        <v>3492</v>
      </c>
      <c r="J134" s="55">
        <v>4</v>
      </c>
      <c r="K134" t="s">
        <v>98</v>
      </c>
      <c r="L134" s="56">
        <v>7.4999999999999997E-3</v>
      </c>
      <c r="M134" s="56">
        <v>3.4099999999999998E-2</v>
      </c>
      <c r="N134" s="55">
        <v>227138.03</v>
      </c>
      <c r="O134" s="55">
        <v>97.97</v>
      </c>
      <c r="P134" s="55">
        <v>0</v>
      </c>
      <c r="Q134" s="55">
        <v>222.52712799099999</v>
      </c>
      <c r="R134" s="56">
        <v>1E-4</v>
      </c>
      <c r="S134" s="56">
        <v>1.1900000000000001E-2</v>
      </c>
      <c r="T134" s="56">
        <v>4.1999999999999997E-3</v>
      </c>
    </row>
    <row r="135" spans="1:20">
      <c r="A135" t="s">
        <v>626</v>
      </c>
      <c r="B135" t="s">
        <v>627</v>
      </c>
      <c r="C135" t="s">
        <v>96</v>
      </c>
      <c r="D135" t="s">
        <v>108</v>
      </c>
      <c r="E135" t="s">
        <v>624</v>
      </c>
      <c r="F135" t="s">
        <v>543</v>
      </c>
      <c r="G135" t="s">
        <v>625</v>
      </c>
      <c r="H135" t="s">
        <v>175</v>
      </c>
      <c r="I135" s="105" t="s">
        <v>3492</v>
      </c>
      <c r="J135" s="55">
        <v>6.11</v>
      </c>
      <c r="K135" t="s">
        <v>98</v>
      </c>
      <c r="L135" s="56">
        <v>4.0800000000000003E-2</v>
      </c>
      <c r="M135" s="56">
        <v>3.8899999999999997E-2</v>
      </c>
      <c r="N135" s="55">
        <v>56212.160000000003</v>
      </c>
      <c r="O135" s="55">
        <v>101.94</v>
      </c>
      <c r="P135" s="55">
        <v>0</v>
      </c>
      <c r="Q135" s="55">
        <v>57.302675903999997</v>
      </c>
      <c r="R135" s="56">
        <v>2.0000000000000001E-4</v>
      </c>
      <c r="S135" s="56">
        <v>3.0999999999999999E-3</v>
      </c>
      <c r="T135" s="56">
        <v>1.1000000000000001E-3</v>
      </c>
    </row>
    <row r="136" spans="1:20">
      <c r="A136" t="s">
        <v>628</v>
      </c>
      <c r="B136" t="s">
        <v>629</v>
      </c>
      <c r="C136" t="s">
        <v>96</v>
      </c>
      <c r="D136" t="s">
        <v>108</v>
      </c>
      <c r="E136" t="s">
        <v>630</v>
      </c>
      <c r="F136" t="s">
        <v>613</v>
      </c>
      <c r="G136" t="s">
        <v>609</v>
      </c>
      <c r="H136" t="s">
        <v>127</v>
      </c>
      <c r="I136" s="105" t="s">
        <v>3492</v>
      </c>
      <c r="J136" s="55">
        <v>3.08</v>
      </c>
      <c r="K136" t="s">
        <v>98</v>
      </c>
      <c r="L136" s="56">
        <v>1.3299999999999999E-2</v>
      </c>
      <c r="M136" s="56">
        <v>2.9700000000000001E-2</v>
      </c>
      <c r="N136" s="55">
        <v>53298.43</v>
      </c>
      <c r="O136" s="55">
        <v>106.5</v>
      </c>
      <c r="P136" s="55">
        <v>0</v>
      </c>
      <c r="Q136" s="55">
        <v>56.762827950000002</v>
      </c>
      <c r="R136" s="56">
        <v>2.0000000000000001E-4</v>
      </c>
      <c r="S136" s="56">
        <v>3.0000000000000001E-3</v>
      </c>
      <c r="T136" s="56">
        <v>1.1000000000000001E-3</v>
      </c>
    </row>
    <row r="137" spans="1:20">
      <c r="A137" t="s">
        <v>631</v>
      </c>
      <c r="B137" t="s">
        <v>632</v>
      </c>
      <c r="C137" t="s">
        <v>96</v>
      </c>
      <c r="D137" t="s">
        <v>108</v>
      </c>
      <c r="E137" t="s">
        <v>633</v>
      </c>
      <c r="F137" t="s">
        <v>335</v>
      </c>
      <c r="G137" t="s">
        <v>625</v>
      </c>
      <c r="H137" t="s">
        <v>175</v>
      </c>
      <c r="I137" s="105" t="s">
        <v>3492</v>
      </c>
      <c r="J137" s="55">
        <v>3.5</v>
      </c>
      <c r="K137" t="s">
        <v>98</v>
      </c>
      <c r="L137" s="56">
        <v>1.7999999999999999E-2</v>
      </c>
      <c r="M137" s="56">
        <v>2.8000000000000001E-2</v>
      </c>
      <c r="N137" s="55">
        <v>5687.61</v>
      </c>
      <c r="O137" s="55">
        <v>108.67</v>
      </c>
      <c r="P137" s="55">
        <v>0</v>
      </c>
      <c r="Q137" s="55">
        <v>6.1807257870000001</v>
      </c>
      <c r="R137" s="56">
        <v>0</v>
      </c>
      <c r="S137" s="56">
        <v>2.9999999999999997E-4</v>
      </c>
      <c r="T137" s="56">
        <v>1E-4</v>
      </c>
    </row>
    <row r="138" spans="1:20">
      <c r="A138" t="s">
        <v>634</v>
      </c>
      <c r="B138" t="s">
        <v>635</v>
      </c>
      <c r="C138" t="s">
        <v>96</v>
      </c>
      <c r="D138" t="s">
        <v>108</v>
      </c>
      <c r="E138" t="s">
        <v>636</v>
      </c>
      <c r="F138" t="s">
        <v>335</v>
      </c>
      <c r="G138" t="s">
        <v>625</v>
      </c>
      <c r="H138" t="s">
        <v>175</v>
      </c>
      <c r="I138" s="105" t="s">
        <v>3492</v>
      </c>
      <c r="J138" s="55">
        <v>4.6500000000000004</v>
      </c>
      <c r="K138" t="s">
        <v>98</v>
      </c>
      <c r="L138" s="56">
        <v>3.6200000000000003E-2</v>
      </c>
      <c r="M138" s="56">
        <v>3.8100000000000002E-2</v>
      </c>
      <c r="N138" s="55">
        <v>173638.3</v>
      </c>
      <c r="O138" s="55">
        <v>102</v>
      </c>
      <c r="P138" s="55">
        <v>0</v>
      </c>
      <c r="Q138" s="55">
        <v>177.11106599999999</v>
      </c>
      <c r="R138" s="56">
        <v>1E-4</v>
      </c>
      <c r="S138" s="56">
        <v>9.4999999999999998E-3</v>
      </c>
      <c r="T138" s="56">
        <v>3.3E-3</v>
      </c>
    </row>
    <row r="139" spans="1:20">
      <c r="A139" t="s">
        <v>637</v>
      </c>
      <c r="B139" t="s">
        <v>638</v>
      </c>
      <c r="C139" t="s">
        <v>96</v>
      </c>
      <c r="D139" t="s">
        <v>108</v>
      </c>
      <c r="E139" t="s">
        <v>639</v>
      </c>
      <c r="F139" t="s">
        <v>315</v>
      </c>
      <c r="G139" t="s">
        <v>640</v>
      </c>
      <c r="H139" t="s">
        <v>175</v>
      </c>
      <c r="I139" s="105" t="s">
        <v>3492</v>
      </c>
      <c r="J139" s="55">
        <v>3.33</v>
      </c>
      <c r="K139" t="s">
        <v>98</v>
      </c>
      <c r="L139" s="56">
        <v>2.75E-2</v>
      </c>
      <c r="M139" s="56">
        <v>3.04E-2</v>
      </c>
      <c r="N139" s="55">
        <v>109695.12</v>
      </c>
      <c r="O139" s="55">
        <v>110.65</v>
      </c>
      <c r="P139" s="55">
        <v>0</v>
      </c>
      <c r="Q139" s="55">
        <v>121.37765028</v>
      </c>
      <c r="R139" s="56">
        <v>1E-4</v>
      </c>
      <c r="S139" s="56">
        <v>6.4999999999999997E-3</v>
      </c>
      <c r="T139" s="56">
        <v>2.3E-3</v>
      </c>
    </row>
    <row r="140" spans="1:20">
      <c r="A140" t="s">
        <v>641</v>
      </c>
      <c r="B140" t="s">
        <v>642</v>
      </c>
      <c r="C140" t="s">
        <v>96</v>
      </c>
      <c r="D140" t="s">
        <v>108</v>
      </c>
      <c r="E140" t="s">
        <v>630</v>
      </c>
      <c r="F140" t="s">
        <v>613</v>
      </c>
      <c r="G140" t="s">
        <v>643</v>
      </c>
      <c r="H140" t="s">
        <v>127</v>
      </c>
      <c r="I140" s="105" t="s">
        <v>3492</v>
      </c>
      <c r="J140" s="55">
        <v>2.89</v>
      </c>
      <c r="K140" t="s">
        <v>98</v>
      </c>
      <c r="L140" s="56">
        <v>3.2800000000000003E-2</v>
      </c>
      <c r="M140" s="56">
        <v>6.8900000000000003E-2</v>
      </c>
      <c r="N140" s="55">
        <v>77001.38</v>
      </c>
      <c r="O140" s="55">
        <v>102.18</v>
      </c>
      <c r="P140" s="55">
        <v>0</v>
      </c>
      <c r="Q140" s="55">
        <v>78.680010084000003</v>
      </c>
      <c r="R140" s="56">
        <v>1E-4</v>
      </c>
      <c r="S140" s="56">
        <v>4.1999999999999997E-3</v>
      </c>
      <c r="T140" s="56">
        <v>1.5E-3</v>
      </c>
    </row>
    <row r="141" spans="1:20">
      <c r="A141" t="s">
        <v>644</v>
      </c>
      <c r="B141" t="s">
        <v>645</v>
      </c>
      <c r="C141" t="s">
        <v>96</v>
      </c>
      <c r="D141" t="s">
        <v>108</v>
      </c>
      <c r="E141" t="s">
        <v>630</v>
      </c>
      <c r="F141" t="s">
        <v>613</v>
      </c>
      <c r="G141" t="s">
        <v>643</v>
      </c>
      <c r="H141" t="s">
        <v>127</v>
      </c>
      <c r="I141" s="105" t="s">
        <v>3492</v>
      </c>
      <c r="J141" s="55">
        <v>4.43</v>
      </c>
      <c r="K141" t="s">
        <v>98</v>
      </c>
      <c r="L141" s="56">
        <v>5.5E-2</v>
      </c>
      <c r="M141" s="56">
        <v>6.3899999999999998E-2</v>
      </c>
      <c r="N141" s="55">
        <v>51154.05</v>
      </c>
      <c r="O141" s="55">
        <v>98.6</v>
      </c>
      <c r="P141" s="55">
        <v>0</v>
      </c>
      <c r="Q141" s="55">
        <v>50.437893299999999</v>
      </c>
      <c r="R141" s="56">
        <v>1E-4</v>
      </c>
      <c r="S141" s="56">
        <v>2.7000000000000001E-3</v>
      </c>
      <c r="T141" s="56">
        <v>8.9999999999999998E-4</v>
      </c>
    </row>
    <row r="142" spans="1:20">
      <c r="A142" t="s">
        <v>646</v>
      </c>
      <c r="B142" t="s">
        <v>647</v>
      </c>
      <c r="C142" t="s">
        <v>96</v>
      </c>
      <c r="D142" t="s">
        <v>108</v>
      </c>
      <c r="E142" t="s">
        <v>630</v>
      </c>
      <c r="F142" t="s">
        <v>613</v>
      </c>
      <c r="G142" t="s">
        <v>643</v>
      </c>
      <c r="H142" t="s">
        <v>127</v>
      </c>
      <c r="I142" s="105" t="s">
        <v>3492</v>
      </c>
      <c r="J142" s="55">
        <v>2.2000000000000002</v>
      </c>
      <c r="K142" t="s">
        <v>98</v>
      </c>
      <c r="L142" s="56">
        <v>0.04</v>
      </c>
      <c r="M142" s="56">
        <v>6.59E-2</v>
      </c>
      <c r="N142" s="55">
        <v>55517.9</v>
      </c>
      <c r="O142" s="55">
        <v>105.42</v>
      </c>
      <c r="P142" s="55">
        <v>0</v>
      </c>
      <c r="Q142" s="55">
        <v>58.526970179999999</v>
      </c>
      <c r="R142" s="56">
        <v>0</v>
      </c>
      <c r="S142" s="56">
        <v>3.0999999999999999E-3</v>
      </c>
      <c r="T142" s="56">
        <v>1.1000000000000001E-3</v>
      </c>
    </row>
    <row r="143" spans="1:20">
      <c r="A143" t="s">
        <v>648</v>
      </c>
      <c r="B143" t="s">
        <v>649</v>
      </c>
      <c r="C143" t="s">
        <v>96</v>
      </c>
      <c r="D143" t="s">
        <v>108</v>
      </c>
      <c r="E143" t="s">
        <v>630</v>
      </c>
      <c r="F143" t="s">
        <v>613</v>
      </c>
      <c r="G143" t="s">
        <v>643</v>
      </c>
      <c r="H143" t="s">
        <v>127</v>
      </c>
      <c r="I143" s="105" t="s">
        <v>3492</v>
      </c>
      <c r="J143" s="55">
        <v>4.7300000000000004</v>
      </c>
      <c r="K143" t="s">
        <v>98</v>
      </c>
      <c r="L143" s="56">
        <v>1.7899999999999999E-2</v>
      </c>
      <c r="M143" s="56">
        <v>6.5000000000000002E-2</v>
      </c>
      <c r="N143" s="55">
        <v>26208.53</v>
      </c>
      <c r="O143" s="55">
        <v>89.15</v>
      </c>
      <c r="P143" s="55">
        <v>0</v>
      </c>
      <c r="Q143" s="55">
        <v>23.364904495000001</v>
      </c>
      <c r="R143" s="56">
        <v>0</v>
      </c>
      <c r="S143" s="56">
        <v>1.1999999999999999E-3</v>
      </c>
      <c r="T143" s="56">
        <v>4.0000000000000002E-4</v>
      </c>
    </row>
    <row r="144" spans="1:20">
      <c r="A144" t="s">
        <v>650</v>
      </c>
      <c r="B144" t="s">
        <v>651</v>
      </c>
      <c r="C144" t="s">
        <v>96</v>
      </c>
      <c r="D144" t="s">
        <v>108</v>
      </c>
      <c r="E144" t="s">
        <v>633</v>
      </c>
      <c r="F144" t="s">
        <v>335</v>
      </c>
      <c r="G144" t="s">
        <v>640</v>
      </c>
      <c r="H144" t="s">
        <v>175</v>
      </c>
      <c r="I144" s="105" t="s">
        <v>3492</v>
      </c>
      <c r="J144" s="55">
        <v>2.72</v>
      </c>
      <c r="K144" t="s">
        <v>98</v>
      </c>
      <c r="L144" s="56">
        <v>3.3000000000000002E-2</v>
      </c>
      <c r="M144" s="56">
        <v>4.2000000000000003E-2</v>
      </c>
      <c r="N144" s="55">
        <v>106152.18</v>
      </c>
      <c r="O144" s="55">
        <v>108.69</v>
      </c>
      <c r="P144" s="55">
        <v>0</v>
      </c>
      <c r="Q144" s="55">
        <v>115.37680444199999</v>
      </c>
      <c r="R144" s="56">
        <v>2.0000000000000001E-4</v>
      </c>
      <c r="S144" s="56">
        <v>6.1999999999999998E-3</v>
      </c>
      <c r="T144" s="56">
        <v>2.2000000000000001E-3</v>
      </c>
    </row>
    <row r="145" spans="1:20">
      <c r="A145" t="s">
        <v>652</v>
      </c>
      <c r="B145" t="s">
        <v>653</v>
      </c>
      <c r="C145" t="s">
        <v>96</v>
      </c>
      <c r="D145" t="s">
        <v>108</v>
      </c>
      <c r="E145" t="s">
        <v>633</v>
      </c>
      <c r="F145" t="s">
        <v>335</v>
      </c>
      <c r="G145" t="s">
        <v>640</v>
      </c>
      <c r="H145" t="s">
        <v>175</v>
      </c>
      <c r="I145" s="105" t="s">
        <v>3492</v>
      </c>
      <c r="J145" s="55">
        <v>2.81</v>
      </c>
      <c r="K145" t="s">
        <v>98</v>
      </c>
      <c r="L145" s="56">
        <v>3.6499999999999998E-2</v>
      </c>
      <c r="M145" s="56">
        <v>4.3299999999999998E-2</v>
      </c>
      <c r="N145" s="55">
        <v>38234.300000000003</v>
      </c>
      <c r="O145" s="55">
        <v>101.64</v>
      </c>
      <c r="P145" s="55">
        <v>0</v>
      </c>
      <c r="Q145" s="55">
        <v>38.861342520000001</v>
      </c>
      <c r="R145" s="56">
        <v>2.0000000000000001E-4</v>
      </c>
      <c r="S145" s="56">
        <v>2.0999999999999999E-3</v>
      </c>
      <c r="T145" s="56">
        <v>6.9999999999999999E-4</v>
      </c>
    </row>
    <row r="146" spans="1:20">
      <c r="A146" t="s">
        <v>654</v>
      </c>
      <c r="B146" t="s">
        <v>655</v>
      </c>
      <c r="C146" t="s">
        <v>96</v>
      </c>
      <c r="D146" t="s">
        <v>108</v>
      </c>
      <c r="E146" t="s">
        <v>656</v>
      </c>
      <c r="F146" t="s">
        <v>335</v>
      </c>
      <c r="G146" t="s">
        <v>640</v>
      </c>
      <c r="H146" t="s">
        <v>175</v>
      </c>
      <c r="I146" s="105" t="s">
        <v>3492</v>
      </c>
      <c r="J146" s="55">
        <v>1.99</v>
      </c>
      <c r="K146" t="s">
        <v>98</v>
      </c>
      <c r="L146" s="56">
        <v>1E-3</v>
      </c>
      <c r="M146" s="56">
        <v>2.5999999999999999E-2</v>
      </c>
      <c r="N146" s="55">
        <v>99611.26</v>
      </c>
      <c r="O146" s="55">
        <v>106.05</v>
      </c>
      <c r="P146" s="55">
        <v>0</v>
      </c>
      <c r="Q146" s="55">
        <v>105.63774123</v>
      </c>
      <c r="R146" s="56">
        <v>2.0000000000000001E-4</v>
      </c>
      <c r="S146" s="56">
        <v>5.5999999999999999E-3</v>
      </c>
      <c r="T146" s="56">
        <v>2E-3</v>
      </c>
    </row>
    <row r="147" spans="1:20">
      <c r="A147" t="s">
        <v>658</v>
      </c>
      <c r="B147" t="s">
        <v>659</v>
      </c>
      <c r="C147" t="s">
        <v>96</v>
      </c>
      <c r="D147" t="s">
        <v>108</v>
      </c>
      <c r="E147" t="s">
        <v>656</v>
      </c>
      <c r="F147" t="s">
        <v>335</v>
      </c>
      <c r="G147" t="s">
        <v>640</v>
      </c>
      <c r="H147" t="s">
        <v>175</v>
      </c>
      <c r="I147" s="105" t="s">
        <v>3492</v>
      </c>
      <c r="J147" s="55">
        <v>4.71</v>
      </c>
      <c r="K147" t="s">
        <v>98</v>
      </c>
      <c r="L147" s="56">
        <v>3.0000000000000001E-3</v>
      </c>
      <c r="M147" s="56">
        <v>3.5999999999999997E-2</v>
      </c>
      <c r="N147" s="55">
        <v>56174.31</v>
      </c>
      <c r="O147" s="55">
        <v>94.75</v>
      </c>
      <c r="P147" s="55">
        <v>0</v>
      </c>
      <c r="Q147" s="55">
        <v>53.225158725</v>
      </c>
      <c r="R147" s="56">
        <v>2.0000000000000001E-4</v>
      </c>
      <c r="S147" s="56">
        <v>2.8E-3</v>
      </c>
      <c r="T147" s="56">
        <v>1E-3</v>
      </c>
    </row>
    <row r="148" spans="1:20">
      <c r="A148" t="s">
        <v>660</v>
      </c>
      <c r="B148" t="s">
        <v>661</v>
      </c>
      <c r="C148" t="s">
        <v>96</v>
      </c>
      <c r="D148" t="s">
        <v>108</v>
      </c>
      <c r="E148" t="s">
        <v>656</v>
      </c>
      <c r="F148" t="s">
        <v>335</v>
      </c>
      <c r="G148" t="s">
        <v>640</v>
      </c>
      <c r="H148" t="s">
        <v>175</v>
      </c>
      <c r="I148" s="105" t="s">
        <v>3492</v>
      </c>
      <c r="J148" s="55">
        <v>3.22</v>
      </c>
      <c r="K148" t="s">
        <v>98</v>
      </c>
      <c r="L148" s="56">
        <v>3.0000000000000001E-3</v>
      </c>
      <c r="M148" s="56">
        <v>3.3799999999999997E-2</v>
      </c>
      <c r="N148" s="55">
        <v>81588.66</v>
      </c>
      <c r="O148" s="55">
        <v>97.61</v>
      </c>
      <c r="P148" s="55">
        <v>0</v>
      </c>
      <c r="Q148" s="55">
        <v>79.638691026000004</v>
      </c>
      <c r="R148" s="56">
        <v>2.0000000000000001E-4</v>
      </c>
      <c r="S148" s="56">
        <v>4.1999999999999997E-3</v>
      </c>
      <c r="T148" s="56">
        <v>1.5E-3</v>
      </c>
    </row>
    <row r="149" spans="1:20">
      <c r="A149" t="s">
        <v>663</v>
      </c>
      <c r="B149" t="s">
        <v>664</v>
      </c>
      <c r="C149" t="s">
        <v>96</v>
      </c>
      <c r="D149" t="s">
        <v>108</v>
      </c>
      <c r="E149" t="s">
        <v>656</v>
      </c>
      <c r="F149" t="s">
        <v>335</v>
      </c>
      <c r="G149" t="s">
        <v>640</v>
      </c>
      <c r="H149" t="s">
        <v>175</v>
      </c>
      <c r="I149" s="105" t="s">
        <v>3492</v>
      </c>
      <c r="J149" s="55">
        <v>2.73</v>
      </c>
      <c r="K149" t="s">
        <v>98</v>
      </c>
      <c r="L149" s="56">
        <v>3.0000000000000001E-3</v>
      </c>
      <c r="M149" s="56">
        <v>3.2599999999999997E-2</v>
      </c>
      <c r="N149" s="55">
        <v>31404.49</v>
      </c>
      <c r="O149" s="55">
        <v>95.51</v>
      </c>
      <c r="P149" s="55">
        <v>0</v>
      </c>
      <c r="Q149" s="55">
        <v>29.994428399</v>
      </c>
      <c r="R149" s="56">
        <v>1E-4</v>
      </c>
      <c r="S149" s="56">
        <v>1.6000000000000001E-3</v>
      </c>
      <c r="T149" s="56">
        <v>5.9999999999999995E-4</v>
      </c>
    </row>
    <row r="150" spans="1:20">
      <c r="A150" t="s">
        <v>665</v>
      </c>
      <c r="B150" t="s">
        <v>666</v>
      </c>
      <c r="C150" t="s">
        <v>96</v>
      </c>
      <c r="D150" t="s">
        <v>108</v>
      </c>
      <c r="E150" t="s">
        <v>667</v>
      </c>
      <c r="F150" t="s">
        <v>668</v>
      </c>
      <c r="G150" s="63" t="s">
        <v>2747</v>
      </c>
      <c r="H150" s="105" t="s">
        <v>3492</v>
      </c>
      <c r="I150" s="105" t="s">
        <v>3492</v>
      </c>
      <c r="J150" s="55">
        <v>3.01</v>
      </c>
      <c r="K150" t="s">
        <v>98</v>
      </c>
      <c r="L150" s="56">
        <v>1.4800000000000001E-2</v>
      </c>
      <c r="M150" s="56">
        <v>3.5099999999999999E-2</v>
      </c>
      <c r="N150" s="55">
        <v>126259.29</v>
      </c>
      <c r="O150" s="55">
        <v>102.99</v>
      </c>
      <c r="P150" s="55">
        <v>0</v>
      </c>
      <c r="Q150" s="55">
        <v>130.03444277099999</v>
      </c>
      <c r="R150" s="56">
        <v>1E-4</v>
      </c>
      <c r="S150" s="56">
        <v>6.8999999999999999E-3</v>
      </c>
      <c r="T150" s="56">
        <v>2.3999999999999998E-3</v>
      </c>
    </row>
    <row r="151" spans="1:20">
      <c r="A151" t="s">
        <v>669</v>
      </c>
      <c r="B151" t="s">
        <v>670</v>
      </c>
      <c r="C151" t="s">
        <v>96</v>
      </c>
      <c r="D151" t="s">
        <v>108</v>
      </c>
      <c r="E151" t="s">
        <v>671</v>
      </c>
      <c r="F151" t="s">
        <v>103</v>
      </c>
      <c r="G151" s="63" t="s">
        <v>2747</v>
      </c>
      <c r="H151" s="105" t="s">
        <v>3492</v>
      </c>
      <c r="I151" s="105" t="s">
        <v>3492</v>
      </c>
      <c r="J151" s="55">
        <v>0.99</v>
      </c>
      <c r="K151" t="s">
        <v>98</v>
      </c>
      <c r="L151" s="56">
        <v>6.8000000000000005E-2</v>
      </c>
      <c r="M151" s="56">
        <v>0</v>
      </c>
      <c r="N151" s="55">
        <v>27484.36</v>
      </c>
      <c r="O151" s="55">
        <v>22.77</v>
      </c>
      <c r="P151" s="55">
        <v>0</v>
      </c>
      <c r="Q151" s="55">
        <v>6.2581887719999996</v>
      </c>
      <c r="R151" s="56">
        <v>1E-4</v>
      </c>
      <c r="S151" s="56">
        <v>2.9999999999999997E-4</v>
      </c>
      <c r="T151" s="56">
        <v>1E-4</v>
      </c>
    </row>
    <row r="152" spans="1:20">
      <c r="A152" t="s">
        <v>672</v>
      </c>
      <c r="B152" t="s">
        <v>673</v>
      </c>
      <c r="C152" t="s">
        <v>96</v>
      </c>
      <c r="D152" t="s">
        <v>108</v>
      </c>
      <c r="E152" t="s">
        <v>674</v>
      </c>
      <c r="F152" t="s">
        <v>335</v>
      </c>
      <c r="G152" s="63" t="s">
        <v>2747</v>
      </c>
      <c r="H152" s="105" t="s">
        <v>3492</v>
      </c>
      <c r="I152" s="105" t="s">
        <v>3492</v>
      </c>
      <c r="J152" s="55">
        <v>2.98</v>
      </c>
      <c r="K152" t="s">
        <v>98</v>
      </c>
      <c r="L152" s="56">
        <v>1.9E-2</v>
      </c>
      <c r="M152" s="56">
        <v>3.3500000000000002E-2</v>
      </c>
      <c r="N152" s="55">
        <v>70387.97</v>
      </c>
      <c r="O152" s="55">
        <v>103</v>
      </c>
      <c r="P152" s="55">
        <v>0</v>
      </c>
      <c r="Q152" s="55">
        <v>72.499609100000001</v>
      </c>
      <c r="R152" s="56">
        <v>1E-4</v>
      </c>
      <c r="S152" s="56">
        <v>3.8999999999999998E-3</v>
      </c>
      <c r="T152" s="56">
        <v>1.4E-3</v>
      </c>
    </row>
    <row r="153" spans="1:20">
      <c r="A153" t="s">
        <v>675</v>
      </c>
      <c r="B153" t="s">
        <v>676</v>
      </c>
      <c r="C153" t="s">
        <v>96</v>
      </c>
      <c r="D153" t="s">
        <v>108</v>
      </c>
      <c r="E153" t="s">
        <v>677</v>
      </c>
      <c r="F153" t="s">
        <v>315</v>
      </c>
      <c r="G153" s="63" t="s">
        <v>2747</v>
      </c>
      <c r="H153" s="105" t="s">
        <v>3492</v>
      </c>
      <c r="I153" s="105" t="s">
        <v>3492</v>
      </c>
      <c r="J153" s="55">
        <v>2.09</v>
      </c>
      <c r="K153" t="s">
        <v>98</v>
      </c>
      <c r="L153" s="56">
        <v>1.6400000000000001E-2</v>
      </c>
      <c r="M153" s="56">
        <v>3.0300000000000001E-2</v>
      </c>
      <c r="N153" s="55">
        <v>14963.77</v>
      </c>
      <c r="O153" s="55">
        <v>108.85</v>
      </c>
      <c r="P153" s="55">
        <v>0</v>
      </c>
      <c r="Q153" s="55">
        <v>16.288063645000001</v>
      </c>
      <c r="R153" s="56">
        <v>1E-4</v>
      </c>
      <c r="S153" s="56">
        <v>8.9999999999999998E-4</v>
      </c>
      <c r="T153" s="56">
        <v>2.9999999999999997E-4</v>
      </c>
    </row>
    <row r="154" spans="1:20">
      <c r="A154" s="57" t="s">
        <v>217</v>
      </c>
      <c r="B154" s="107" t="s">
        <v>3492</v>
      </c>
      <c r="C154" s="107" t="s">
        <v>3492</v>
      </c>
      <c r="D154" s="107" t="s">
        <v>3492</v>
      </c>
      <c r="E154" s="107" t="s">
        <v>3492</v>
      </c>
      <c r="F154" s="107" t="s">
        <v>3492</v>
      </c>
      <c r="G154" s="107" t="s">
        <v>3492</v>
      </c>
      <c r="H154" s="107" t="s">
        <v>3492</v>
      </c>
      <c r="I154" s="107" t="s">
        <v>3492</v>
      </c>
      <c r="J154" s="59">
        <v>3.96</v>
      </c>
      <c r="K154" s="107" t="s">
        <v>3492</v>
      </c>
      <c r="L154" s="107" t="s">
        <v>3492</v>
      </c>
      <c r="M154" s="58">
        <v>5.2900000000000003E-2</v>
      </c>
      <c r="N154" s="59">
        <v>2559996.7599999998</v>
      </c>
      <c r="O154" s="107" t="s">
        <v>3492</v>
      </c>
      <c r="P154" s="59">
        <v>24.684049999999999</v>
      </c>
      <c r="Q154" s="59">
        <v>2415.3337539109998</v>
      </c>
      <c r="R154" s="107" t="s">
        <v>3492</v>
      </c>
      <c r="S154" s="58">
        <v>0.12889999999999999</v>
      </c>
      <c r="T154" s="58">
        <v>4.5199999999999997E-2</v>
      </c>
    </row>
    <row r="155" spans="1:20">
      <c r="A155" t="s">
        <v>678</v>
      </c>
      <c r="B155" t="s">
        <v>679</v>
      </c>
      <c r="C155" t="s">
        <v>96</v>
      </c>
      <c r="D155" t="s">
        <v>108</v>
      </c>
      <c r="E155" t="s">
        <v>680</v>
      </c>
      <c r="F155" t="s">
        <v>681</v>
      </c>
      <c r="G155" t="s">
        <v>174</v>
      </c>
      <c r="H155" t="s">
        <v>175</v>
      </c>
      <c r="I155" s="105" t="s">
        <v>3492</v>
      </c>
      <c r="J155" s="55">
        <v>0.9</v>
      </c>
      <c r="K155" t="s">
        <v>98</v>
      </c>
      <c r="L155" s="56">
        <v>5.7000000000000002E-2</v>
      </c>
      <c r="M155" s="56">
        <v>4.6199999999999998E-2</v>
      </c>
      <c r="N155" s="55">
        <v>0.01</v>
      </c>
      <c r="O155" s="55">
        <v>101.48</v>
      </c>
      <c r="P155" s="55">
        <v>0</v>
      </c>
      <c r="Q155" s="55">
        <v>1.0148E-5</v>
      </c>
      <c r="R155" s="56">
        <v>0</v>
      </c>
      <c r="S155" s="56">
        <v>0</v>
      </c>
      <c r="T155" s="56">
        <v>0</v>
      </c>
    </row>
    <row r="156" spans="1:20">
      <c r="A156" t="s">
        <v>682</v>
      </c>
      <c r="B156" t="s">
        <v>683</v>
      </c>
      <c r="C156" t="s">
        <v>96</v>
      </c>
      <c r="D156" t="s">
        <v>108</v>
      </c>
      <c r="E156" t="s">
        <v>347</v>
      </c>
      <c r="F156" t="s">
        <v>335</v>
      </c>
      <c r="G156" t="s">
        <v>348</v>
      </c>
      <c r="H156" t="s">
        <v>175</v>
      </c>
      <c r="I156" s="105" t="s">
        <v>3492</v>
      </c>
      <c r="J156" s="55">
        <v>5.65</v>
      </c>
      <c r="K156" t="s">
        <v>98</v>
      </c>
      <c r="L156" s="56">
        <v>2.5499999999999998E-2</v>
      </c>
      <c r="M156" s="56">
        <v>5.04E-2</v>
      </c>
      <c r="N156" s="55">
        <v>149732.18</v>
      </c>
      <c r="O156" s="55">
        <v>87.22</v>
      </c>
      <c r="P156" s="55">
        <v>0</v>
      </c>
      <c r="Q156" s="55">
        <v>130.59640739599999</v>
      </c>
      <c r="R156" s="56">
        <v>1E-4</v>
      </c>
      <c r="S156" s="56">
        <v>7.0000000000000001E-3</v>
      </c>
      <c r="T156" s="56">
        <v>2.3999999999999998E-3</v>
      </c>
    </row>
    <row r="157" spans="1:20">
      <c r="A157" t="s">
        <v>684</v>
      </c>
      <c r="B157" t="s">
        <v>685</v>
      </c>
      <c r="C157" t="s">
        <v>96</v>
      </c>
      <c r="D157" t="s">
        <v>108</v>
      </c>
      <c r="E157" t="s">
        <v>423</v>
      </c>
      <c r="F157" t="s">
        <v>424</v>
      </c>
      <c r="G157" t="s">
        <v>357</v>
      </c>
      <c r="H157" t="s">
        <v>127</v>
      </c>
      <c r="I157" s="105" t="s">
        <v>3492</v>
      </c>
      <c r="J157" s="55">
        <v>4.9800000000000004</v>
      </c>
      <c r="K157" t="s">
        <v>98</v>
      </c>
      <c r="L157" s="56">
        <v>1.9400000000000001E-2</v>
      </c>
      <c r="M157" s="56">
        <v>4.7199999999999999E-2</v>
      </c>
      <c r="N157" s="55">
        <v>17727.95</v>
      </c>
      <c r="O157" s="55">
        <v>87.3</v>
      </c>
      <c r="P157" s="55">
        <v>0</v>
      </c>
      <c r="Q157" s="55">
        <v>15.47650035</v>
      </c>
      <c r="R157" s="56">
        <v>0</v>
      </c>
      <c r="S157" s="56">
        <v>8.0000000000000004E-4</v>
      </c>
      <c r="T157" s="56">
        <v>2.9999999999999997E-4</v>
      </c>
    </row>
    <row r="158" spans="1:20">
      <c r="A158" t="s">
        <v>687</v>
      </c>
      <c r="B158" t="s">
        <v>688</v>
      </c>
      <c r="C158" t="s">
        <v>96</v>
      </c>
      <c r="D158" t="s">
        <v>108</v>
      </c>
      <c r="E158" t="s">
        <v>689</v>
      </c>
      <c r="F158" t="s">
        <v>424</v>
      </c>
      <c r="G158" t="s">
        <v>357</v>
      </c>
      <c r="H158" t="s">
        <v>127</v>
      </c>
      <c r="I158" s="105" t="s">
        <v>3492</v>
      </c>
      <c r="J158" s="55">
        <v>5.49</v>
      </c>
      <c r="K158" t="s">
        <v>98</v>
      </c>
      <c r="L158" s="56">
        <v>1.95E-2</v>
      </c>
      <c r="M158" s="56">
        <v>4.8599999999999997E-2</v>
      </c>
      <c r="N158" s="55">
        <v>1227.74</v>
      </c>
      <c r="O158" s="55">
        <v>85.34</v>
      </c>
      <c r="P158" s="55">
        <v>0</v>
      </c>
      <c r="Q158" s="55">
        <v>1.0477533160000001</v>
      </c>
      <c r="R158" s="56">
        <v>0</v>
      </c>
      <c r="S158" s="56">
        <v>1E-4</v>
      </c>
      <c r="T158" s="56">
        <v>0</v>
      </c>
    </row>
    <row r="159" spans="1:20">
      <c r="A159" t="s">
        <v>690</v>
      </c>
      <c r="B159" t="s">
        <v>691</v>
      </c>
      <c r="C159" t="s">
        <v>96</v>
      </c>
      <c r="D159" t="s">
        <v>108</v>
      </c>
      <c r="E159" t="s">
        <v>692</v>
      </c>
      <c r="F159" t="s">
        <v>335</v>
      </c>
      <c r="G159" t="s">
        <v>348</v>
      </c>
      <c r="H159" t="s">
        <v>175</v>
      </c>
      <c r="I159" s="105" t="s">
        <v>3492</v>
      </c>
      <c r="J159" s="55">
        <v>0.8</v>
      </c>
      <c r="K159" t="s">
        <v>98</v>
      </c>
      <c r="L159" s="56">
        <v>2.5499999999999998E-2</v>
      </c>
      <c r="M159" s="56">
        <v>4.4400000000000002E-2</v>
      </c>
      <c r="N159" s="55">
        <v>18405.47</v>
      </c>
      <c r="O159" s="55">
        <v>98.58</v>
      </c>
      <c r="P159" s="55">
        <v>0</v>
      </c>
      <c r="Q159" s="55">
        <v>18.144112325999998</v>
      </c>
      <c r="R159" s="56">
        <v>1E-4</v>
      </c>
      <c r="S159" s="56">
        <v>1E-3</v>
      </c>
      <c r="T159" s="56">
        <v>2.9999999999999997E-4</v>
      </c>
    </row>
    <row r="160" spans="1:20">
      <c r="A160" t="s">
        <v>693</v>
      </c>
      <c r="B160" t="s">
        <v>694</v>
      </c>
      <c r="C160" t="s">
        <v>96</v>
      </c>
      <c r="D160" t="s">
        <v>108</v>
      </c>
      <c r="E160" t="s">
        <v>456</v>
      </c>
      <c r="F160" t="s">
        <v>110</v>
      </c>
      <c r="G160" t="s">
        <v>348</v>
      </c>
      <c r="H160" t="s">
        <v>175</v>
      </c>
      <c r="I160" s="105" t="s">
        <v>3492</v>
      </c>
      <c r="J160" s="55">
        <v>3.62</v>
      </c>
      <c r="K160" t="s">
        <v>98</v>
      </c>
      <c r="L160" s="56">
        <v>4.5600000000000002E-2</v>
      </c>
      <c r="M160" s="56">
        <v>5.0900000000000001E-2</v>
      </c>
      <c r="N160" s="55">
        <v>35590.5</v>
      </c>
      <c r="O160" s="55">
        <v>98.58</v>
      </c>
      <c r="P160" s="55">
        <v>0</v>
      </c>
      <c r="Q160" s="55">
        <v>35.085114900000001</v>
      </c>
      <c r="R160" s="56">
        <v>1E-4</v>
      </c>
      <c r="S160" s="56">
        <v>1.9E-3</v>
      </c>
      <c r="T160" s="56">
        <v>6.9999999999999999E-4</v>
      </c>
    </row>
    <row r="161" spans="1:20">
      <c r="A161" t="s">
        <v>695</v>
      </c>
      <c r="B161" t="s">
        <v>696</v>
      </c>
      <c r="C161" t="s">
        <v>96</v>
      </c>
      <c r="D161" t="s">
        <v>108</v>
      </c>
      <c r="E161" t="s">
        <v>474</v>
      </c>
      <c r="F161" t="s">
        <v>113</v>
      </c>
      <c r="G161" t="s">
        <v>475</v>
      </c>
      <c r="H161" t="s">
        <v>127</v>
      </c>
      <c r="I161" s="105" t="s">
        <v>3492</v>
      </c>
      <c r="J161" s="55">
        <v>8.5</v>
      </c>
      <c r="K161" t="s">
        <v>98</v>
      </c>
      <c r="L161" s="56">
        <v>2.7900000000000001E-2</v>
      </c>
      <c r="M161" s="56">
        <v>5.0099999999999999E-2</v>
      </c>
      <c r="N161" s="55">
        <v>35807.839999999997</v>
      </c>
      <c r="O161" s="55">
        <v>83.51</v>
      </c>
      <c r="P161" s="55">
        <v>0</v>
      </c>
      <c r="Q161" s="55">
        <v>29.903127183999999</v>
      </c>
      <c r="R161" s="56">
        <v>1E-4</v>
      </c>
      <c r="S161" s="56">
        <v>1.6000000000000001E-3</v>
      </c>
      <c r="T161" s="56">
        <v>5.9999999999999995E-4</v>
      </c>
    </row>
    <row r="162" spans="1:20">
      <c r="A162" t="s">
        <v>697</v>
      </c>
      <c r="B162" t="s">
        <v>698</v>
      </c>
      <c r="C162" t="s">
        <v>96</v>
      </c>
      <c r="D162" t="s">
        <v>108</v>
      </c>
      <c r="E162" t="s">
        <v>699</v>
      </c>
      <c r="F162" t="s">
        <v>111</v>
      </c>
      <c r="G162" t="s">
        <v>475</v>
      </c>
      <c r="H162" t="s">
        <v>127</v>
      </c>
      <c r="I162" s="105" t="s">
        <v>3492</v>
      </c>
      <c r="J162" s="55">
        <v>1.29</v>
      </c>
      <c r="K162" t="s">
        <v>98</v>
      </c>
      <c r="L162" s="56">
        <v>6.0999999999999999E-2</v>
      </c>
      <c r="M162" s="56">
        <v>6.0100000000000001E-2</v>
      </c>
      <c r="N162" s="55">
        <v>76731.08</v>
      </c>
      <c r="O162" s="55">
        <v>101.47</v>
      </c>
      <c r="P162" s="55">
        <v>0</v>
      </c>
      <c r="Q162" s="55">
        <v>77.859026876000001</v>
      </c>
      <c r="R162" s="56">
        <v>2.0000000000000001E-4</v>
      </c>
      <c r="S162" s="56">
        <v>4.1999999999999997E-3</v>
      </c>
      <c r="T162" s="56">
        <v>1.5E-3</v>
      </c>
    </row>
    <row r="163" spans="1:20">
      <c r="A163" t="s">
        <v>700</v>
      </c>
      <c r="B163" t="s">
        <v>701</v>
      </c>
      <c r="C163" t="s">
        <v>96</v>
      </c>
      <c r="D163" t="s">
        <v>108</v>
      </c>
      <c r="E163" t="s">
        <v>509</v>
      </c>
      <c r="F163" t="s">
        <v>424</v>
      </c>
      <c r="G163" t="s">
        <v>475</v>
      </c>
      <c r="H163" t="s">
        <v>127</v>
      </c>
      <c r="I163" s="105" t="s">
        <v>3492</v>
      </c>
      <c r="J163" s="55">
        <v>7.07</v>
      </c>
      <c r="K163" t="s">
        <v>98</v>
      </c>
      <c r="L163" s="56">
        <v>3.0499999999999999E-2</v>
      </c>
      <c r="M163" s="56">
        <v>5.1700000000000003E-2</v>
      </c>
      <c r="N163" s="55">
        <v>52241.5</v>
      </c>
      <c r="O163" s="55">
        <v>86.63</v>
      </c>
      <c r="P163" s="55">
        <v>0</v>
      </c>
      <c r="Q163" s="55">
        <v>45.256811450000001</v>
      </c>
      <c r="R163" s="56">
        <v>1E-4</v>
      </c>
      <c r="S163" s="56">
        <v>2.3999999999999998E-3</v>
      </c>
      <c r="T163" s="56">
        <v>8.0000000000000004E-4</v>
      </c>
    </row>
    <row r="164" spans="1:20">
      <c r="A164" t="s">
        <v>702</v>
      </c>
      <c r="B164" t="s">
        <v>703</v>
      </c>
      <c r="C164" t="s">
        <v>96</v>
      </c>
      <c r="D164" t="s">
        <v>108</v>
      </c>
      <c r="E164" t="s">
        <v>509</v>
      </c>
      <c r="F164" t="s">
        <v>424</v>
      </c>
      <c r="G164" t="s">
        <v>475</v>
      </c>
      <c r="H164" t="s">
        <v>127</v>
      </c>
      <c r="I164" s="105" t="s">
        <v>3492</v>
      </c>
      <c r="J164" s="55">
        <v>2.42</v>
      </c>
      <c r="K164" t="s">
        <v>98</v>
      </c>
      <c r="L164" s="56">
        <v>2.9100000000000001E-2</v>
      </c>
      <c r="M164" s="56">
        <v>4.2700000000000002E-2</v>
      </c>
      <c r="N164" s="55">
        <v>25111.78</v>
      </c>
      <c r="O164" s="55">
        <v>96.93</v>
      </c>
      <c r="P164" s="55">
        <v>0</v>
      </c>
      <c r="Q164" s="55">
        <v>24.340848353999998</v>
      </c>
      <c r="R164" s="56">
        <v>0</v>
      </c>
      <c r="S164" s="56">
        <v>1.2999999999999999E-3</v>
      </c>
      <c r="T164" s="56">
        <v>5.0000000000000001E-4</v>
      </c>
    </row>
    <row r="165" spans="1:20">
      <c r="A165" t="s">
        <v>704</v>
      </c>
      <c r="B165" t="s">
        <v>705</v>
      </c>
      <c r="C165" t="s">
        <v>96</v>
      </c>
      <c r="D165" t="s">
        <v>108</v>
      </c>
      <c r="E165" t="s">
        <v>509</v>
      </c>
      <c r="F165" t="s">
        <v>424</v>
      </c>
      <c r="G165" t="s">
        <v>475</v>
      </c>
      <c r="H165" t="s">
        <v>127</v>
      </c>
      <c r="I165" s="105" t="s">
        <v>3492</v>
      </c>
      <c r="J165" s="55">
        <v>6.3</v>
      </c>
      <c r="K165" t="s">
        <v>98</v>
      </c>
      <c r="L165" s="56">
        <v>3.0499999999999999E-2</v>
      </c>
      <c r="M165" s="56">
        <v>5.0599999999999999E-2</v>
      </c>
      <c r="N165" s="55">
        <v>85696.02</v>
      </c>
      <c r="O165" s="55">
        <v>88.63</v>
      </c>
      <c r="P165" s="55">
        <v>0</v>
      </c>
      <c r="Q165" s="55">
        <v>75.952382525999994</v>
      </c>
      <c r="R165" s="56">
        <v>1E-4</v>
      </c>
      <c r="S165" s="56">
        <v>4.1000000000000003E-3</v>
      </c>
      <c r="T165" s="56">
        <v>1.4E-3</v>
      </c>
    </row>
    <row r="166" spans="1:20">
      <c r="A166" t="s">
        <v>706</v>
      </c>
      <c r="B166" t="s">
        <v>707</v>
      </c>
      <c r="C166" t="s">
        <v>96</v>
      </c>
      <c r="D166" t="s">
        <v>108</v>
      </c>
      <c r="E166" t="s">
        <v>509</v>
      </c>
      <c r="F166" t="s">
        <v>424</v>
      </c>
      <c r="G166" t="s">
        <v>475</v>
      </c>
      <c r="H166" t="s">
        <v>127</v>
      </c>
      <c r="I166" s="105" t="s">
        <v>3492</v>
      </c>
      <c r="J166" s="55">
        <v>7.94</v>
      </c>
      <c r="K166" t="s">
        <v>98</v>
      </c>
      <c r="L166" s="56">
        <v>2.63E-2</v>
      </c>
      <c r="M166" s="56">
        <v>5.2400000000000002E-2</v>
      </c>
      <c r="N166" s="55">
        <v>92077.29</v>
      </c>
      <c r="O166" s="55">
        <v>81.86</v>
      </c>
      <c r="P166" s="55">
        <v>0</v>
      </c>
      <c r="Q166" s="55">
        <v>75.374469594000004</v>
      </c>
      <c r="R166" s="56">
        <v>1E-4</v>
      </c>
      <c r="S166" s="56">
        <v>4.0000000000000001E-3</v>
      </c>
      <c r="T166" s="56">
        <v>1.4E-3</v>
      </c>
    </row>
    <row r="167" spans="1:20">
      <c r="A167" t="s">
        <v>708</v>
      </c>
      <c r="B167" t="s">
        <v>709</v>
      </c>
      <c r="C167" t="s">
        <v>96</v>
      </c>
      <c r="D167" t="s">
        <v>108</v>
      </c>
      <c r="E167" t="s">
        <v>516</v>
      </c>
      <c r="F167" t="s">
        <v>424</v>
      </c>
      <c r="G167" t="s">
        <v>475</v>
      </c>
      <c r="H167" t="s">
        <v>127</v>
      </c>
      <c r="I167" s="105" t="s">
        <v>3492</v>
      </c>
      <c r="J167" s="55">
        <v>5.72</v>
      </c>
      <c r="K167" t="s">
        <v>98</v>
      </c>
      <c r="L167" s="56">
        <v>2.64E-2</v>
      </c>
      <c r="M167" s="56">
        <v>4.9599999999999998E-2</v>
      </c>
      <c r="N167" s="55">
        <v>141719.87</v>
      </c>
      <c r="O167" s="55">
        <v>88.65</v>
      </c>
      <c r="P167" s="55">
        <v>0</v>
      </c>
      <c r="Q167" s="55">
        <v>125.634664755</v>
      </c>
      <c r="R167" s="56">
        <v>1E-4</v>
      </c>
      <c r="S167" s="56">
        <v>6.7000000000000002E-3</v>
      </c>
      <c r="T167" s="56">
        <v>2.3999999999999998E-3</v>
      </c>
    </row>
    <row r="168" spans="1:20">
      <c r="A168" t="s">
        <v>710</v>
      </c>
      <c r="B168" t="s">
        <v>711</v>
      </c>
      <c r="C168" t="s">
        <v>96</v>
      </c>
      <c r="D168" t="s">
        <v>108</v>
      </c>
      <c r="E168" t="s">
        <v>712</v>
      </c>
      <c r="F168" t="s">
        <v>424</v>
      </c>
      <c r="G168" t="s">
        <v>462</v>
      </c>
      <c r="H168" t="s">
        <v>175</v>
      </c>
      <c r="I168" s="105" t="s">
        <v>3492</v>
      </c>
      <c r="J168" s="55">
        <v>3.72</v>
      </c>
      <c r="K168" t="s">
        <v>98</v>
      </c>
      <c r="L168" s="56">
        <v>4.7E-2</v>
      </c>
      <c r="M168" s="56">
        <v>4.5400000000000003E-2</v>
      </c>
      <c r="N168" s="55">
        <v>47061.73</v>
      </c>
      <c r="O168" s="55">
        <v>104.73</v>
      </c>
      <c r="P168" s="55">
        <v>0</v>
      </c>
      <c r="Q168" s="55">
        <v>49.287749828999999</v>
      </c>
      <c r="R168" s="56">
        <v>1E-4</v>
      </c>
      <c r="S168" s="56">
        <v>2.5999999999999999E-3</v>
      </c>
      <c r="T168" s="56">
        <v>8.9999999999999998E-4</v>
      </c>
    </row>
    <row r="169" spans="1:20">
      <c r="A169" t="s">
        <v>713</v>
      </c>
      <c r="B169" t="s">
        <v>714</v>
      </c>
      <c r="C169" t="s">
        <v>96</v>
      </c>
      <c r="D169" t="s">
        <v>108</v>
      </c>
      <c r="E169" t="s">
        <v>516</v>
      </c>
      <c r="F169" t="s">
        <v>424</v>
      </c>
      <c r="G169" t="s">
        <v>475</v>
      </c>
      <c r="H169" t="s">
        <v>127</v>
      </c>
      <c r="I169" s="105" t="s">
        <v>3492</v>
      </c>
      <c r="J169" s="55">
        <v>7.35</v>
      </c>
      <c r="K169" t="s">
        <v>98</v>
      </c>
      <c r="L169" s="56">
        <v>2.5000000000000001E-2</v>
      </c>
      <c r="M169" s="56">
        <v>5.28E-2</v>
      </c>
      <c r="N169" s="55">
        <v>84796.98</v>
      </c>
      <c r="O169" s="55">
        <v>82.64</v>
      </c>
      <c r="P169" s="55">
        <v>0</v>
      </c>
      <c r="Q169" s="55">
        <v>70.076224272000005</v>
      </c>
      <c r="R169" s="56">
        <v>1E-4</v>
      </c>
      <c r="S169" s="56">
        <v>3.7000000000000002E-3</v>
      </c>
      <c r="T169" s="56">
        <v>1.2999999999999999E-3</v>
      </c>
    </row>
    <row r="170" spans="1:20">
      <c r="A170" t="s">
        <v>715</v>
      </c>
      <c r="B170" t="s">
        <v>716</v>
      </c>
      <c r="C170" t="s">
        <v>96</v>
      </c>
      <c r="D170" t="s">
        <v>108</v>
      </c>
      <c r="E170" t="s">
        <v>717</v>
      </c>
      <c r="F170" t="s">
        <v>424</v>
      </c>
      <c r="G170" t="s">
        <v>475</v>
      </c>
      <c r="H170" t="s">
        <v>127</v>
      </c>
      <c r="I170" s="105" t="s">
        <v>3492</v>
      </c>
      <c r="J170" s="55">
        <v>6.33</v>
      </c>
      <c r="K170" t="s">
        <v>98</v>
      </c>
      <c r="L170" s="56">
        <v>2.98E-2</v>
      </c>
      <c r="M170" s="56">
        <v>4.9500000000000002E-2</v>
      </c>
      <c r="N170" s="55">
        <v>49966.25</v>
      </c>
      <c r="O170" s="55">
        <v>88.82</v>
      </c>
      <c r="P170" s="55">
        <v>0</v>
      </c>
      <c r="Q170" s="55">
        <v>44.380023250000001</v>
      </c>
      <c r="R170" s="56">
        <v>1E-4</v>
      </c>
      <c r="S170" s="56">
        <v>2.3999999999999998E-3</v>
      </c>
      <c r="T170" s="56">
        <v>8.0000000000000004E-4</v>
      </c>
    </row>
    <row r="171" spans="1:20">
      <c r="A171" t="s">
        <v>718</v>
      </c>
      <c r="B171" t="s">
        <v>719</v>
      </c>
      <c r="C171" t="s">
        <v>96</v>
      </c>
      <c r="D171" t="s">
        <v>108</v>
      </c>
      <c r="E171" t="s">
        <v>717</v>
      </c>
      <c r="F171" t="s">
        <v>424</v>
      </c>
      <c r="G171" t="s">
        <v>475</v>
      </c>
      <c r="H171" t="s">
        <v>127</v>
      </c>
      <c r="I171" s="105" t="s">
        <v>3492</v>
      </c>
      <c r="J171" s="55">
        <v>5.04</v>
      </c>
      <c r="K171" t="s">
        <v>98</v>
      </c>
      <c r="L171" s="56">
        <v>3.4299999999999997E-2</v>
      </c>
      <c r="M171" s="56">
        <v>4.6699999999999998E-2</v>
      </c>
      <c r="N171" s="55">
        <v>55835.48</v>
      </c>
      <c r="O171" s="55">
        <v>94.3</v>
      </c>
      <c r="P171" s="55">
        <v>0</v>
      </c>
      <c r="Q171" s="55">
        <v>52.652857640000001</v>
      </c>
      <c r="R171" s="56">
        <v>2.0000000000000001E-4</v>
      </c>
      <c r="S171" s="56">
        <v>2.8E-3</v>
      </c>
      <c r="T171" s="56">
        <v>1E-3</v>
      </c>
    </row>
    <row r="172" spans="1:20">
      <c r="A172" t="s">
        <v>720</v>
      </c>
      <c r="B172" t="s">
        <v>721</v>
      </c>
      <c r="C172" t="s">
        <v>96</v>
      </c>
      <c r="D172" t="s">
        <v>108</v>
      </c>
      <c r="E172" t="s">
        <v>535</v>
      </c>
      <c r="F172" t="s">
        <v>424</v>
      </c>
      <c r="G172" t="s">
        <v>475</v>
      </c>
      <c r="H172" t="s">
        <v>127</v>
      </c>
      <c r="I172" s="105" t="s">
        <v>3492</v>
      </c>
      <c r="J172" s="55">
        <v>2.54</v>
      </c>
      <c r="K172" t="s">
        <v>98</v>
      </c>
      <c r="L172" s="56">
        <v>3.3000000000000002E-2</v>
      </c>
      <c r="M172" s="56">
        <v>4.2599999999999999E-2</v>
      </c>
      <c r="N172" s="55">
        <v>41140.910000000003</v>
      </c>
      <c r="O172" s="55">
        <v>98.82</v>
      </c>
      <c r="P172" s="55">
        <v>0</v>
      </c>
      <c r="Q172" s="55">
        <v>40.655447262000003</v>
      </c>
      <c r="R172" s="56">
        <v>1E-4</v>
      </c>
      <c r="S172" s="56">
        <v>2.2000000000000001E-3</v>
      </c>
      <c r="T172" s="56">
        <v>8.0000000000000004E-4</v>
      </c>
    </row>
    <row r="173" spans="1:20">
      <c r="A173" t="s">
        <v>722</v>
      </c>
      <c r="B173" t="s">
        <v>723</v>
      </c>
      <c r="C173" t="s">
        <v>96</v>
      </c>
      <c r="D173" t="s">
        <v>108</v>
      </c>
      <c r="E173" t="s">
        <v>535</v>
      </c>
      <c r="F173" t="s">
        <v>424</v>
      </c>
      <c r="G173" t="s">
        <v>475</v>
      </c>
      <c r="H173" t="s">
        <v>127</v>
      </c>
      <c r="I173" s="105" t="s">
        <v>3492</v>
      </c>
      <c r="J173" s="55">
        <v>4.96</v>
      </c>
      <c r="K173" t="s">
        <v>98</v>
      </c>
      <c r="L173" s="56">
        <v>2.6200000000000001E-2</v>
      </c>
      <c r="M173" s="56">
        <v>4.7100000000000003E-2</v>
      </c>
      <c r="N173" s="55">
        <v>70092.06</v>
      </c>
      <c r="O173" s="55">
        <v>90.92</v>
      </c>
      <c r="P173" s="55">
        <v>0</v>
      </c>
      <c r="Q173" s="55">
        <v>63.727700951999999</v>
      </c>
      <c r="R173" s="56">
        <v>1E-4</v>
      </c>
      <c r="S173" s="56">
        <v>3.3999999999999998E-3</v>
      </c>
      <c r="T173" s="56">
        <v>1.1999999999999999E-3</v>
      </c>
    </row>
    <row r="174" spans="1:20">
      <c r="A174" t="s">
        <v>724</v>
      </c>
      <c r="B174" t="s">
        <v>725</v>
      </c>
      <c r="C174" t="s">
        <v>96</v>
      </c>
      <c r="D174" t="s">
        <v>108</v>
      </c>
      <c r="E174" t="s">
        <v>726</v>
      </c>
      <c r="F174" t="s">
        <v>727</v>
      </c>
      <c r="G174" t="s">
        <v>462</v>
      </c>
      <c r="H174" t="s">
        <v>175</v>
      </c>
      <c r="I174" s="105" t="s">
        <v>3492</v>
      </c>
      <c r="J174" s="55">
        <v>0.28000000000000003</v>
      </c>
      <c r="K174" t="s">
        <v>98</v>
      </c>
      <c r="L174" s="56">
        <v>2.4E-2</v>
      </c>
      <c r="M174" s="56">
        <v>5.6599999999999998E-2</v>
      </c>
      <c r="N174" s="55">
        <v>2439.6799999999998</v>
      </c>
      <c r="O174" s="55">
        <v>99.29</v>
      </c>
      <c r="P174" s="55">
        <v>0</v>
      </c>
      <c r="Q174" s="55">
        <v>2.4223582719999999</v>
      </c>
      <c r="R174" s="56">
        <v>0</v>
      </c>
      <c r="S174" s="56">
        <v>1E-4</v>
      </c>
      <c r="T174" s="56">
        <v>0</v>
      </c>
    </row>
    <row r="175" spans="1:20">
      <c r="A175" t="s">
        <v>728</v>
      </c>
      <c r="B175" t="s">
        <v>729</v>
      </c>
      <c r="C175" t="s">
        <v>96</v>
      </c>
      <c r="D175" t="s">
        <v>108</v>
      </c>
      <c r="E175" t="s">
        <v>726</v>
      </c>
      <c r="F175" t="s">
        <v>727</v>
      </c>
      <c r="G175" t="s">
        <v>462</v>
      </c>
      <c r="H175" t="s">
        <v>175</v>
      </c>
      <c r="I175" s="105" t="s">
        <v>3492</v>
      </c>
      <c r="J175" s="55">
        <v>2.2799999999999998</v>
      </c>
      <c r="K175" t="s">
        <v>98</v>
      </c>
      <c r="L175" s="56">
        <v>2.3E-2</v>
      </c>
      <c r="M175" s="56">
        <v>4.9599999999999998E-2</v>
      </c>
      <c r="N175" s="55">
        <v>32243.17</v>
      </c>
      <c r="O175" s="55">
        <v>95.03</v>
      </c>
      <c r="P175" s="55">
        <v>0</v>
      </c>
      <c r="Q175" s="55">
        <v>30.640684450999998</v>
      </c>
      <c r="R175" s="56">
        <v>0</v>
      </c>
      <c r="S175" s="56">
        <v>1.6000000000000001E-3</v>
      </c>
      <c r="T175" s="56">
        <v>5.9999999999999995E-4</v>
      </c>
    </row>
    <row r="176" spans="1:20">
      <c r="A176" t="s">
        <v>730</v>
      </c>
      <c r="B176" t="s">
        <v>731</v>
      </c>
      <c r="C176" t="s">
        <v>96</v>
      </c>
      <c r="D176" t="s">
        <v>108</v>
      </c>
      <c r="E176" t="s">
        <v>726</v>
      </c>
      <c r="F176" t="s">
        <v>727</v>
      </c>
      <c r="G176" t="s">
        <v>462</v>
      </c>
      <c r="H176" t="s">
        <v>175</v>
      </c>
      <c r="I176" s="105" t="s">
        <v>3492</v>
      </c>
      <c r="J176" s="55">
        <v>1.36</v>
      </c>
      <c r="K176" t="s">
        <v>98</v>
      </c>
      <c r="L176" s="56">
        <v>2.75E-2</v>
      </c>
      <c r="M176" s="56">
        <v>4.9500000000000002E-2</v>
      </c>
      <c r="N176" s="55">
        <v>23752.5</v>
      </c>
      <c r="O176" s="55">
        <v>98.05</v>
      </c>
      <c r="P176" s="55">
        <v>0</v>
      </c>
      <c r="Q176" s="55">
        <v>23.289326249999998</v>
      </c>
      <c r="R176" s="56">
        <v>1E-4</v>
      </c>
      <c r="S176" s="56">
        <v>1.1999999999999999E-3</v>
      </c>
      <c r="T176" s="56">
        <v>4.0000000000000002E-4</v>
      </c>
    </row>
    <row r="177" spans="1:20">
      <c r="A177" t="s">
        <v>732</v>
      </c>
      <c r="B177" t="s">
        <v>733</v>
      </c>
      <c r="C177" t="s">
        <v>96</v>
      </c>
      <c r="D177" t="s">
        <v>108</v>
      </c>
      <c r="E177" t="s">
        <v>726</v>
      </c>
      <c r="F177" t="s">
        <v>727</v>
      </c>
      <c r="G177" t="s">
        <v>462</v>
      </c>
      <c r="H177" t="s">
        <v>175</v>
      </c>
      <c r="I177" s="105" t="s">
        <v>3492</v>
      </c>
      <c r="J177" s="55">
        <v>2.37</v>
      </c>
      <c r="K177" t="s">
        <v>98</v>
      </c>
      <c r="L177" s="56">
        <v>2.1499999999999998E-2</v>
      </c>
      <c r="M177" s="56">
        <v>5.1900000000000002E-2</v>
      </c>
      <c r="N177" s="55">
        <v>23981.200000000001</v>
      </c>
      <c r="O177" s="55">
        <v>93.26</v>
      </c>
      <c r="P177" s="55">
        <v>1.39585</v>
      </c>
      <c r="Q177" s="55">
        <v>23.760717119999999</v>
      </c>
      <c r="R177" s="56">
        <v>0</v>
      </c>
      <c r="S177" s="56">
        <v>1.2999999999999999E-3</v>
      </c>
      <c r="T177" s="56">
        <v>4.0000000000000002E-4</v>
      </c>
    </row>
    <row r="178" spans="1:20">
      <c r="A178" t="s">
        <v>734</v>
      </c>
      <c r="B178" t="s">
        <v>735</v>
      </c>
      <c r="C178" t="s">
        <v>96</v>
      </c>
      <c r="D178" t="s">
        <v>108</v>
      </c>
      <c r="E178" t="s">
        <v>542</v>
      </c>
      <c r="F178" t="s">
        <v>543</v>
      </c>
      <c r="G178" t="s">
        <v>544</v>
      </c>
      <c r="H178" t="s">
        <v>127</v>
      </c>
      <c r="I178" s="105" t="s">
        <v>3492</v>
      </c>
      <c r="J178" s="55">
        <v>0.81</v>
      </c>
      <c r="K178" t="s">
        <v>98</v>
      </c>
      <c r="L178" s="56">
        <v>3.0499999999999999E-2</v>
      </c>
      <c r="M178" s="56">
        <v>4.8500000000000001E-2</v>
      </c>
      <c r="N178" s="55">
        <v>1873.75</v>
      </c>
      <c r="O178" s="55">
        <v>98.63</v>
      </c>
      <c r="P178" s="55">
        <v>0</v>
      </c>
      <c r="Q178" s="55">
        <v>1.848079625</v>
      </c>
      <c r="R178" s="56">
        <v>0</v>
      </c>
      <c r="S178" s="56">
        <v>1E-4</v>
      </c>
      <c r="T178" s="56">
        <v>0</v>
      </c>
    </row>
    <row r="179" spans="1:20">
      <c r="A179" t="s">
        <v>736</v>
      </c>
      <c r="B179" t="s">
        <v>737</v>
      </c>
      <c r="C179" t="s">
        <v>96</v>
      </c>
      <c r="D179" t="s">
        <v>108</v>
      </c>
      <c r="E179" t="s">
        <v>542</v>
      </c>
      <c r="F179" t="s">
        <v>543</v>
      </c>
      <c r="G179" t="s">
        <v>544</v>
      </c>
      <c r="H179" t="s">
        <v>127</v>
      </c>
      <c r="I179" s="105" t="s">
        <v>3492</v>
      </c>
      <c r="J179" s="55">
        <v>2.8</v>
      </c>
      <c r="K179" t="s">
        <v>98</v>
      </c>
      <c r="L179" s="56">
        <v>2.58E-2</v>
      </c>
      <c r="M179" s="56">
        <v>5.0799999999999998E-2</v>
      </c>
      <c r="N179" s="55">
        <v>15062.5</v>
      </c>
      <c r="O179" s="55">
        <v>93.51</v>
      </c>
      <c r="P179" s="55">
        <v>0</v>
      </c>
      <c r="Q179" s="55">
        <v>14.084943750000001</v>
      </c>
      <c r="R179" s="56">
        <v>0</v>
      </c>
      <c r="S179" s="56">
        <v>8.0000000000000004E-4</v>
      </c>
      <c r="T179" s="56">
        <v>2.9999999999999997E-4</v>
      </c>
    </row>
    <row r="180" spans="1:20">
      <c r="A180" t="s">
        <v>738</v>
      </c>
      <c r="B180" t="s">
        <v>739</v>
      </c>
      <c r="C180" t="s">
        <v>96</v>
      </c>
      <c r="D180" t="s">
        <v>108</v>
      </c>
      <c r="E180" t="s">
        <v>557</v>
      </c>
      <c r="F180" t="s">
        <v>113</v>
      </c>
      <c r="G180" t="s">
        <v>539</v>
      </c>
      <c r="H180" t="s">
        <v>175</v>
      </c>
      <c r="I180" s="105" t="s">
        <v>3492</v>
      </c>
      <c r="J180" s="55">
        <v>1.55</v>
      </c>
      <c r="K180" t="s">
        <v>98</v>
      </c>
      <c r="L180" s="56">
        <v>3.5499999999999997E-2</v>
      </c>
      <c r="M180" s="56">
        <v>4.9000000000000002E-2</v>
      </c>
      <c r="N180" s="55">
        <v>25523.18</v>
      </c>
      <c r="O180" s="55">
        <v>98.03</v>
      </c>
      <c r="P180" s="55">
        <v>0.45304</v>
      </c>
      <c r="Q180" s="55">
        <v>25.473413354000002</v>
      </c>
      <c r="R180" s="56">
        <v>1E-4</v>
      </c>
      <c r="S180" s="56">
        <v>1.4E-3</v>
      </c>
      <c r="T180" s="56">
        <v>5.0000000000000001E-4</v>
      </c>
    </row>
    <row r="181" spans="1:20">
      <c r="A181" t="s">
        <v>740</v>
      </c>
      <c r="B181" t="s">
        <v>741</v>
      </c>
      <c r="C181" t="s">
        <v>96</v>
      </c>
      <c r="D181" t="s">
        <v>108</v>
      </c>
      <c r="E181" t="s">
        <v>557</v>
      </c>
      <c r="F181" t="s">
        <v>113</v>
      </c>
      <c r="G181" t="s">
        <v>539</v>
      </c>
      <c r="H181" t="s">
        <v>175</v>
      </c>
      <c r="I181" s="105" t="s">
        <v>3492</v>
      </c>
      <c r="J181" s="55">
        <v>2.56</v>
      </c>
      <c r="K181" t="s">
        <v>98</v>
      </c>
      <c r="L181" s="56">
        <v>2.5000000000000001E-2</v>
      </c>
      <c r="M181" s="56">
        <v>4.9099999999999998E-2</v>
      </c>
      <c r="N181" s="55">
        <v>89507.92</v>
      </c>
      <c r="O181" s="55">
        <v>94.18</v>
      </c>
      <c r="P181" s="55">
        <v>21.897469999999998</v>
      </c>
      <c r="Q181" s="55">
        <v>106.196029056</v>
      </c>
      <c r="R181" s="56">
        <v>1E-4</v>
      </c>
      <c r="S181" s="56">
        <v>5.7000000000000002E-3</v>
      </c>
      <c r="T181" s="56">
        <v>2E-3</v>
      </c>
    </row>
    <row r="182" spans="1:20">
      <c r="A182" t="s">
        <v>742</v>
      </c>
      <c r="B182" t="s">
        <v>743</v>
      </c>
      <c r="C182" t="s">
        <v>96</v>
      </c>
      <c r="D182" t="s">
        <v>108</v>
      </c>
      <c r="E182" t="s">
        <v>557</v>
      </c>
      <c r="F182" t="s">
        <v>113</v>
      </c>
      <c r="G182" t="s">
        <v>539</v>
      </c>
      <c r="H182" t="s">
        <v>175</v>
      </c>
      <c r="I182" s="105" t="s">
        <v>3492</v>
      </c>
      <c r="J182" s="55">
        <v>3.92</v>
      </c>
      <c r="K182" t="s">
        <v>98</v>
      </c>
      <c r="L182" s="56">
        <v>4.7300000000000002E-2</v>
      </c>
      <c r="M182" s="56">
        <v>5.04E-2</v>
      </c>
      <c r="N182" s="55">
        <v>39648.480000000003</v>
      </c>
      <c r="O182" s="55">
        <v>99</v>
      </c>
      <c r="P182" s="55">
        <v>0.93769000000000002</v>
      </c>
      <c r="Q182" s="55">
        <v>40.1896852</v>
      </c>
      <c r="R182" s="56">
        <v>1E-4</v>
      </c>
      <c r="S182" s="56">
        <v>2.0999999999999999E-3</v>
      </c>
      <c r="T182" s="56">
        <v>8.0000000000000004E-4</v>
      </c>
    </row>
    <row r="183" spans="1:20">
      <c r="A183" t="s">
        <v>744</v>
      </c>
      <c r="B183" t="s">
        <v>745</v>
      </c>
      <c r="C183" t="s">
        <v>96</v>
      </c>
      <c r="D183" t="s">
        <v>108</v>
      </c>
      <c r="E183" t="s">
        <v>561</v>
      </c>
      <c r="F183" t="s">
        <v>315</v>
      </c>
      <c r="G183" t="s">
        <v>539</v>
      </c>
      <c r="H183" t="s">
        <v>175</v>
      </c>
      <c r="I183" s="105" t="s">
        <v>3492</v>
      </c>
      <c r="J183" s="55">
        <v>4.51</v>
      </c>
      <c r="K183" t="s">
        <v>98</v>
      </c>
      <c r="L183" s="56">
        <v>2.4299999999999999E-2</v>
      </c>
      <c r="M183" s="56">
        <v>4.9200000000000001E-2</v>
      </c>
      <c r="N183" s="55">
        <v>84327.41</v>
      </c>
      <c r="O183" s="55">
        <v>89.9</v>
      </c>
      <c r="P183" s="55">
        <v>0</v>
      </c>
      <c r="Q183" s="55">
        <v>75.810341589999993</v>
      </c>
      <c r="R183" s="56">
        <v>1E-4</v>
      </c>
      <c r="S183" s="56">
        <v>4.0000000000000001E-3</v>
      </c>
      <c r="T183" s="56">
        <v>1.4E-3</v>
      </c>
    </row>
    <row r="184" spans="1:20">
      <c r="A184" t="s">
        <v>746</v>
      </c>
      <c r="B184" t="s">
        <v>747</v>
      </c>
      <c r="C184" t="s">
        <v>96</v>
      </c>
      <c r="D184" t="s">
        <v>108</v>
      </c>
      <c r="E184" t="s">
        <v>566</v>
      </c>
      <c r="F184" t="s">
        <v>110</v>
      </c>
      <c r="G184" t="s">
        <v>539</v>
      </c>
      <c r="H184" t="s">
        <v>175</v>
      </c>
      <c r="I184" s="105" t="s">
        <v>3492</v>
      </c>
      <c r="J184" s="55">
        <v>1.45</v>
      </c>
      <c r="K184" t="s">
        <v>98</v>
      </c>
      <c r="L184" s="56">
        <v>3.2500000000000001E-2</v>
      </c>
      <c r="M184" s="56">
        <v>5.7500000000000002E-2</v>
      </c>
      <c r="N184" s="55">
        <v>477.89</v>
      </c>
      <c r="O184" s="55">
        <v>97.29</v>
      </c>
      <c r="P184" s="55">
        <v>0</v>
      </c>
      <c r="Q184" s="55">
        <v>0.46493918099999998</v>
      </c>
      <c r="R184" s="56">
        <v>0</v>
      </c>
      <c r="S184" s="56">
        <v>0</v>
      </c>
      <c r="T184" s="56">
        <v>0</v>
      </c>
    </row>
    <row r="185" spans="1:20">
      <c r="A185" t="s">
        <v>748</v>
      </c>
      <c r="B185" t="s">
        <v>749</v>
      </c>
      <c r="C185" t="s">
        <v>96</v>
      </c>
      <c r="D185" t="s">
        <v>108</v>
      </c>
      <c r="E185" t="s">
        <v>566</v>
      </c>
      <c r="F185" t="s">
        <v>110</v>
      </c>
      <c r="G185" t="s">
        <v>539</v>
      </c>
      <c r="H185" t="s">
        <v>175</v>
      </c>
      <c r="I185" s="105" t="s">
        <v>3492</v>
      </c>
      <c r="J185" s="55">
        <v>2.16</v>
      </c>
      <c r="K185" t="s">
        <v>98</v>
      </c>
      <c r="L185" s="56">
        <v>5.7000000000000002E-2</v>
      </c>
      <c r="M185" s="56">
        <v>5.6500000000000002E-2</v>
      </c>
      <c r="N185" s="55">
        <v>134430.04999999999</v>
      </c>
      <c r="O185" s="55">
        <v>100.54</v>
      </c>
      <c r="P185" s="55">
        <v>0</v>
      </c>
      <c r="Q185" s="55">
        <v>135.15597227000001</v>
      </c>
      <c r="R185" s="56">
        <v>2.9999999999999997E-4</v>
      </c>
      <c r="S185" s="56">
        <v>7.1999999999999998E-3</v>
      </c>
      <c r="T185" s="56">
        <v>2.5000000000000001E-3</v>
      </c>
    </row>
    <row r="186" spans="1:20">
      <c r="A186" t="s">
        <v>750</v>
      </c>
      <c r="B186" t="s">
        <v>751</v>
      </c>
      <c r="C186" t="s">
        <v>96</v>
      </c>
      <c r="D186" t="s">
        <v>108</v>
      </c>
      <c r="E186" t="s">
        <v>571</v>
      </c>
      <c r="F186" t="s">
        <v>110</v>
      </c>
      <c r="G186" t="s">
        <v>539</v>
      </c>
      <c r="H186" t="s">
        <v>175</v>
      </c>
      <c r="I186" s="105" t="s">
        <v>3492</v>
      </c>
      <c r="J186" s="55">
        <v>1.92</v>
      </c>
      <c r="K186" t="s">
        <v>98</v>
      </c>
      <c r="L186" s="56">
        <v>2.8000000000000001E-2</v>
      </c>
      <c r="M186" s="56">
        <v>5.4399999999999997E-2</v>
      </c>
      <c r="N186" s="55">
        <v>22474.63</v>
      </c>
      <c r="O186" s="55">
        <v>95.26</v>
      </c>
      <c r="P186" s="55">
        <v>0</v>
      </c>
      <c r="Q186" s="55">
        <v>21.409332538000001</v>
      </c>
      <c r="R186" s="56">
        <v>1E-4</v>
      </c>
      <c r="S186" s="56">
        <v>1.1000000000000001E-3</v>
      </c>
      <c r="T186" s="56">
        <v>4.0000000000000002E-4</v>
      </c>
    </row>
    <row r="187" spans="1:20">
      <c r="A187" t="s">
        <v>752</v>
      </c>
      <c r="B187" t="s">
        <v>753</v>
      </c>
      <c r="C187" t="s">
        <v>96</v>
      </c>
      <c r="D187" t="s">
        <v>108</v>
      </c>
      <c r="E187" t="s">
        <v>571</v>
      </c>
      <c r="F187" t="s">
        <v>110</v>
      </c>
      <c r="G187" t="s">
        <v>539</v>
      </c>
      <c r="H187" t="s">
        <v>175</v>
      </c>
      <c r="I187" s="105" t="s">
        <v>3492</v>
      </c>
      <c r="J187" s="55">
        <v>3.19</v>
      </c>
      <c r="K187" t="s">
        <v>98</v>
      </c>
      <c r="L187" s="56">
        <v>5.6500000000000002E-2</v>
      </c>
      <c r="M187" s="56">
        <v>6.0100000000000001E-2</v>
      </c>
      <c r="N187" s="55">
        <v>72078.17</v>
      </c>
      <c r="O187" s="55">
        <v>100.53</v>
      </c>
      <c r="P187" s="55">
        <v>0</v>
      </c>
      <c r="Q187" s="55">
        <v>72.460184300999998</v>
      </c>
      <c r="R187" s="56">
        <v>2.0000000000000001E-4</v>
      </c>
      <c r="S187" s="56">
        <v>3.8999999999999998E-3</v>
      </c>
      <c r="T187" s="56">
        <v>1.4E-3</v>
      </c>
    </row>
    <row r="188" spans="1:20">
      <c r="A188" t="s">
        <v>754</v>
      </c>
      <c r="B188" t="s">
        <v>755</v>
      </c>
      <c r="C188" t="s">
        <v>96</v>
      </c>
      <c r="D188" t="s">
        <v>108</v>
      </c>
      <c r="E188" t="s">
        <v>578</v>
      </c>
      <c r="F188" t="s">
        <v>103</v>
      </c>
      <c r="G188" t="s">
        <v>539</v>
      </c>
      <c r="H188" t="s">
        <v>175</v>
      </c>
      <c r="I188" s="105" t="s">
        <v>3492</v>
      </c>
      <c r="J188" s="55">
        <v>4.43</v>
      </c>
      <c r="K188" t="s">
        <v>98</v>
      </c>
      <c r="L188" s="56">
        <v>5.5E-2</v>
      </c>
      <c r="M188" s="56">
        <v>5.7599999999999998E-2</v>
      </c>
      <c r="N188" s="55">
        <v>49597.27</v>
      </c>
      <c r="O188" s="55">
        <v>99.23</v>
      </c>
      <c r="P188" s="55">
        <v>0</v>
      </c>
      <c r="Q188" s="55">
        <v>49.215371021000003</v>
      </c>
      <c r="R188" s="56">
        <v>2.0000000000000001E-4</v>
      </c>
      <c r="S188" s="56">
        <v>2.5999999999999999E-3</v>
      </c>
      <c r="T188" s="56">
        <v>8.9999999999999998E-4</v>
      </c>
    </row>
    <row r="189" spans="1:20">
      <c r="A189" t="s">
        <v>756</v>
      </c>
      <c r="B189" t="s">
        <v>757</v>
      </c>
      <c r="C189" t="s">
        <v>96</v>
      </c>
      <c r="D189" t="s">
        <v>108</v>
      </c>
      <c r="E189" t="s">
        <v>758</v>
      </c>
      <c r="F189" t="s">
        <v>110</v>
      </c>
      <c r="G189" t="s">
        <v>539</v>
      </c>
      <c r="H189" t="s">
        <v>175</v>
      </c>
      <c r="I189" s="105" t="s">
        <v>3492</v>
      </c>
      <c r="J189" s="55">
        <v>0.73</v>
      </c>
      <c r="K189" t="s">
        <v>98</v>
      </c>
      <c r="L189" s="56">
        <v>2.9499999999999998E-2</v>
      </c>
      <c r="M189" s="56">
        <v>5.4800000000000001E-2</v>
      </c>
      <c r="N189" s="55">
        <v>7049.53</v>
      </c>
      <c r="O189" s="55">
        <v>98.25</v>
      </c>
      <c r="P189" s="55">
        <v>0</v>
      </c>
      <c r="Q189" s="55">
        <v>6.9261632249999998</v>
      </c>
      <c r="R189" s="56">
        <v>1E-4</v>
      </c>
      <c r="S189" s="56">
        <v>4.0000000000000002E-4</v>
      </c>
      <c r="T189" s="56">
        <v>1E-4</v>
      </c>
    </row>
    <row r="190" spans="1:20">
      <c r="A190" t="s">
        <v>759</v>
      </c>
      <c r="B190" t="s">
        <v>760</v>
      </c>
      <c r="C190" t="s">
        <v>96</v>
      </c>
      <c r="D190" t="s">
        <v>108</v>
      </c>
      <c r="E190" t="s">
        <v>761</v>
      </c>
      <c r="F190" t="s">
        <v>762</v>
      </c>
      <c r="G190" t="s">
        <v>539</v>
      </c>
      <c r="H190" t="s">
        <v>175</v>
      </c>
      <c r="I190" s="105" t="s">
        <v>3492</v>
      </c>
      <c r="J190" s="55">
        <v>6.23</v>
      </c>
      <c r="K190" t="s">
        <v>98</v>
      </c>
      <c r="L190" s="56">
        <v>2.3400000000000001E-2</v>
      </c>
      <c r="M190" s="56">
        <v>5.2499999999999998E-2</v>
      </c>
      <c r="N190" s="55">
        <v>62506.68</v>
      </c>
      <c r="O190" s="55">
        <v>83.69</v>
      </c>
      <c r="P190" s="55">
        <v>0</v>
      </c>
      <c r="Q190" s="55">
        <v>52.311840492000002</v>
      </c>
      <c r="R190" s="56">
        <v>1E-4</v>
      </c>
      <c r="S190" s="56">
        <v>2.8E-3</v>
      </c>
      <c r="T190" s="56">
        <v>1E-3</v>
      </c>
    </row>
    <row r="191" spans="1:20">
      <c r="A191" t="s">
        <v>764</v>
      </c>
      <c r="B191" t="s">
        <v>765</v>
      </c>
      <c r="C191" t="s">
        <v>96</v>
      </c>
      <c r="D191" t="s">
        <v>108</v>
      </c>
      <c r="E191" t="s">
        <v>766</v>
      </c>
      <c r="F191" t="s">
        <v>543</v>
      </c>
      <c r="G191" t="s">
        <v>609</v>
      </c>
      <c r="H191" t="s">
        <v>127</v>
      </c>
      <c r="I191" s="105" t="s">
        <v>3492</v>
      </c>
      <c r="J191" s="55">
        <v>2.09</v>
      </c>
      <c r="K191" t="s">
        <v>98</v>
      </c>
      <c r="L191" s="56">
        <v>2.9499999999999998E-2</v>
      </c>
      <c r="M191" s="56">
        <v>5.3600000000000002E-2</v>
      </c>
      <c r="N191" s="55">
        <v>51763.49</v>
      </c>
      <c r="O191" s="55">
        <v>95.31</v>
      </c>
      <c r="P191" s="55">
        <v>0</v>
      </c>
      <c r="Q191" s="55">
        <v>49.335782319000003</v>
      </c>
      <c r="R191" s="56">
        <v>1E-4</v>
      </c>
      <c r="S191" s="56">
        <v>2.5999999999999999E-3</v>
      </c>
      <c r="T191" s="56">
        <v>8.9999999999999998E-4</v>
      </c>
    </row>
    <row r="192" spans="1:20">
      <c r="A192" t="s">
        <v>767</v>
      </c>
      <c r="B192" t="s">
        <v>768</v>
      </c>
      <c r="C192" t="s">
        <v>96</v>
      </c>
      <c r="D192" t="s">
        <v>108</v>
      </c>
      <c r="E192" t="s">
        <v>766</v>
      </c>
      <c r="F192" t="s">
        <v>543</v>
      </c>
      <c r="G192" t="s">
        <v>609</v>
      </c>
      <c r="H192" t="s">
        <v>127</v>
      </c>
      <c r="I192" s="105" t="s">
        <v>3492</v>
      </c>
      <c r="J192" s="55">
        <v>2.97</v>
      </c>
      <c r="K192" t="s">
        <v>98</v>
      </c>
      <c r="L192" s="56">
        <v>2.5499999999999998E-2</v>
      </c>
      <c r="M192" s="56">
        <v>5.5399999999999998E-2</v>
      </c>
      <c r="N192" s="55">
        <v>5981.55</v>
      </c>
      <c r="O192" s="55">
        <v>91.82</v>
      </c>
      <c r="P192" s="55">
        <v>0</v>
      </c>
      <c r="Q192" s="55">
        <v>5.4922592100000003</v>
      </c>
      <c r="R192" s="56">
        <v>0</v>
      </c>
      <c r="S192" s="56">
        <v>2.9999999999999997E-4</v>
      </c>
      <c r="T192" s="56">
        <v>1E-4</v>
      </c>
    </row>
    <row r="193" spans="1:20">
      <c r="A193" t="s">
        <v>769</v>
      </c>
      <c r="B193" t="s">
        <v>770</v>
      </c>
      <c r="C193" t="s">
        <v>96</v>
      </c>
      <c r="D193" t="s">
        <v>108</v>
      </c>
      <c r="E193" t="s">
        <v>771</v>
      </c>
      <c r="F193" t="s">
        <v>668</v>
      </c>
      <c r="G193" t="s">
        <v>609</v>
      </c>
      <c r="H193" t="s">
        <v>127</v>
      </c>
      <c r="I193" s="105" t="s">
        <v>3492</v>
      </c>
      <c r="J193" s="55">
        <v>2.2000000000000002</v>
      </c>
      <c r="K193" t="s">
        <v>98</v>
      </c>
      <c r="L193" s="56">
        <v>3.4500000000000003E-2</v>
      </c>
      <c r="M193" s="56">
        <v>5.0500000000000003E-2</v>
      </c>
      <c r="N193" s="55">
        <v>1606.24</v>
      </c>
      <c r="O193" s="55">
        <v>97.85</v>
      </c>
      <c r="P193" s="55">
        <v>0</v>
      </c>
      <c r="Q193" s="55">
        <v>1.5717058399999999</v>
      </c>
      <c r="R193" s="56">
        <v>0</v>
      </c>
      <c r="S193" s="56">
        <v>1E-4</v>
      </c>
      <c r="T193" s="56">
        <v>0</v>
      </c>
    </row>
    <row r="194" spans="1:20">
      <c r="A194" t="s">
        <v>772</v>
      </c>
      <c r="B194" t="s">
        <v>773</v>
      </c>
      <c r="C194" t="s">
        <v>96</v>
      </c>
      <c r="D194" t="s">
        <v>108</v>
      </c>
      <c r="E194" t="s">
        <v>774</v>
      </c>
      <c r="F194" t="s">
        <v>668</v>
      </c>
      <c r="G194" t="s">
        <v>609</v>
      </c>
      <c r="H194" t="s">
        <v>127</v>
      </c>
      <c r="I194" s="105" t="s">
        <v>3492</v>
      </c>
      <c r="J194" s="55">
        <v>3.56</v>
      </c>
      <c r="K194" t="s">
        <v>98</v>
      </c>
      <c r="L194" s="56">
        <v>2.5000000000000001E-3</v>
      </c>
      <c r="M194" s="56">
        <v>5.1700000000000003E-2</v>
      </c>
      <c r="N194" s="55">
        <v>44724.73</v>
      </c>
      <c r="O194" s="55">
        <v>84.4</v>
      </c>
      <c r="P194" s="55">
        <v>0</v>
      </c>
      <c r="Q194" s="55">
        <v>37.747672119999997</v>
      </c>
      <c r="R194" s="56">
        <v>1E-4</v>
      </c>
      <c r="S194" s="56">
        <v>2E-3</v>
      </c>
      <c r="T194" s="56">
        <v>6.9999999999999999E-4</v>
      </c>
    </row>
    <row r="195" spans="1:20">
      <c r="A195" t="s">
        <v>775</v>
      </c>
      <c r="B195" t="s">
        <v>776</v>
      </c>
      <c r="C195" t="s">
        <v>96</v>
      </c>
      <c r="D195" t="s">
        <v>108</v>
      </c>
      <c r="E195" t="s">
        <v>607</v>
      </c>
      <c r="F195" t="s">
        <v>608</v>
      </c>
      <c r="G195" t="s">
        <v>609</v>
      </c>
      <c r="H195" t="s">
        <v>127</v>
      </c>
      <c r="I195" s="105" t="s">
        <v>3492</v>
      </c>
      <c r="J195" s="55">
        <v>1.68</v>
      </c>
      <c r="K195" t="s">
        <v>98</v>
      </c>
      <c r="L195" s="56">
        <v>3.2500000000000001E-2</v>
      </c>
      <c r="M195" s="56">
        <v>5.3699999999999998E-2</v>
      </c>
      <c r="N195" s="55">
        <v>11424.72</v>
      </c>
      <c r="O195" s="55">
        <v>96.68</v>
      </c>
      <c r="P195" s="55">
        <v>0</v>
      </c>
      <c r="Q195" s="55">
        <v>11.045419296</v>
      </c>
      <c r="R195" s="56">
        <v>0</v>
      </c>
      <c r="S195" s="56">
        <v>5.9999999999999995E-4</v>
      </c>
      <c r="T195" s="56">
        <v>2.0000000000000001E-4</v>
      </c>
    </row>
    <row r="196" spans="1:20">
      <c r="A196" t="s">
        <v>777</v>
      </c>
      <c r="B196" t="s">
        <v>778</v>
      </c>
      <c r="C196" t="s">
        <v>96</v>
      </c>
      <c r="D196" t="s">
        <v>108</v>
      </c>
      <c r="E196" t="s">
        <v>607</v>
      </c>
      <c r="F196" t="s">
        <v>608</v>
      </c>
      <c r="G196" t="s">
        <v>609</v>
      </c>
      <c r="H196" t="s">
        <v>127</v>
      </c>
      <c r="I196" s="105" t="s">
        <v>3492</v>
      </c>
      <c r="J196" s="55">
        <v>3.55</v>
      </c>
      <c r="K196" t="s">
        <v>98</v>
      </c>
      <c r="L196" s="56">
        <v>2.1600000000000001E-2</v>
      </c>
      <c r="M196" s="56">
        <v>6.0499999999999998E-2</v>
      </c>
      <c r="N196" s="55">
        <v>160802.31</v>
      </c>
      <c r="O196" s="55">
        <v>87.98</v>
      </c>
      <c r="P196" s="55">
        <v>0</v>
      </c>
      <c r="Q196" s="55">
        <v>141.47387233800001</v>
      </c>
      <c r="R196" s="56">
        <v>2.0000000000000001E-4</v>
      </c>
      <c r="S196" s="56">
        <v>7.4999999999999997E-3</v>
      </c>
      <c r="T196" s="56">
        <v>2.5999999999999999E-3</v>
      </c>
    </row>
    <row r="197" spans="1:20">
      <c r="A197" t="s">
        <v>779</v>
      </c>
      <c r="B197" t="s">
        <v>780</v>
      </c>
      <c r="C197" t="s">
        <v>96</v>
      </c>
      <c r="D197" t="s">
        <v>108</v>
      </c>
      <c r="E197" t="s">
        <v>781</v>
      </c>
      <c r="F197" t="s">
        <v>424</v>
      </c>
      <c r="G197" t="s">
        <v>609</v>
      </c>
      <c r="H197" t="s">
        <v>127</v>
      </c>
      <c r="I197" s="105" t="s">
        <v>3492</v>
      </c>
      <c r="J197" s="55">
        <v>1.82</v>
      </c>
      <c r="K197" t="s">
        <v>98</v>
      </c>
      <c r="L197" s="56">
        <v>3.27E-2</v>
      </c>
      <c r="M197" s="56">
        <v>4.5199999999999997E-2</v>
      </c>
      <c r="N197" s="55">
        <v>19506.53</v>
      </c>
      <c r="O197" s="55">
        <v>98.27</v>
      </c>
      <c r="P197" s="55">
        <v>0</v>
      </c>
      <c r="Q197" s="55">
        <v>19.169067031000001</v>
      </c>
      <c r="R197" s="56">
        <v>1E-4</v>
      </c>
      <c r="S197" s="56">
        <v>1E-3</v>
      </c>
      <c r="T197" s="56">
        <v>4.0000000000000002E-4</v>
      </c>
    </row>
    <row r="198" spans="1:20">
      <c r="A198" t="s">
        <v>782</v>
      </c>
      <c r="B198" t="s">
        <v>783</v>
      </c>
      <c r="C198" t="s">
        <v>96</v>
      </c>
      <c r="D198" t="s">
        <v>108</v>
      </c>
      <c r="E198" t="s">
        <v>624</v>
      </c>
      <c r="F198" t="s">
        <v>543</v>
      </c>
      <c r="G198" t="s">
        <v>625</v>
      </c>
      <c r="H198" t="s">
        <v>175</v>
      </c>
      <c r="I198" s="105" t="s">
        <v>3492</v>
      </c>
      <c r="J198" s="55">
        <v>2.31</v>
      </c>
      <c r="K198" t="s">
        <v>98</v>
      </c>
      <c r="L198" s="56">
        <v>4.2999999999999997E-2</v>
      </c>
      <c r="M198" s="56">
        <v>5.2400000000000002E-2</v>
      </c>
      <c r="N198" s="55">
        <v>47094.720000000001</v>
      </c>
      <c r="O198" s="55">
        <v>99.99</v>
      </c>
      <c r="P198" s="55">
        <v>0</v>
      </c>
      <c r="Q198" s="55">
        <v>47.090010528000001</v>
      </c>
      <c r="R198" s="56">
        <v>0</v>
      </c>
      <c r="S198" s="56">
        <v>2.5000000000000001E-3</v>
      </c>
      <c r="T198" s="56">
        <v>8.9999999999999998E-4</v>
      </c>
    </row>
    <row r="199" spans="1:20">
      <c r="A199" t="s">
        <v>784</v>
      </c>
      <c r="B199" t="s">
        <v>785</v>
      </c>
      <c r="C199" t="s">
        <v>96</v>
      </c>
      <c r="D199" t="s">
        <v>108</v>
      </c>
      <c r="E199" t="s">
        <v>786</v>
      </c>
      <c r="F199" t="s">
        <v>613</v>
      </c>
      <c r="G199" t="s">
        <v>609</v>
      </c>
      <c r="H199" t="s">
        <v>127</v>
      </c>
      <c r="I199" s="105" t="s">
        <v>3492</v>
      </c>
      <c r="J199" s="55">
        <v>0.84</v>
      </c>
      <c r="K199" t="s">
        <v>98</v>
      </c>
      <c r="L199" s="56">
        <v>3.5000000000000003E-2</v>
      </c>
      <c r="M199" s="56">
        <v>5.3199999999999997E-2</v>
      </c>
      <c r="N199" s="55">
        <v>23871.89</v>
      </c>
      <c r="O199" s="55">
        <v>99.86</v>
      </c>
      <c r="P199" s="55">
        <v>0</v>
      </c>
      <c r="Q199" s="55">
        <v>23.838469354000001</v>
      </c>
      <c r="R199" s="56">
        <v>1E-4</v>
      </c>
      <c r="S199" s="56">
        <v>1.2999999999999999E-3</v>
      </c>
      <c r="T199" s="56">
        <v>4.0000000000000002E-4</v>
      </c>
    </row>
    <row r="200" spans="1:20">
      <c r="A200" t="s">
        <v>787</v>
      </c>
      <c r="B200" t="s">
        <v>788</v>
      </c>
      <c r="C200" t="s">
        <v>96</v>
      </c>
      <c r="D200" t="s">
        <v>108</v>
      </c>
      <c r="E200" t="s">
        <v>786</v>
      </c>
      <c r="F200" t="s">
        <v>613</v>
      </c>
      <c r="G200" t="s">
        <v>609</v>
      </c>
      <c r="H200" t="s">
        <v>127</v>
      </c>
      <c r="I200" s="105" t="s">
        <v>3492</v>
      </c>
      <c r="J200" s="55">
        <v>1.91</v>
      </c>
      <c r="K200" t="s">
        <v>98</v>
      </c>
      <c r="L200" s="56">
        <v>4.99E-2</v>
      </c>
      <c r="M200" s="56">
        <v>4.6899999999999997E-2</v>
      </c>
      <c r="N200" s="55">
        <v>66978.23</v>
      </c>
      <c r="O200" s="55">
        <v>101.94</v>
      </c>
      <c r="P200" s="55">
        <v>0</v>
      </c>
      <c r="Q200" s="55">
        <v>68.277607661999994</v>
      </c>
      <c r="R200" s="56">
        <v>2.9999999999999997E-4</v>
      </c>
      <c r="S200" s="56">
        <v>3.5999999999999999E-3</v>
      </c>
      <c r="T200" s="56">
        <v>1.2999999999999999E-3</v>
      </c>
    </row>
    <row r="201" spans="1:20">
      <c r="A201" t="s">
        <v>789</v>
      </c>
      <c r="B201" t="s">
        <v>790</v>
      </c>
      <c r="C201" t="s">
        <v>96</v>
      </c>
      <c r="D201" t="s">
        <v>108</v>
      </c>
      <c r="E201" t="s">
        <v>786</v>
      </c>
      <c r="F201" t="s">
        <v>613</v>
      </c>
      <c r="G201" t="s">
        <v>609</v>
      </c>
      <c r="H201" t="s">
        <v>127</v>
      </c>
      <c r="I201" s="105" t="s">
        <v>3492</v>
      </c>
      <c r="J201" s="55">
        <v>2.36</v>
      </c>
      <c r="K201" t="s">
        <v>98</v>
      </c>
      <c r="L201" s="56">
        <v>2.6499999999999999E-2</v>
      </c>
      <c r="M201" s="56">
        <v>5.2900000000000003E-2</v>
      </c>
      <c r="N201" s="55">
        <v>19576.060000000001</v>
      </c>
      <c r="O201" s="55">
        <v>95.03</v>
      </c>
      <c r="P201" s="55">
        <v>0</v>
      </c>
      <c r="Q201" s="55">
        <v>18.603129817999999</v>
      </c>
      <c r="R201" s="56">
        <v>0</v>
      </c>
      <c r="S201" s="56">
        <v>1E-3</v>
      </c>
      <c r="T201" s="56">
        <v>2.9999999999999997E-4</v>
      </c>
    </row>
    <row r="202" spans="1:20">
      <c r="A202" t="s">
        <v>791</v>
      </c>
      <c r="B202" t="s">
        <v>792</v>
      </c>
      <c r="C202" t="s">
        <v>96</v>
      </c>
      <c r="D202" t="s">
        <v>108</v>
      </c>
      <c r="E202" t="s">
        <v>793</v>
      </c>
      <c r="F202" t="s">
        <v>543</v>
      </c>
      <c r="G202" t="s">
        <v>625</v>
      </c>
      <c r="H202" t="s">
        <v>175</v>
      </c>
      <c r="I202" s="105" t="s">
        <v>3492</v>
      </c>
      <c r="J202" s="55">
        <v>3.52</v>
      </c>
      <c r="K202" t="s">
        <v>98</v>
      </c>
      <c r="L202" s="56">
        <v>5.3400000000000003E-2</v>
      </c>
      <c r="M202" s="56">
        <v>5.6899999999999999E-2</v>
      </c>
      <c r="N202" s="55">
        <v>73951.67</v>
      </c>
      <c r="O202" s="55">
        <v>99.52</v>
      </c>
      <c r="P202" s="55">
        <v>0</v>
      </c>
      <c r="Q202" s="55">
        <v>73.596701984000006</v>
      </c>
      <c r="R202" s="56">
        <v>2.0000000000000001E-4</v>
      </c>
      <c r="S202" s="56">
        <v>3.8999999999999998E-3</v>
      </c>
      <c r="T202" s="56">
        <v>1.4E-3</v>
      </c>
    </row>
    <row r="203" spans="1:20">
      <c r="A203" t="s">
        <v>794</v>
      </c>
      <c r="B203" t="s">
        <v>795</v>
      </c>
      <c r="C203" t="s">
        <v>96</v>
      </c>
      <c r="D203" t="s">
        <v>108</v>
      </c>
      <c r="E203" t="s">
        <v>639</v>
      </c>
      <c r="F203" t="s">
        <v>315</v>
      </c>
      <c r="G203" t="s">
        <v>640</v>
      </c>
      <c r="H203" t="s">
        <v>175</v>
      </c>
      <c r="I203" s="105" t="s">
        <v>3492</v>
      </c>
      <c r="J203" s="55">
        <v>3.54</v>
      </c>
      <c r="K203" t="s">
        <v>98</v>
      </c>
      <c r="L203" s="56">
        <v>2.5000000000000001E-2</v>
      </c>
      <c r="M203" s="56">
        <v>5.3900000000000003E-2</v>
      </c>
      <c r="N203" s="55">
        <v>10743.93</v>
      </c>
      <c r="O203" s="55">
        <v>91.27</v>
      </c>
      <c r="P203" s="55">
        <v>0</v>
      </c>
      <c r="Q203" s="55">
        <v>9.8059849109999995</v>
      </c>
      <c r="R203" s="56">
        <v>0</v>
      </c>
      <c r="S203" s="56">
        <v>5.0000000000000001E-4</v>
      </c>
      <c r="T203" s="56">
        <v>2.0000000000000001E-4</v>
      </c>
    </row>
    <row r="204" spans="1:20">
      <c r="A204" t="s">
        <v>796</v>
      </c>
      <c r="B204" t="s">
        <v>797</v>
      </c>
      <c r="C204" t="s">
        <v>96</v>
      </c>
      <c r="D204" t="s">
        <v>108</v>
      </c>
      <c r="E204" t="s">
        <v>798</v>
      </c>
      <c r="F204" t="s">
        <v>543</v>
      </c>
      <c r="G204" t="s">
        <v>643</v>
      </c>
      <c r="H204" t="s">
        <v>127</v>
      </c>
      <c r="I204" s="105" t="s">
        <v>3492</v>
      </c>
      <c r="J204" s="55">
        <v>2.93</v>
      </c>
      <c r="K204" t="s">
        <v>98</v>
      </c>
      <c r="L204" s="56">
        <v>4.53E-2</v>
      </c>
      <c r="M204" s="56">
        <v>5.6000000000000001E-2</v>
      </c>
      <c r="N204" s="55">
        <v>52634.1</v>
      </c>
      <c r="O204" s="55">
        <v>97.2</v>
      </c>
      <c r="P204" s="55">
        <v>0</v>
      </c>
      <c r="Q204" s="55">
        <v>51.160345200000002</v>
      </c>
      <c r="R204" s="56">
        <v>1E-4</v>
      </c>
      <c r="S204" s="56">
        <v>2.7000000000000001E-3</v>
      </c>
      <c r="T204" s="56">
        <v>1E-3</v>
      </c>
    </row>
    <row r="205" spans="1:20">
      <c r="A205" t="s">
        <v>799</v>
      </c>
      <c r="B205" t="s">
        <v>800</v>
      </c>
      <c r="C205" t="s">
        <v>96</v>
      </c>
      <c r="D205" t="s">
        <v>108</v>
      </c>
      <c r="E205" t="s">
        <v>801</v>
      </c>
      <c r="F205" t="s">
        <v>543</v>
      </c>
      <c r="G205" t="s">
        <v>643</v>
      </c>
      <c r="H205" t="s">
        <v>127</v>
      </c>
      <c r="I205" s="105" t="s">
        <v>3492</v>
      </c>
      <c r="J205" s="55">
        <v>3.15</v>
      </c>
      <c r="K205" t="s">
        <v>98</v>
      </c>
      <c r="L205" s="56">
        <v>2.5000000000000001E-2</v>
      </c>
      <c r="M205" s="56">
        <v>6.1100000000000002E-2</v>
      </c>
      <c r="N205" s="55">
        <v>48312.160000000003</v>
      </c>
      <c r="O205" s="55">
        <v>89.63</v>
      </c>
      <c r="P205" s="55">
        <v>0</v>
      </c>
      <c r="Q205" s="55">
        <v>43.302189007999999</v>
      </c>
      <c r="R205" s="56">
        <v>2.0000000000000001E-4</v>
      </c>
      <c r="S205" s="56">
        <v>2.3E-3</v>
      </c>
      <c r="T205" s="56">
        <v>8.0000000000000004E-4</v>
      </c>
    </row>
    <row r="206" spans="1:20">
      <c r="A206" t="s">
        <v>802</v>
      </c>
      <c r="B206" t="s">
        <v>803</v>
      </c>
      <c r="C206" t="s">
        <v>96</v>
      </c>
      <c r="D206" t="s">
        <v>108</v>
      </c>
      <c r="E206" t="s">
        <v>804</v>
      </c>
      <c r="F206" t="s">
        <v>315</v>
      </c>
      <c r="G206" t="s">
        <v>643</v>
      </c>
      <c r="H206" t="s">
        <v>127</v>
      </c>
      <c r="I206" s="105" t="s">
        <v>3492</v>
      </c>
      <c r="J206" s="55">
        <v>4.8</v>
      </c>
      <c r="K206" t="s">
        <v>98</v>
      </c>
      <c r="L206" s="56">
        <v>6.7699999999999996E-2</v>
      </c>
      <c r="M206" s="56">
        <v>5.9700000000000003E-2</v>
      </c>
      <c r="N206" s="55">
        <v>76867.44</v>
      </c>
      <c r="O206" s="55">
        <v>107.02</v>
      </c>
      <c r="P206" s="55">
        <v>0</v>
      </c>
      <c r="Q206" s="55">
        <v>82.263534288000002</v>
      </c>
      <c r="R206" s="56">
        <v>0</v>
      </c>
      <c r="S206" s="56">
        <v>4.4000000000000003E-3</v>
      </c>
      <c r="T206" s="56">
        <v>1.5E-3</v>
      </c>
    </row>
    <row r="207" spans="1:20">
      <c r="A207" t="s">
        <v>805</v>
      </c>
      <c r="B207" t="s">
        <v>806</v>
      </c>
      <c r="C207" t="s">
        <v>96</v>
      </c>
      <c r="D207" t="s">
        <v>108</v>
      </c>
      <c r="E207" t="s">
        <v>807</v>
      </c>
      <c r="F207" t="s">
        <v>668</v>
      </c>
      <c r="G207" s="63" t="s">
        <v>2747</v>
      </c>
      <c r="H207" s="105" t="s">
        <v>3492</v>
      </c>
      <c r="I207" s="105" t="s">
        <v>3492</v>
      </c>
      <c r="J207" s="55">
        <v>2.94</v>
      </c>
      <c r="K207" t="s">
        <v>98</v>
      </c>
      <c r="L207" s="56">
        <v>1.2E-2</v>
      </c>
      <c r="M207" s="56">
        <v>8.43E-2</v>
      </c>
      <c r="N207" s="55">
        <v>5954.33</v>
      </c>
      <c r="O207" s="55">
        <v>81.599999999999994</v>
      </c>
      <c r="P207" s="55">
        <v>0</v>
      </c>
      <c r="Q207" s="55">
        <v>4.85873328</v>
      </c>
      <c r="R207" s="56">
        <v>1E-4</v>
      </c>
      <c r="S207" s="56">
        <v>2.9999999999999997E-4</v>
      </c>
      <c r="T207" s="56">
        <v>1E-4</v>
      </c>
    </row>
    <row r="208" spans="1:20">
      <c r="A208" t="s">
        <v>808</v>
      </c>
      <c r="B208" t="s">
        <v>809</v>
      </c>
      <c r="C208" t="s">
        <v>96</v>
      </c>
      <c r="D208" t="s">
        <v>108</v>
      </c>
      <c r="E208" t="s">
        <v>807</v>
      </c>
      <c r="F208" t="s">
        <v>668</v>
      </c>
      <c r="G208" s="63" t="s">
        <v>2747</v>
      </c>
      <c r="H208" s="105" t="s">
        <v>3492</v>
      </c>
      <c r="I208" s="105" t="s">
        <v>3492</v>
      </c>
      <c r="J208" s="55">
        <v>3.33</v>
      </c>
      <c r="K208" t="s">
        <v>98</v>
      </c>
      <c r="L208" s="56">
        <v>6.0499999999999998E-2</v>
      </c>
      <c r="M208" s="56">
        <v>5.8999999999999997E-2</v>
      </c>
      <c r="N208" s="55">
        <v>46628.959999999999</v>
      </c>
      <c r="O208" s="55">
        <v>102.3</v>
      </c>
      <c r="P208" s="55">
        <v>0</v>
      </c>
      <c r="Q208" s="55">
        <v>47.701426079999997</v>
      </c>
      <c r="R208" s="56">
        <v>2.0000000000000001E-4</v>
      </c>
      <c r="S208" s="56">
        <v>2.5000000000000001E-3</v>
      </c>
      <c r="T208" s="56">
        <v>8.9999999999999998E-4</v>
      </c>
    </row>
    <row r="209" spans="1:20">
      <c r="A209" t="s">
        <v>810</v>
      </c>
      <c r="B209" t="s">
        <v>811</v>
      </c>
      <c r="C209" t="s">
        <v>96</v>
      </c>
      <c r="D209" t="s">
        <v>108</v>
      </c>
      <c r="E209" t="s">
        <v>807</v>
      </c>
      <c r="F209" t="s">
        <v>668</v>
      </c>
      <c r="G209" s="63" t="s">
        <v>2747</v>
      </c>
      <c r="H209" s="105" t="s">
        <v>3492</v>
      </c>
      <c r="I209" s="105" t="s">
        <v>3492</v>
      </c>
      <c r="J209" s="55">
        <v>0.97</v>
      </c>
      <c r="K209" t="s">
        <v>98</v>
      </c>
      <c r="L209" s="56">
        <v>3.5499999999999997E-2</v>
      </c>
      <c r="M209" s="56">
        <v>7.3099999999999998E-2</v>
      </c>
      <c r="N209" s="55">
        <v>9289.36</v>
      </c>
      <c r="O209" s="55">
        <v>96.63</v>
      </c>
      <c r="P209" s="55">
        <v>0</v>
      </c>
      <c r="Q209" s="55">
        <v>8.9763085680000003</v>
      </c>
      <c r="R209" s="56">
        <v>0</v>
      </c>
      <c r="S209" s="56">
        <v>5.0000000000000001E-4</v>
      </c>
      <c r="T209" s="56">
        <v>2.0000000000000001E-4</v>
      </c>
    </row>
    <row r="210" spans="1:20">
      <c r="A210" t="s">
        <v>812</v>
      </c>
      <c r="B210" t="s">
        <v>813</v>
      </c>
      <c r="C210" t="s">
        <v>96</v>
      </c>
      <c r="D210" t="s">
        <v>108</v>
      </c>
      <c r="E210" t="s">
        <v>814</v>
      </c>
      <c r="F210" t="s">
        <v>335</v>
      </c>
      <c r="G210" s="63" t="s">
        <v>2747</v>
      </c>
      <c r="H210" s="105" t="s">
        <v>3492</v>
      </c>
      <c r="I210" s="105" t="s">
        <v>3492</v>
      </c>
      <c r="J210" s="55">
        <v>1.98</v>
      </c>
      <c r="K210" t="s">
        <v>98</v>
      </c>
      <c r="L210" s="56">
        <v>0.01</v>
      </c>
      <c r="M210" s="56">
        <v>6.5199999999999994E-2</v>
      </c>
      <c r="N210" s="55">
        <v>14347.69</v>
      </c>
      <c r="O210" s="55">
        <v>90</v>
      </c>
      <c r="P210" s="55">
        <v>0</v>
      </c>
      <c r="Q210" s="55">
        <v>12.912921000000001</v>
      </c>
      <c r="R210" s="56">
        <v>1E-4</v>
      </c>
      <c r="S210" s="56">
        <v>6.9999999999999999E-4</v>
      </c>
      <c r="T210" s="56">
        <v>2.0000000000000001E-4</v>
      </c>
    </row>
    <row r="211" spans="1:20">
      <c r="A211" s="57" t="s">
        <v>301</v>
      </c>
      <c r="B211" s="107" t="s">
        <v>3492</v>
      </c>
      <c r="C211" s="107" t="s">
        <v>3492</v>
      </c>
      <c r="D211" s="107" t="s">
        <v>3492</v>
      </c>
      <c r="E211" s="107" t="s">
        <v>3492</v>
      </c>
      <c r="F211" s="107" t="s">
        <v>3492</v>
      </c>
      <c r="G211" s="107" t="s">
        <v>3492</v>
      </c>
      <c r="H211" s="107" t="s">
        <v>3492</v>
      </c>
      <c r="I211" s="107" t="s">
        <v>3492</v>
      </c>
      <c r="J211" s="59">
        <v>2.82</v>
      </c>
      <c r="K211" s="107" t="s">
        <v>3492</v>
      </c>
      <c r="L211" s="107" t="s">
        <v>3492</v>
      </c>
      <c r="M211" s="58">
        <v>4.6899999999999997E-2</v>
      </c>
      <c r="N211" s="59">
        <v>34735.61</v>
      </c>
      <c r="O211" s="107" t="s">
        <v>3492</v>
      </c>
      <c r="P211" s="59">
        <v>0</v>
      </c>
      <c r="Q211" s="59">
        <v>35.777678299999998</v>
      </c>
      <c r="R211" s="107" t="s">
        <v>3492</v>
      </c>
      <c r="S211" s="58">
        <v>1.9E-3</v>
      </c>
      <c r="T211" s="58">
        <v>6.9999999999999999E-4</v>
      </c>
    </row>
    <row r="212" spans="1:20">
      <c r="A212" t="s">
        <v>815</v>
      </c>
      <c r="B212" t="s">
        <v>816</v>
      </c>
      <c r="C212" t="s">
        <v>96</v>
      </c>
      <c r="D212" t="s">
        <v>108</v>
      </c>
      <c r="E212" t="s">
        <v>817</v>
      </c>
      <c r="F212" t="s">
        <v>681</v>
      </c>
      <c r="G212" t="s">
        <v>348</v>
      </c>
      <c r="H212" t="s">
        <v>175</v>
      </c>
      <c r="I212" s="105" t="s">
        <v>3492</v>
      </c>
      <c r="J212" s="55">
        <v>2.82</v>
      </c>
      <c r="K212" t="s">
        <v>98</v>
      </c>
      <c r="L212" s="56">
        <v>2.12E-2</v>
      </c>
      <c r="M212" s="56">
        <v>4.7699999999999999E-2</v>
      </c>
      <c r="N212" s="55">
        <v>34735.61</v>
      </c>
      <c r="O212" s="55">
        <v>103</v>
      </c>
      <c r="P212" s="55">
        <v>0</v>
      </c>
      <c r="Q212" s="55">
        <v>35.777678299999998</v>
      </c>
      <c r="R212" s="56">
        <v>2.0000000000000001E-4</v>
      </c>
      <c r="S212" s="56">
        <v>1.9E-3</v>
      </c>
      <c r="T212" s="56">
        <v>6.9999999999999999E-4</v>
      </c>
    </row>
    <row r="213" spans="1:20">
      <c r="A213" s="57" t="s">
        <v>818</v>
      </c>
      <c r="B213" s="107" t="s">
        <v>3492</v>
      </c>
      <c r="C213" s="107" t="s">
        <v>3492</v>
      </c>
      <c r="D213" s="107" t="s">
        <v>3492</v>
      </c>
      <c r="E213" s="107" t="s">
        <v>3492</v>
      </c>
      <c r="F213" s="107" t="s">
        <v>3492</v>
      </c>
      <c r="G213" s="107" t="s">
        <v>3492</v>
      </c>
      <c r="H213" s="107" t="s">
        <v>3492</v>
      </c>
      <c r="I213" s="107" t="s">
        <v>3492</v>
      </c>
      <c r="J213" s="59">
        <v>0</v>
      </c>
      <c r="K213" s="107" t="s">
        <v>3492</v>
      </c>
      <c r="L213" s="107" t="s">
        <v>3492</v>
      </c>
      <c r="M213" s="58">
        <v>0</v>
      </c>
      <c r="N213" s="59">
        <v>0</v>
      </c>
      <c r="O213" s="107" t="s">
        <v>3492</v>
      </c>
      <c r="P213" s="59">
        <v>0</v>
      </c>
      <c r="Q213" s="59">
        <v>0</v>
      </c>
      <c r="R213" s="107" t="s">
        <v>3492</v>
      </c>
      <c r="S213" s="58">
        <v>0</v>
      </c>
      <c r="T213" s="58">
        <v>0</v>
      </c>
    </row>
    <row r="214" spans="1:20">
      <c r="A214" t="s">
        <v>177</v>
      </c>
      <c r="B214" t="s">
        <v>177</v>
      </c>
      <c r="C214" s="107" t="s">
        <v>3492</v>
      </c>
      <c r="D214" s="107" t="s">
        <v>3492</v>
      </c>
      <c r="E214" s="107" t="s">
        <v>3492</v>
      </c>
      <c r="F214" t="s">
        <v>177</v>
      </c>
      <c r="G214" t="s">
        <v>177</v>
      </c>
      <c r="H214" s="107" t="s">
        <v>3492</v>
      </c>
      <c r="I214" s="107" t="s">
        <v>3492</v>
      </c>
      <c r="J214" s="55">
        <v>0</v>
      </c>
      <c r="K214" t="s">
        <v>177</v>
      </c>
      <c r="L214" s="56">
        <v>0</v>
      </c>
      <c r="M214" s="56">
        <v>0</v>
      </c>
      <c r="N214" s="55">
        <v>0</v>
      </c>
      <c r="O214" s="55">
        <v>0</v>
      </c>
      <c r="P214" s="107" t="s">
        <v>3492</v>
      </c>
      <c r="Q214" s="55">
        <v>0</v>
      </c>
      <c r="R214" s="56">
        <v>0</v>
      </c>
      <c r="S214" s="56">
        <v>0</v>
      </c>
      <c r="T214" s="56">
        <v>0</v>
      </c>
    </row>
    <row r="215" spans="1:20">
      <c r="A215" s="57" t="s">
        <v>184</v>
      </c>
      <c r="B215" s="107" t="s">
        <v>3492</v>
      </c>
      <c r="C215" s="107" t="s">
        <v>3492</v>
      </c>
      <c r="D215" s="107" t="s">
        <v>3492</v>
      </c>
      <c r="E215" s="107" t="s">
        <v>3492</v>
      </c>
      <c r="F215" s="107" t="s">
        <v>3492</v>
      </c>
      <c r="G215" s="107" t="s">
        <v>3492</v>
      </c>
      <c r="H215" s="107" t="s">
        <v>3492</v>
      </c>
      <c r="I215" s="107" t="s">
        <v>3492</v>
      </c>
      <c r="J215" s="59">
        <v>4.74</v>
      </c>
      <c r="K215" s="107" t="s">
        <v>3492</v>
      </c>
      <c r="L215" s="107" t="s">
        <v>3492</v>
      </c>
      <c r="M215" s="58">
        <v>6.3899999999999998E-2</v>
      </c>
      <c r="N215" s="59">
        <v>928038.32</v>
      </c>
      <c r="O215" s="107" t="s">
        <v>3492</v>
      </c>
      <c r="P215" s="59">
        <v>0</v>
      </c>
      <c r="Q215" s="59">
        <v>3485.1449817965595</v>
      </c>
      <c r="R215" s="107" t="s">
        <v>3492</v>
      </c>
      <c r="S215" s="58">
        <v>0.186</v>
      </c>
      <c r="T215" s="58">
        <v>6.5199999999999994E-2</v>
      </c>
    </row>
    <row r="216" spans="1:20">
      <c r="A216" s="57" t="s">
        <v>302</v>
      </c>
      <c r="B216" s="107" t="s">
        <v>3492</v>
      </c>
      <c r="C216" s="107" t="s">
        <v>3492</v>
      </c>
      <c r="D216" s="107" t="s">
        <v>3492</v>
      </c>
      <c r="E216" s="107" t="s">
        <v>3492</v>
      </c>
      <c r="F216" s="107" t="s">
        <v>3492</v>
      </c>
      <c r="G216" s="107" t="s">
        <v>3492</v>
      </c>
      <c r="H216" s="107" t="s">
        <v>3492</v>
      </c>
      <c r="I216" s="107" t="s">
        <v>3492</v>
      </c>
      <c r="J216" s="59">
        <v>5.09</v>
      </c>
      <c r="K216" s="107" t="s">
        <v>3492</v>
      </c>
      <c r="L216" s="107" t="s">
        <v>3492</v>
      </c>
      <c r="M216" s="58">
        <v>7.6200000000000004E-2</v>
      </c>
      <c r="N216" s="59">
        <v>174044.54</v>
      </c>
      <c r="O216" s="107" t="s">
        <v>3492</v>
      </c>
      <c r="P216" s="59">
        <v>0</v>
      </c>
      <c r="Q216" s="59">
        <v>604.60895036700117</v>
      </c>
      <c r="R216" s="107" t="s">
        <v>3492</v>
      </c>
      <c r="S216" s="58">
        <v>3.2300000000000002E-2</v>
      </c>
      <c r="T216" s="58">
        <v>1.1299999999999999E-2</v>
      </c>
    </row>
    <row r="217" spans="1:20">
      <c r="A217" t="s">
        <v>819</v>
      </c>
      <c r="B217" t="s">
        <v>820</v>
      </c>
      <c r="C217" t="s">
        <v>108</v>
      </c>
      <c r="D217" t="s">
        <v>821</v>
      </c>
      <c r="E217" t="s">
        <v>314</v>
      </c>
      <c r="F217" t="s">
        <v>315</v>
      </c>
      <c r="G217" t="s">
        <v>822</v>
      </c>
      <c r="H217" t="s">
        <v>823</v>
      </c>
      <c r="I217" s="105" t="s">
        <v>3492</v>
      </c>
      <c r="J217" s="55">
        <v>6.86</v>
      </c>
      <c r="K217" t="s">
        <v>100</v>
      </c>
      <c r="L217" s="56">
        <v>3.7499999999999999E-2</v>
      </c>
      <c r="M217" s="56">
        <v>6.1400000000000003E-2</v>
      </c>
      <c r="N217" s="55">
        <v>6722.8</v>
      </c>
      <c r="O217" s="55">
        <v>85.582330000000084</v>
      </c>
      <c r="P217" s="55">
        <v>0</v>
      </c>
      <c r="Q217" s="55">
        <v>20.868049252257499</v>
      </c>
      <c r="R217" s="56">
        <v>0</v>
      </c>
      <c r="S217" s="56">
        <v>1.1000000000000001E-3</v>
      </c>
      <c r="T217" s="56">
        <v>4.0000000000000002E-4</v>
      </c>
    </row>
    <row r="218" spans="1:20">
      <c r="A218" t="s">
        <v>824</v>
      </c>
      <c r="B218" t="s">
        <v>825</v>
      </c>
      <c r="C218" t="s">
        <v>108</v>
      </c>
      <c r="D218" t="s">
        <v>821</v>
      </c>
      <c r="E218" t="s">
        <v>443</v>
      </c>
      <c r="F218" t="s">
        <v>307</v>
      </c>
      <c r="G218" t="s">
        <v>826</v>
      </c>
      <c r="H218" t="s">
        <v>292</v>
      </c>
      <c r="I218" s="105" t="s">
        <v>3492</v>
      </c>
      <c r="J218" s="55">
        <v>2.64</v>
      </c>
      <c r="K218" t="s">
        <v>100</v>
      </c>
      <c r="L218" s="56">
        <v>3.2599999999999997E-2</v>
      </c>
      <c r="M218" s="56">
        <v>8.6599999999999996E-2</v>
      </c>
      <c r="N218" s="55">
        <v>20189.88</v>
      </c>
      <c r="O218" s="55">
        <v>87.799630000000022</v>
      </c>
      <c r="P218" s="55">
        <v>0</v>
      </c>
      <c r="Q218" s="55">
        <v>64.294523053109401</v>
      </c>
      <c r="R218" s="56">
        <v>0</v>
      </c>
      <c r="S218" s="56">
        <v>3.3999999999999998E-3</v>
      </c>
      <c r="T218" s="56">
        <v>1.1999999999999999E-3</v>
      </c>
    </row>
    <row r="219" spans="1:20">
      <c r="A219" t="s">
        <v>827</v>
      </c>
      <c r="B219" t="s">
        <v>828</v>
      </c>
      <c r="C219" t="s">
        <v>108</v>
      </c>
      <c r="D219" t="s">
        <v>821</v>
      </c>
      <c r="E219" t="s">
        <v>433</v>
      </c>
      <c r="F219" t="s">
        <v>307</v>
      </c>
      <c r="G219" t="s">
        <v>826</v>
      </c>
      <c r="H219" t="s">
        <v>292</v>
      </c>
      <c r="I219" s="105" t="s">
        <v>3492</v>
      </c>
      <c r="J219" s="55">
        <v>1.99</v>
      </c>
      <c r="K219" t="s">
        <v>100</v>
      </c>
      <c r="L219" s="56">
        <v>3.2800000000000003E-2</v>
      </c>
      <c r="M219" s="56">
        <v>8.3099999999999993E-2</v>
      </c>
      <c r="N219" s="55">
        <v>28578.57</v>
      </c>
      <c r="O219" s="55">
        <v>91.48067999999995</v>
      </c>
      <c r="P219" s="55">
        <v>0</v>
      </c>
      <c r="Q219" s="55">
        <v>94.823817107590997</v>
      </c>
      <c r="R219" s="56">
        <v>0</v>
      </c>
      <c r="S219" s="56">
        <v>5.1000000000000004E-3</v>
      </c>
      <c r="T219" s="56">
        <v>1.8E-3</v>
      </c>
    </row>
    <row r="220" spans="1:20">
      <c r="A220" t="s">
        <v>829</v>
      </c>
      <c r="B220" t="s">
        <v>830</v>
      </c>
      <c r="C220" t="s">
        <v>108</v>
      </c>
      <c r="D220" t="s">
        <v>821</v>
      </c>
      <c r="E220" t="s">
        <v>433</v>
      </c>
      <c r="F220" t="s">
        <v>307</v>
      </c>
      <c r="G220" t="s">
        <v>826</v>
      </c>
      <c r="H220" t="s">
        <v>292</v>
      </c>
      <c r="I220" s="105" t="s">
        <v>3492</v>
      </c>
      <c r="J220" s="55">
        <v>3.83</v>
      </c>
      <c r="K220" t="s">
        <v>100</v>
      </c>
      <c r="L220" s="56">
        <v>7.1300000000000002E-2</v>
      </c>
      <c r="M220" s="56">
        <v>7.4999999999999997E-2</v>
      </c>
      <c r="N220" s="55">
        <v>16323.74</v>
      </c>
      <c r="O220" s="55">
        <v>101.25705000000002</v>
      </c>
      <c r="P220" s="55">
        <v>0</v>
      </c>
      <c r="Q220" s="55">
        <v>59.950456579701097</v>
      </c>
      <c r="R220" s="56">
        <v>0</v>
      </c>
      <c r="S220" s="56">
        <v>3.2000000000000002E-3</v>
      </c>
      <c r="T220" s="56">
        <v>1.1000000000000001E-3</v>
      </c>
    </row>
    <row r="221" spans="1:20">
      <c r="A221" t="s">
        <v>831</v>
      </c>
      <c r="B221" t="s">
        <v>832</v>
      </c>
      <c r="C221" t="s">
        <v>108</v>
      </c>
      <c r="D221" t="s">
        <v>821</v>
      </c>
      <c r="E221" t="s">
        <v>833</v>
      </c>
      <c r="F221" t="s">
        <v>471</v>
      </c>
      <c r="G221" t="s">
        <v>834</v>
      </c>
      <c r="H221" t="s">
        <v>292</v>
      </c>
      <c r="I221" s="105" t="s">
        <v>3492</v>
      </c>
      <c r="J221" s="55">
        <v>9.4600000000000009</v>
      </c>
      <c r="K221" t="s">
        <v>100</v>
      </c>
      <c r="L221" s="56">
        <v>6.3799999999999996E-2</v>
      </c>
      <c r="M221" s="56">
        <v>6.8699999999999997E-2</v>
      </c>
      <c r="N221" s="55">
        <v>40852.300000000003</v>
      </c>
      <c r="O221" s="55">
        <v>94.761249999999833</v>
      </c>
      <c r="P221" s="55">
        <v>0</v>
      </c>
      <c r="Q221" s="55">
        <v>140.408968535111</v>
      </c>
      <c r="R221" s="56">
        <v>1E-4</v>
      </c>
      <c r="S221" s="56">
        <v>7.4999999999999997E-3</v>
      </c>
      <c r="T221" s="56">
        <v>2.5999999999999999E-3</v>
      </c>
    </row>
    <row r="222" spans="1:20">
      <c r="A222" t="s">
        <v>835</v>
      </c>
      <c r="B222" t="s">
        <v>836</v>
      </c>
      <c r="C222" t="s">
        <v>108</v>
      </c>
      <c r="D222" t="s">
        <v>821</v>
      </c>
      <c r="E222" t="s">
        <v>837</v>
      </c>
      <c r="F222" t="s">
        <v>307</v>
      </c>
      <c r="G222" t="s">
        <v>834</v>
      </c>
      <c r="H222" t="s">
        <v>823</v>
      </c>
      <c r="I222" s="105" t="s">
        <v>3492</v>
      </c>
      <c r="J222" s="55">
        <v>2.19</v>
      </c>
      <c r="K222" t="s">
        <v>100</v>
      </c>
      <c r="L222" s="56">
        <v>3.0800000000000001E-2</v>
      </c>
      <c r="M222" s="56">
        <v>8.6099999999999996E-2</v>
      </c>
      <c r="N222" s="55">
        <v>22930.55</v>
      </c>
      <c r="O222" s="55">
        <v>89.04042000000004</v>
      </c>
      <c r="P222" s="55">
        <v>0</v>
      </c>
      <c r="Q222" s="55">
        <v>74.054120268680407</v>
      </c>
      <c r="R222" s="56">
        <v>0</v>
      </c>
      <c r="S222" s="56">
        <v>4.0000000000000001E-3</v>
      </c>
      <c r="T222" s="56">
        <v>1.4E-3</v>
      </c>
    </row>
    <row r="223" spans="1:20">
      <c r="A223" t="s">
        <v>838</v>
      </c>
      <c r="B223" t="s">
        <v>839</v>
      </c>
      <c r="C223" t="s">
        <v>108</v>
      </c>
      <c r="D223" t="s">
        <v>821</v>
      </c>
      <c r="E223" t="s">
        <v>840</v>
      </c>
      <c r="F223" t="s">
        <v>841</v>
      </c>
      <c r="G223" t="s">
        <v>842</v>
      </c>
      <c r="H223" t="s">
        <v>823</v>
      </c>
      <c r="I223" s="105" t="s">
        <v>3492</v>
      </c>
      <c r="J223" s="55">
        <v>6.49</v>
      </c>
      <c r="K223" t="s">
        <v>100</v>
      </c>
      <c r="L223" s="56">
        <v>8.5000000000000006E-2</v>
      </c>
      <c r="M223" s="56">
        <v>9.1800000000000007E-2</v>
      </c>
      <c r="N223" s="55">
        <v>17182.88</v>
      </c>
      <c r="O223" s="55">
        <v>99.108279999999951</v>
      </c>
      <c r="P223" s="55">
        <v>0</v>
      </c>
      <c r="Q223" s="55">
        <v>61.766565295076902</v>
      </c>
      <c r="R223" s="56">
        <v>0</v>
      </c>
      <c r="S223" s="56">
        <v>3.3E-3</v>
      </c>
      <c r="T223" s="56">
        <v>1.1999999999999999E-3</v>
      </c>
    </row>
    <row r="224" spans="1:20">
      <c r="A224" t="s">
        <v>843</v>
      </c>
      <c r="B224" t="s">
        <v>844</v>
      </c>
      <c r="C224" t="s">
        <v>108</v>
      </c>
      <c r="D224" t="s">
        <v>821</v>
      </c>
      <c r="E224" t="s">
        <v>845</v>
      </c>
      <c r="F224" t="s">
        <v>846</v>
      </c>
      <c r="G224" t="s">
        <v>842</v>
      </c>
      <c r="H224" t="s">
        <v>292</v>
      </c>
      <c r="I224" s="105" t="s">
        <v>3492</v>
      </c>
      <c r="J224" s="55">
        <v>5.55</v>
      </c>
      <c r="K224" t="s">
        <v>102</v>
      </c>
      <c r="L224" s="56">
        <v>4.3799999999999999E-2</v>
      </c>
      <c r="M224" s="56">
        <v>5.4800000000000001E-2</v>
      </c>
      <c r="N224" s="55">
        <v>4295.72</v>
      </c>
      <c r="O224" s="55">
        <v>94.237789999999876</v>
      </c>
      <c r="P224" s="55">
        <v>0</v>
      </c>
      <c r="Q224" s="55">
        <v>16.239725392825999</v>
      </c>
      <c r="R224" s="56">
        <v>0</v>
      </c>
      <c r="S224" s="56">
        <v>8.9999999999999998E-4</v>
      </c>
      <c r="T224" s="56">
        <v>2.9999999999999997E-4</v>
      </c>
    </row>
    <row r="225" spans="1:20">
      <c r="A225" t="s">
        <v>847</v>
      </c>
      <c r="B225" t="s">
        <v>848</v>
      </c>
      <c r="C225" t="s">
        <v>108</v>
      </c>
      <c r="D225" t="s">
        <v>821</v>
      </c>
      <c r="E225" t="s">
        <v>845</v>
      </c>
      <c r="F225" t="s">
        <v>846</v>
      </c>
      <c r="G225" t="s">
        <v>842</v>
      </c>
      <c r="H225" t="s">
        <v>292</v>
      </c>
      <c r="I225" s="105" t="s">
        <v>3492</v>
      </c>
      <c r="J225" s="55">
        <v>4.54</v>
      </c>
      <c r="K225" t="s">
        <v>102</v>
      </c>
      <c r="L225" s="56">
        <v>7.3800000000000004E-2</v>
      </c>
      <c r="M225" s="56">
        <v>5.3199999999999997E-2</v>
      </c>
      <c r="N225" s="55">
        <v>8806.23</v>
      </c>
      <c r="O225" s="55">
        <v>111.22803999999987</v>
      </c>
      <c r="P225" s="55">
        <v>0</v>
      </c>
      <c r="Q225" s="55">
        <v>39.293610073079897</v>
      </c>
      <c r="R225" s="56">
        <v>0</v>
      </c>
      <c r="S225" s="56">
        <v>2.0999999999999999E-3</v>
      </c>
      <c r="T225" s="56">
        <v>6.9999999999999999E-4</v>
      </c>
    </row>
    <row r="226" spans="1:20">
      <c r="A226" t="s">
        <v>849</v>
      </c>
      <c r="B226" t="s">
        <v>850</v>
      </c>
      <c r="C226" t="s">
        <v>108</v>
      </c>
      <c r="D226" t="s">
        <v>821</v>
      </c>
      <c r="E226" t="s">
        <v>845</v>
      </c>
      <c r="F226" t="s">
        <v>846</v>
      </c>
      <c r="G226" t="s">
        <v>842</v>
      </c>
      <c r="H226" t="s">
        <v>292</v>
      </c>
      <c r="I226" s="105" t="s">
        <v>3492</v>
      </c>
      <c r="J226" s="55">
        <v>5.69</v>
      </c>
      <c r="K226" t="s">
        <v>100</v>
      </c>
      <c r="L226" s="56">
        <v>8.1299999999999997E-2</v>
      </c>
      <c r="M226" s="56">
        <v>6.5299999999999997E-2</v>
      </c>
      <c r="N226" s="55">
        <v>8161.87</v>
      </c>
      <c r="O226" s="55">
        <v>111.1677900000001</v>
      </c>
      <c r="P226" s="55">
        <v>0</v>
      </c>
      <c r="Q226" s="55">
        <v>32.909114809568003</v>
      </c>
      <c r="R226" s="56">
        <v>0</v>
      </c>
      <c r="S226" s="56">
        <v>1.8E-3</v>
      </c>
      <c r="T226" s="56">
        <v>5.9999999999999995E-4</v>
      </c>
    </row>
    <row r="227" spans="1:20">
      <c r="A227" s="57" t="s">
        <v>303</v>
      </c>
      <c r="B227" s="107" t="s">
        <v>3492</v>
      </c>
      <c r="C227" s="107" t="s">
        <v>3492</v>
      </c>
      <c r="D227" s="107" t="s">
        <v>3492</v>
      </c>
      <c r="E227" s="107" t="s">
        <v>3492</v>
      </c>
      <c r="F227" s="107" t="s">
        <v>3492</v>
      </c>
      <c r="G227" s="107" t="s">
        <v>3492</v>
      </c>
      <c r="H227" s="107" t="s">
        <v>3492</v>
      </c>
      <c r="I227" s="107" t="s">
        <v>3492</v>
      </c>
      <c r="J227" s="59">
        <v>4.66</v>
      </c>
      <c r="K227" s="107" t="s">
        <v>3492</v>
      </c>
      <c r="L227" s="107" t="s">
        <v>3492</v>
      </c>
      <c r="M227" s="58">
        <v>6.13E-2</v>
      </c>
      <c r="N227" s="59">
        <v>753993.78</v>
      </c>
      <c r="O227" s="107" t="s">
        <v>3492</v>
      </c>
      <c r="P227" s="59">
        <v>0</v>
      </c>
      <c r="Q227" s="59">
        <v>2880.5360314295581</v>
      </c>
      <c r="R227" s="107" t="s">
        <v>3492</v>
      </c>
      <c r="S227" s="58">
        <v>0.1537</v>
      </c>
      <c r="T227" s="58">
        <v>5.3900000000000003E-2</v>
      </c>
    </row>
    <row r="228" spans="1:20">
      <c r="A228" t="s">
        <v>851</v>
      </c>
      <c r="B228" t="s">
        <v>852</v>
      </c>
      <c r="C228" t="s">
        <v>108</v>
      </c>
      <c r="D228" t="s">
        <v>821</v>
      </c>
      <c r="E228" s="105" t="s">
        <v>3492</v>
      </c>
      <c r="F228" t="s">
        <v>853</v>
      </c>
      <c r="G228" t="s">
        <v>291</v>
      </c>
      <c r="H228" t="s">
        <v>823</v>
      </c>
      <c r="I228" s="105" t="s">
        <v>3492</v>
      </c>
      <c r="J228" s="55">
        <v>7.16</v>
      </c>
      <c r="K228" t="s">
        <v>102</v>
      </c>
      <c r="L228" s="56">
        <v>4.2500000000000003E-2</v>
      </c>
      <c r="M228" s="56">
        <v>4.36E-2</v>
      </c>
      <c r="N228" s="55">
        <v>8591.44</v>
      </c>
      <c r="O228" s="55">
        <v>100.85723</v>
      </c>
      <c r="P228" s="55">
        <v>0</v>
      </c>
      <c r="Q228" s="55">
        <v>34.760868629900898</v>
      </c>
      <c r="R228" s="56">
        <v>0</v>
      </c>
      <c r="S228" s="56">
        <v>1.9E-3</v>
      </c>
      <c r="T228" s="56">
        <v>6.9999999999999999E-4</v>
      </c>
    </row>
    <row r="229" spans="1:20">
      <c r="A229" t="s">
        <v>854</v>
      </c>
      <c r="B229" t="s">
        <v>855</v>
      </c>
      <c r="C229" t="s">
        <v>108</v>
      </c>
      <c r="D229" t="s">
        <v>821</v>
      </c>
      <c r="E229" s="105" t="s">
        <v>3492</v>
      </c>
      <c r="F229" t="s">
        <v>853</v>
      </c>
      <c r="G229" t="s">
        <v>856</v>
      </c>
      <c r="H229" t="s">
        <v>823</v>
      </c>
      <c r="I229" s="105" t="s">
        <v>3492</v>
      </c>
      <c r="J229" s="55">
        <v>0.69</v>
      </c>
      <c r="K229" t="s">
        <v>100</v>
      </c>
      <c r="L229" s="56">
        <v>4.4999999999999998E-2</v>
      </c>
      <c r="M229" s="56">
        <v>6.0699999999999997E-2</v>
      </c>
      <c r="N229" s="55">
        <v>5.58</v>
      </c>
      <c r="O229" s="55">
        <v>101.30200716845879</v>
      </c>
      <c r="P229" s="55">
        <v>0</v>
      </c>
      <c r="Q229" s="55">
        <v>2.0502168804E-2</v>
      </c>
      <c r="R229" s="56">
        <v>0</v>
      </c>
      <c r="S229" s="56">
        <v>0</v>
      </c>
      <c r="T229" s="56">
        <v>0</v>
      </c>
    </row>
    <row r="230" spans="1:20">
      <c r="A230" t="s">
        <v>857</v>
      </c>
      <c r="B230" t="s">
        <v>858</v>
      </c>
      <c r="C230" t="s">
        <v>108</v>
      </c>
      <c r="D230" t="s">
        <v>821</v>
      </c>
      <c r="E230" s="105" t="s">
        <v>3492</v>
      </c>
      <c r="F230" t="s">
        <v>853</v>
      </c>
      <c r="G230" t="s">
        <v>859</v>
      </c>
      <c r="H230" t="s">
        <v>860</v>
      </c>
      <c r="I230" s="105" t="s">
        <v>3492</v>
      </c>
      <c r="J230" s="55">
        <v>6.41</v>
      </c>
      <c r="K230" t="s">
        <v>100</v>
      </c>
      <c r="L230" s="56">
        <v>0.03</v>
      </c>
      <c r="M230" s="56">
        <v>6.2899999999999998E-2</v>
      </c>
      <c r="N230" s="55">
        <v>15894.16</v>
      </c>
      <c r="O230" s="55">
        <v>82.705669999999927</v>
      </c>
      <c r="P230" s="55">
        <v>0</v>
      </c>
      <c r="Q230" s="55">
        <v>47.678262498948698</v>
      </c>
      <c r="R230" s="56">
        <v>0</v>
      </c>
      <c r="S230" s="56">
        <v>2.5000000000000001E-3</v>
      </c>
      <c r="T230" s="56">
        <v>8.9999999999999998E-4</v>
      </c>
    </row>
    <row r="231" spans="1:20">
      <c r="A231" t="s">
        <v>861</v>
      </c>
      <c r="B231" t="s">
        <v>862</v>
      </c>
      <c r="C231" t="s">
        <v>108</v>
      </c>
      <c r="D231" t="s">
        <v>821</v>
      </c>
      <c r="E231" s="105" t="s">
        <v>3492</v>
      </c>
      <c r="F231" t="s">
        <v>853</v>
      </c>
      <c r="G231" t="s">
        <v>859</v>
      </c>
      <c r="H231" t="s">
        <v>860</v>
      </c>
      <c r="I231" s="105" t="s">
        <v>3492</v>
      </c>
      <c r="J231" s="55">
        <v>7.05</v>
      </c>
      <c r="K231" t="s">
        <v>100</v>
      </c>
      <c r="L231" s="56">
        <v>3.5000000000000003E-2</v>
      </c>
      <c r="M231" s="56">
        <v>6.3600000000000004E-2</v>
      </c>
      <c r="N231" s="55">
        <v>6443.58</v>
      </c>
      <c r="O231" s="55">
        <v>83.612890000000107</v>
      </c>
      <c r="P231" s="55">
        <v>0</v>
      </c>
      <c r="Q231" s="55">
        <v>19.541055360214699</v>
      </c>
      <c r="R231" s="56">
        <v>0</v>
      </c>
      <c r="S231" s="56">
        <v>1E-3</v>
      </c>
      <c r="T231" s="56">
        <v>4.0000000000000002E-4</v>
      </c>
    </row>
    <row r="232" spans="1:20">
      <c r="A232" t="s">
        <v>863</v>
      </c>
      <c r="B232" t="s">
        <v>864</v>
      </c>
      <c r="C232" t="s">
        <v>108</v>
      </c>
      <c r="D232" t="s">
        <v>821</v>
      </c>
      <c r="E232" s="105" t="s">
        <v>3492</v>
      </c>
      <c r="F232" t="s">
        <v>853</v>
      </c>
      <c r="G232" t="s">
        <v>865</v>
      </c>
      <c r="H232" t="s">
        <v>860</v>
      </c>
      <c r="I232" s="105" t="s">
        <v>3492</v>
      </c>
      <c r="J232" s="55">
        <v>3.54</v>
      </c>
      <c r="K232" t="s">
        <v>100</v>
      </c>
      <c r="L232" s="56">
        <v>3.2000000000000001E-2</v>
      </c>
      <c r="M232" s="56">
        <v>9.8799999999999999E-2</v>
      </c>
      <c r="N232" s="55">
        <v>13746.3</v>
      </c>
      <c r="O232" s="55">
        <v>81.108329999999938</v>
      </c>
      <c r="P232" s="55">
        <v>0</v>
      </c>
      <c r="Q232" s="55">
        <v>40.438853368347303</v>
      </c>
      <c r="R232" s="56">
        <v>0</v>
      </c>
      <c r="S232" s="56">
        <v>2.2000000000000001E-3</v>
      </c>
      <c r="T232" s="56">
        <v>8.0000000000000004E-4</v>
      </c>
    </row>
    <row r="233" spans="1:20">
      <c r="A233" t="s">
        <v>866</v>
      </c>
      <c r="B233" t="s">
        <v>867</v>
      </c>
      <c r="C233" t="s">
        <v>108</v>
      </c>
      <c r="D233" t="s">
        <v>821</v>
      </c>
      <c r="E233" s="105" t="s">
        <v>3492</v>
      </c>
      <c r="F233" t="s">
        <v>853</v>
      </c>
      <c r="G233" t="s">
        <v>868</v>
      </c>
      <c r="H233" t="s">
        <v>823</v>
      </c>
      <c r="I233" s="105" t="s">
        <v>3492</v>
      </c>
      <c r="J233" s="55">
        <v>7.18</v>
      </c>
      <c r="K233" t="s">
        <v>102</v>
      </c>
      <c r="L233" s="56">
        <v>4.2500000000000003E-2</v>
      </c>
      <c r="M233" s="56">
        <v>4.3900000000000002E-2</v>
      </c>
      <c r="N233" s="55">
        <v>17182.88</v>
      </c>
      <c r="O233" s="55">
        <v>102.01257999999996</v>
      </c>
      <c r="P233" s="55">
        <v>0</v>
      </c>
      <c r="Q233" s="55">
        <v>70.318129736009098</v>
      </c>
      <c r="R233" s="56">
        <v>0</v>
      </c>
      <c r="S233" s="56">
        <v>3.8E-3</v>
      </c>
      <c r="T233" s="56">
        <v>1.2999999999999999E-3</v>
      </c>
    </row>
    <row r="234" spans="1:20">
      <c r="A234" t="s">
        <v>869</v>
      </c>
      <c r="B234" t="s">
        <v>870</v>
      </c>
      <c r="C234" t="s">
        <v>108</v>
      </c>
      <c r="D234" t="s">
        <v>821</v>
      </c>
      <c r="E234" s="105" t="s">
        <v>3492</v>
      </c>
      <c r="F234" t="s">
        <v>871</v>
      </c>
      <c r="G234" t="s">
        <v>868</v>
      </c>
      <c r="H234" t="s">
        <v>823</v>
      </c>
      <c r="I234" s="105" t="s">
        <v>3492</v>
      </c>
      <c r="J234" s="55">
        <v>7.37</v>
      </c>
      <c r="K234" t="s">
        <v>100</v>
      </c>
      <c r="L234" s="56">
        <v>5.8799999999999998E-2</v>
      </c>
      <c r="M234" s="56">
        <v>5.4800000000000001E-2</v>
      </c>
      <c r="N234" s="55">
        <v>8591.44</v>
      </c>
      <c r="O234" s="55">
        <v>106.23860000000006</v>
      </c>
      <c r="P234" s="55">
        <v>0</v>
      </c>
      <c r="Q234" s="55">
        <v>33.105172563571699</v>
      </c>
      <c r="R234" s="56">
        <v>0</v>
      </c>
      <c r="S234" s="56">
        <v>1.8E-3</v>
      </c>
      <c r="T234" s="56">
        <v>5.9999999999999995E-4</v>
      </c>
    </row>
    <row r="235" spans="1:20">
      <c r="A235" t="s">
        <v>872</v>
      </c>
      <c r="B235" t="s">
        <v>873</v>
      </c>
      <c r="C235" t="s">
        <v>108</v>
      </c>
      <c r="D235" t="s">
        <v>821</v>
      </c>
      <c r="E235" s="105" t="s">
        <v>3492</v>
      </c>
      <c r="F235" t="s">
        <v>874</v>
      </c>
      <c r="G235" t="s">
        <v>868</v>
      </c>
      <c r="H235" t="s">
        <v>823</v>
      </c>
      <c r="I235" s="105" t="s">
        <v>3492</v>
      </c>
      <c r="J235" s="55">
        <v>3.33</v>
      </c>
      <c r="K235" t="s">
        <v>104</v>
      </c>
      <c r="L235" s="56">
        <v>4.6300000000000001E-2</v>
      </c>
      <c r="M235" s="56">
        <v>5.8299999999999998E-2</v>
      </c>
      <c r="N235" s="55">
        <v>12887.16</v>
      </c>
      <c r="O235" s="55">
        <v>97.506599999999992</v>
      </c>
      <c r="P235" s="55">
        <v>0</v>
      </c>
      <c r="Q235" s="55">
        <v>58.065451021224497</v>
      </c>
      <c r="R235" s="56">
        <v>0</v>
      </c>
      <c r="S235" s="56">
        <v>3.0999999999999999E-3</v>
      </c>
      <c r="T235" s="56">
        <v>1.1000000000000001E-3</v>
      </c>
    </row>
    <row r="236" spans="1:20">
      <c r="A236" t="s">
        <v>875</v>
      </c>
      <c r="B236" t="s">
        <v>876</v>
      </c>
      <c r="C236" t="s">
        <v>108</v>
      </c>
      <c r="D236" t="s">
        <v>821</v>
      </c>
      <c r="E236" s="105" t="s">
        <v>3492</v>
      </c>
      <c r="F236" t="s">
        <v>874</v>
      </c>
      <c r="G236" t="s">
        <v>822</v>
      </c>
      <c r="H236" t="s">
        <v>823</v>
      </c>
      <c r="I236" s="105" t="s">
        <v>3492</v>
      </c>
      <c r="J236" s="55">
        <v>6.91</v>
      </c>
      <c r="K236" t="s">
        <v>100</v>
      </c>
      <c r="L236" s="56">
        <v>6.7400000000000002E-2</v>
      </c>
      <c r="M236" s="56">
        <v>5.6399999999999999E-2</v>
      </c>
      <c r="N236" s="55">
        <v>6443.58</v>
      </c>
      <c r="O236" s="55">
        <v>107.58701000000015</v>
      </c>
      <c r="P236" s="55">
        <v>0</v>
      </c>
      <c r="Q236" s="55">
        <v>25.144014498840701</v>
      </c>
      <c r="R236" s="56">
        <v>0</v>
      </c>
      <c r="S236" s="56">
        <v>1.2999999999999999E-3</v>
      </c>
      <c r="T236" s="56">
        <v>5.0000000000000001E-4</v>
      </c>
    </row>
    <row r="237" spans="1:20">
      <c r="A237" t="s">
        <v>877</v>
      </c>
      <c r="B237" t="s">
        <v>878</v>
      </c>
      <c r="C237" t="s">
        <v>108</v>
      </c>
      <c r="D237" t="s">
        <v>821</v>
      </c>
      <c r="E237" s="105" t="s">
        <v>3492</v>
      </c>
      <c r="F237" t="s">
        <v>874</v>
      </c>
      <c r="G237" t="s">
        <v>822</v>
      </c>
      <c r="H237" t="s">
        <v>823</v>
      </c>
      <c r="I237" s="105" t="s">
        <v>3492</v>
      </c>
      <c r="J237" s="55">
        <v>4.95</v>
      </c>
      <c r="K237" t="s">
        <v>100</v>
      </c>
      <c r="L237" s="56">
        <v>3.9300000000000002E-2</v>
      </c>
      <c r="M237" s="56">
        <v>5.8700000000000002E-2</v>
      </c>
      <c r="N237" s="55">
        <v>9085.4500000000007</v>
      </c>
      <c r="O237" s="55">
        <v>92.249899999999855</v>
      </c>
      <c r="P237" s="55">
        <v>0</v>
      </c>
      <c r="Q237" s="55">
        <v>30.399042342947801</v>
      </c>
      <c r="R237" s="56">
        <v>0</v>
      </c>
      <c r="S237" s="56">
        <v>1.6000000000000001E-3</v>
      </c>
      <c r="T237" s="56">
        <v>5.9999999999999995E-4</v>
      </c>
    </row>
    <row r="238" spans="1:20">
      <c r="A238" t="s">
        <v>879</v>
      </c>
      <c r="B238" t="s">
        <v>880</v>
      </c>
      <c r="C238" t="s">
        <v>108</v>
      </c>
      <c r="D238" t="s">
        <v>821</v>
      </c>
      <c r="E238" s="105" t="s">
        <v>3492</v>
      </c>
      <c r="F238" t="s">
        <v>881</v>
      </c>
      <c r="G238" t="s">
        <v>822</v>
      </c>
      <c r="H238" t="s">
        <v>292</v>
      </c>
      <c r="I238" s="105" t="s">
        <v>3492</v>
      </c>
      <c r="J238" s="55">
        <v>2.5499999999999998</v>
      </c>
      <c r="K238" t="s">
        <v>100</v>
      </c>
      <c r="L238" s="56">
        <v>4.7500000000000001E-2</v>
      </c>
      <c r="M238" s="56">
        <v>7.3499999999999996E-2</v>
      </c>
      <c r="N238" s="55">
        <v>9880.16</v>
      </c>
      <c r="O238" s="55">
        <v>94.500669999999872</v>
      </c>
      <c r="P238" s="55">
        <v>0</v>
      </c>
      <c r="Q238" s="55">
        <v>33.864636699180103</v>
      </c>
      <c r="R238" s="56">
        <v>0</v>
      </c>
      <c r="S238" s="56">
        <v>1.8E-3</v>
      </c>
      <c r="T238" s="56">
        <v>5.9999999999999995E-4</v>
      </c>
    </row>
    <row r="239" spans="1:20">
      <c r="A239" t="s">
        <v>882</v>
      </c>
      <c r="B239" t="s">
        <v>883</v>
      </c>
      <c r="C239" t="s">
        <v>108</v>
      </c>
      <c r="D239" t="s">
        <v>821</v>
      </c>
      <c r="E239" s="105" t="s">
        <v>3492</v>
      </c>
      <c r="F239" t="s">
        <v>881</v>
      </c>
      <c r="G239" t="s">
        <v>822</v>
      </c>
      <c r="H239" t="s">
        <v>292</v>
      </c>
      <c r="I239" s="105" t="s">
        <v>3492</v>
      </c>
      <c r="J239" s="55">
        <v>5.62</v>
      </c>
      <c r="K239" t="s">
        <v>100</v>
      </c>
      <c r="L239" s="56">
        <v>5.1299999999999998E-2</v>
      </c>
      <c r="M239" s="56">
        <v>7.2099999999999997E-2</v>
      </c>
      <c r="N239" s="55">
        <v>7066.46</v>
      </c>
      <c r="O239" s="55">
        <v>89.959669999999946</v>
      </c>
      <c r="P239" s="55">
        <v>0</v>
      </c>
      <c r="Q239" s="55">
        <v>23.056708778665602</v>
      </c>
      <c r="R239" s="56">
        <v>0</v>
      </c>
      <c r="S239" s="56">
        <v>1.1999999999999999E-3</v>
      </c>
      <c r="T239" s="56">
        <v>4.0000000000000002E-4</v>
      </c>
    </row>
    <row r="240" spans="1:20">
      <c r="A240" t="s">
        <v>884</v>
      </c>
      <c r="B240" t="s">
        <v>885</v>
      </c>
      <c r="C240" t="s">
        <v>108</v>
      </c>
      <c r="D240" t="s">
        <v>821</v>
      </c>
      <c r="E240" s="105" t="s">
        <v>3492</v>
      </c>
      <c r="F240" t="s">
        <v>886</v>
      </c>
      <c r="G240" t="s">
        <v>826</v>
      </c>
      <c r="H240" t="s">
        <v>292</v>
      </c>
      <c r="I240" s="105" t="s">
        <v>3492</v>
      </c>
      <c r="J240" s="55">
        <v>6.96</v>
      </c>
      <c r="K240" t="s">
        <v>100</v>
      </c>
      <c r="L240" s="56">
        <v>3.3000000000000002E-2</v>
      </c>
      <c r="M240" s="56">
        <v>5.2699999999999997E-2</v>
      </c>
      <c r="N240" s="55">
        <v>12887.16</v>
      </c>
      <c r="O240" s="55">
        <v>88.376000000000005</v>
      </c>
      <c r="P240" s="55">
        <v>0</v>
      </c>
      <c r="Q240" s="55">
        <v>41.308470703843199</v>
      </c>
      <c r="R240" s="56">
        <v>0</v>
      </c>
      <c r="S240" s="56">
        <v>2.2000000000000001E-3</v>
      </c>
      <c r="T240" s="56">
        <v>8.0000000000000004E-4</v>
      </c>
    </row>
    <row r="241" spans="1:20">
      <c r="A241" t="s">
        <v>887</v>
      </c>
      <c r="B241" t="s">
        <v>888</v>
      </c>
      <c r="C241" t="s">
        <v>108</v>
      </c>
      <c r="D241" t="s">
        <v>821</v>
      </c>
      <c r="E241" s="105" t="s">
        <v>3492</v>
      </c>
      <c r="F241" t="s">
        <v>853</v>
      </c>
      <c r="G241" t="s">
        <v>889</v>
      </c>
      <c r="H241" t="s">
        <v>860</v>
      </c>
      <c r="I241" s="105" t="s">
        <v>3492</v>
      </c>
      <c r="J241" s="55">
        <v>6.52</v>
      </c>
      <c r="K241" t="s">
        <v>102</v>
      </c>
      <c r="L241" s="56">
        <v>5.8000000000000003E-2</v>
      </c>
      <c r="M241" s="56">
        <v>4.58E-2</v>
      </c>
      <c r="N241" s="55">
        <v>6443.58</v>
      </c>
      <c r="O241" s="55">
        <v>110.29676999999982</v>
      </c>
      <c r="P241" s="55">
        <v>0</v>
      </c>
      <c r="Q241" s="55">
        <v>28.510684352567399</v>
      </c>
      <c r="R241" s="56">
        <v>0</v>
      </c>
      <c r="S241" s="56">
        <v>1.5E-3</v>
      </c>
      <c r="T241" s="56">
        <v>5.0000000000000001E-4</v>
      </c>
    </row>
    <row r="242" spans="1:20">
      <c r="A242" t="s">
        <v>890</v>
      </c>
      <c r="B242" t="s">
        <v>891</v>
      </c>
      <c r="C242" t="s">
        <v>108</v>
      </c>
      <c r="D242" t="s">
        <v>821</v>
      </c>
      <c r="E242" s="105" t="s">
        <v>3492</v>
      </c>
      <c r="F242" t="s">
        <v>874</v>
      </c>
      <c r="G242" t="s">
        <v>826</v>
      </c>
      <c r="H242" t="s">
        <v>823</v>
      </c>
      <c r="I242" s="105" t="s">
        <v>3492</v>
      </c>
      <c r="J242" s="55">
        <v>7.26</v>
      </c>
      <c r="K242" t="s">
        <v>100</v>
      </c>
      <c r="L242" s="56">
        <v>6.1699999999999998E-2</v>
      </c>
      <c r="M242" s="56">
        <v>5.6800000000000003E-2</v>
      </c>
      <c r="N242" s="55">
        <v>6443.58</v>
      </c>
      <c r="O242" s="55">
        <v>103.84924999999978</v>
      </c>
      <c r="P242" s="55">
        <v>0</v>
      </c>
      <c r="Q242" s="55">
        <v>24.270467667925001</v>
      </c>
      <c r="R242" s="56">
        <v>0</v>
      </c>
      <c r="S242" s="56">
        <v>1.2999999999999999E-3</v>
      </c>
      <c r="T242" s="56">
        <v>5.0000000000000001E-4</v>
      </c>
    </row>
    <row r="243" spans="1:20">
      <c r="A243" t="s">
        <v>892</v>
      </c>
      <c r="B243" t="s">
        <v>893</v>
      </c>
      <c r="C243" t="s">
        <v>108</v>
      </c>
      <c r="D243" t="s">
        <v>821</v>
      </c>
      <c r="E243" s="105" t="s">
        <v>3492</v>
      </c>
      <c r="F243" t="s">
        <v>894</v>
      </c>
      <c r="G243" t="s">
        <v>826</v>
      </c>
      <c r="H243" t="s">
        <v>292</v>
      </c>
      <c r="I243" s="105" t="s">
        <v>3492</v>
      </c>
      <c r="J243" s="55">
        <v>6.72</v>
      </c>
      <c r="K243" t="s">
        <v>100</v>
      </c>
      <c r="L243" s="56">
        <v>6.4000000000000001E-2</v>
      </c>
      <c r="M243" s="56">
        <v>5.4600000000000003E-2</v>
      </c>
      <c r="N243" s="55">
        <v>5584.44</v>
      </c>
      <c r="O243" s="55">
        <v>109.184</v>
      </c>
      <c r="P243" s="55">
        <v>0</v>
      </c>
      <c r="Q243" s="55">
        <v>22.114961394739201</v>
      </c>
      <c r="R243" s="56">
        <v>0</v>
      </c>
      <c r="S243" s="56">
        <v>1.1999999999999999E-3</v>
      </c>
      <c r="T243" s="56">
        <v>4.0000000000000002E-4</v>
      </c>
    </row>
    <row r="244" spans="1:20">
      <c r="A244" t="s">
        <v>895</v>
      </c>
      <c r="B244" t="s">
        <v>896</v>
      </c>
      <c r="C244" t="s">
        <v>108</v>
      </c>
      <c r="D244" t="s">
        <v>821</v>
      </c>
      <c r="E244" s="105" t="s">
        <v>3492</v>
      </c>
      <c r="F244" t="s">
        <v>874</v>
      </c>
      <c r="G244" t="s">
        <v>826</v>
      </c>
      <c r="H244" t="s">
        <v>823</v>
      </c>
      <c r="I244" s="105" t="s">
        <v>3492</v>
      </c>
      <c r="J244" s="55">
        <v>4.05</v>
      </c>
      <c r="K244" t="s">
        <v>102</v>
      </c>
      <c r="L244" s="56">
        <v>4.1300000000000003E-2</v>
      </c>
      <c r="M244" s="56">
        <v>0.04</v>
      </c>
      <c r="N244" s="55">
        <v>12758.29</v>
      </c>
      <c r="O244" s="55">
        <v>101.70788999999992</v>
      </c>
      <c r="P244" s="55">
        <v>0</v>
      </c>
      <c r="Q244" s="55">
        <v>52.055274012009299</v>
      </c>
      <c r="R244" s="56">
        <v>0</v>
      </c>
      <c r="S244" s="56">
        <v>2.8E-3</v>
      </c>
      <c r="T244" s="56">
        <v>1E-3</v>
      </c>
    </row>
    <row r="245" spans="1:20">
      <c r="A245" t="s">
        <v>897</v>
      </c>
      <c r="B245" t="s">
        <v>898</v>
      </c>
      <c r="C245" t="s">
        <v>108</v>
      </c>
      <c r="D245" t="s">
        <v>821</v>
      </c>
      <c r="E245" s="105" t="s">
        <v>3492</v>
      </c>
      <c r="F245" t="s">
        <v>899</v>
      </c>
      <c r="G245" t="s">
        <v>826</v>
      </c>
      <c r="H245" t="s">
        <v>823</v>
      </c>
      <c r="I245" s="105" t="s">
        <v>3492</v>
      </c>
      <c r="J245" s="55">
        <v>6.78</v>
      </c>
      <c r="K245" t="s">
        <v>100</v>
      </c>
      <c r="L245" s="56">
        <v>6.8000000000000005E-2</v>
      </c>
      <c r="M245" s="56">
        <v>5.8299999999999998E-2</v>
      </c>
      <c r="N245" s="55">
        <v>12887.16</v>
      </c>
      <c r="O245" s="55">
        <v>109.30909999999996</v>
      </c>
      <c r="P245" s="55">
        <v>0</v>
      </c>
      <c r="Q245" s="55">
        <v>51.092963644128098</v>
      </c>
      <c r="R245" s="56">
        <v>0</v>
      </c>
      <c r="S245" s="56">
        <v>2.7000000000000001E-3</v>
      </c>
      <c r="T245" s="56">
        <v>1E-3</v>
      </c>
    </row>
    <row r="246" spans="1:20">
      <c r="A246" t="s">
        <v>900</v>
      </c>
      <c r="B246" t="s">
        <v>901</v>
      </c>
      <c r="C246" t="s">
        <v>108</v>
      </c>
      <c r="D246" t="s">
        <v>821</v>
      </c>
      <c r="E246" s="105" t="s">
        <v>3492</v>
      </c>
      <c r="F246" t="s">
        <v>853</v>
      </c>
      <c r="G246" t="s">
        <v>826</v>
      </c>
      <c r="H246" t="s">
        <v>292</v>
      </c>
      <c r="I246" s="105" t="s">
        <v>3492</v>
      </c>
      <c r="J246" s="55">
        <v>6.59</v>
      </c>
      <c r="K246" t="s">
        <v>100</v>
      </c>
      <c r="L246" s="56">
        <v>0.06</v>
      </c>
      <c r="M246" s="56">
        <v>6.0299999999999999E-2</v>
      </c>
      <c r="N246" s="55">
        <v>10739.3</v>
      </c>
      <c r="O246" s="55">
        <v>101.31632999999992</v>
      </c>
      <c r="P246" s="55">
        <v>0</v>
      </c>
      <c r="Q246" s="55">
        <v>39.464170604631597</v>
      </c>
      <c r="R246" s="56">
        <v>0</v>
      </c>
      <c r="S246" s="56">
        <v>2.0999999999999999E-3</v>
      </c>
      <c r="T246" s="56">
        <v>6.9999999999999999E-4</v>
      </c>
    </row>
    <row r="247" spans="1:20">
      <c r="A247" t="s">
        <v>902</v>
      </c>
      <c r="B247" t="s">
        <v>903</v>
      </c>
      <c r="C247" t="s">
        <v>108</v>
      </c>
      <c r="D247" t="s">
        <v>821</v>
      </c>
      <c r="E247" s="105" t="s">
        <v>3492</v>
      </c>
      <c r="F247" t="s">
        <v>874</v>
      </c>
      <c r="G247" t="s">
        <v>826</v>
      </c>
      <c r="H247" t="s">
        <v>823</v>
      </c>
      <c r="I247" s="105" t="s">
        <v>3492</v>
      </c>
      <c r="J247" s="55">
        <v>3.29</v>
      </c>
      <c r="K247" t="s">
        <v>100</v>
      </c>
      <c r="L247" s="56">
        <v>8.1299999999999997E-2</v>
      </c>
      <c r="M247" s="56">
        <v>6.7400000000000002E-2</v>
      </c>
      <c r="N247" s="55">
        <v>8591.44</v>
      </c>
      <c r="O247" s="55">
        <v>105.57917000000002</v>
      </c>
      <c r="P247" s="55">
        <v>0</v>
      </c>
      <c r="Q247" s="55">
        <v>32.899686573135099</v>
      </c>
      <c r="R247" s="56">
        <v>0</v>
      </c>
      <c r="S247" s="56">
        <v>1.8E-3</v>
      </c>
      <c r="T247" s="56">
        <v>5.9999999999999995E-4</v>
      </c>
    </row>
    <row r="248" spans="1:20">
      <c r="A248" t="s">
        <v>905</v>
      </c>
      <c r="B248" t="s">
        <v>906</v>
      </c>
      <c r="C248" t="s">
        <v>108</v>
      </c>
      <c r="D248" t="s">
        <v>821</v>
      </c>
      <c r="E248" s="105" t="s">
        <v>3492</v>
      </c>
      <c r="F248" t="s">
        <v>907</v>
      </c>
      <c r="G248" t="s">
        <v>826</v>
      </c>
      <c r="H248" t="s">
        <v>823</v>
      </c>
      <c r="I248" s="105" t="s">
        <v>3492</v>
      </c>
      <c r="J248" s="55">
        <v>6.99</v>
      </c>
      <c r="K248" t="s">
        <v>100</v>
      </c>
      <c r="L248" s="56">
        <v>7.85E-2</v>
      </c>
      <c r="M248" s="56">
        <v>6.8699999999999997E-2</v>
      </c>
      <c r="N248" s="55">
        <v>8161.87</v>
      </c>
      <c r="O248" s="55">
        <v>107.25457999999986</v>
      </c>
      <c r="P248" s="55">
        <v>0</v>
      </c>
      <c r="Q248" s="55">
        <v>31.750683242619001</v>
      </c>
      <c r="R248" s="56">
        <v>0</v>
      </c>
      <c r="S248" s="56">
        <v>1.6999999999999999E-3</v>
      </c>
      <c r="T248" s="56">
        <v>5.9999999999999995E-4</v>
      </c>
    </row>
    <row r="249" spans="1:20">
      <c r="A249" t="s">
        <v>908</v>
      </c>
      <c r="B249" t="s">
        <v>909</v>
      </c>
      <c r="C249" t="s">
        <v>108</v>
      </c>
      <c r="D249" t="s">
        <v>821</v>
      </c>
      <c r="E249" s="105" t="s">
        <v>3492</v>
      </c>
      <c r="F249" t="s">
        <v>874</v>
      </c>
      <c r="G249" t="s">
        <v>834</v>
      </c>
      <c r="H249" t="s">
        <v>823</v>
      </c>
      <c r="I249" s="105" t="s">
        <v>3492</v>
      </c>
      <c r="J249" s="55">
        <v>4.05</v>
      </c>
      <c r="K249" t="s">
        <v>102</v>
      </c>
      <c r="L249" s="56">
        <v>7.2499999999999995E-2</v>
      </c>
      <c r="M249" s="56">
        <v>5.7500000000000002E-2</v>
      </c>
      <c r="N249" s="55">
        <v>15335.72</v>
      </c>
      <c r="O249" s="55">
        <v>105.85034</v>
      </c>
      <c r="P249" s="55">
        <v>0</v>
      </c>
      <c r="Q249" s="55">
        <v>65.119948822224799</v>
      </c>
      <c r="R249" s="56">
        <v>0</v>
      </c>
      <c r="S249" s="56">
        <v>3.5000000000000001E-3</v>
      </c>
      <c r="T249" s="56">
        <v>1.1999999999999999E-3</v>
      </c>
    </row>
    <row r="250" spans="1:20">
      <c r="A250" t="s">
        <v>910</v>
      </c>
      <c r="B250" t="s">
        <v>911</v>
      </c>
      <c r="C250" t="s">
        <v>108</v>
      </c>
      <c r="D250" t="s">
        <v>821</v>
      </c>
      <c r="E250" s="105" t="s">
        <v>3492</v>
      </c>
      <c r="F250" t="s">
        <v>874</v>
      </c>
      <c r="G250" t="s">
        <v>834</v>
      </c>
      <c r="H250" t="s">
        <v>823</v>
      </c>
      <c r="I250" s="105" t="s">
        <v>3492</v>
      </c>
      <c r="J250" s="55">
        <v>7.13</v>
      </c>
      <c r="K250" t="s">
        <v>100</v>
      </c>
      <c r="L250" s="56">
        <v>7.1199999999999999E-2</v>
      </c>
      <c r="M250" s="56">
        <v>6.1899999999999997E-2</v>
      </c>
      <c r="N250" s="55">
        <v>8591.44</v>
      </c>
      <c r="O250" s="55">
        <v>106.28432999999998</v>
      </c>
      <c r="P250" s="55">
        <v>0</v>
      </c>
      <c r="Q250" s="55">
        <v>33.119422558783697</v>
      </c>
      <c r="R250" s="56">
        <v>0</v>
      </c>
      <c r="S250" s="56">
        <v>1.8E-3</v>
      </c>
      <c r="T250" s="56">
        <v>5.9999999999999995E-4</v>
      </c>
    </row>
    <row r="251" spans="1:20">
      <c r="A251" t="s">
        <v>912</v>
      </c>
      <c r="B251" t="s">
        <v>913</v>
      </c>
      <c r="C251" t="s">
        <v>108</v>
      </c>
      <c r="D251" t="s">
        <v>821</v>
      </c>
      <c r="E251" s="105" t="s">
        <v>3492</v>
      </c>
      <c r="F251" t="s">
        <v>899</v>
      </c>
      <c r="G251" t="s">
        <v>834</v>
      </c>
      <c r="H251" t="s">
        <v>823</v>
      </c>
      <c r="I251" s="105" t="s">
        <v>3492</v>
      </c>
      <c r="J251" s="55">
        <v>2.85</v>
      </c>
      <c r="K251" t="s">
        <v>100</v>
      </c>
      <c r="L251" s="56">
        <v>2.63E-2</v>
      </c>
      <c r="M251" s="56">
        <v>6.1400000000000003E-2</v>
      </c>
      <c r="N251" s="55">
        <v>10891.8</v>
      </c>
      <c r="O251" s="55">
        <v>90.603380000000044</v>
      </c>
      <c r="P251" s="55">
        <v>0</v>
      </c>
      <c r="Q251" s="55">
        <v>35.792465345680696</v>
      </c>
      <c r="R251" s="56">
        <v>0</v>
      </c>
      <c r="S251" s="56">
        <v>1.9E-3</v>
      </c>
      <c r="T251" s="56">
        <v>6.9999999999999999E-4</v>
      </c>
    </row>
    <row r="252" spans="1:20">
      <c r="A252" t="s">
        <v>914</v>
      </c>
      <c r="B252" t="s">
        <v>915</v>
      </c>
      <c r="C252" t="s">
        <v>108</v>
      </c>
      <c r="D252" t="s">
        <v>821</v>
      </c>
      <c r="E252" s="105" t="s">
        <v>3492</v>
      </c>
      <c r="F252" t="s">
        <v>899</v>
      </c>
      <c r="G252" t="s">
        <v>834</v>
      </c>
      <c r="H252" t="s">
        <v>823</v>
      </c>
      <c r="I252" s="105" t="s">
        <v>3492</v>
      </c>
      <c r="J252" s="55">
        <v>1.64</v>
      </c>
      <c r="K252" t="s">
        <v>100</v>
      </c>
      <c r="L252" s="56">
        <v>7.0499999999999993E-2</v>
      </c>
      <c r="M252" s="56">
        <v>5.8700000000000002E-2</v>
      </c>
      <c r="N252" s="55">
        <v>4295.72</v>
      </c>
      <c r="O252" s="55">
        <v>103.52608000000031</v>
      </c>
      <c r="P252" s="55">
        <v>0</v>
      </c>
      <c r="Q252" s="55">
        <v>16.129960029735599</v>
      </c>
      <c r="R252" s="56">
        <v>0</v>
      </c>
      <c r="S252" s="56">
        <v>8.9999999999999998E-4</v>
      </c>
      <c r="T252" s="56">
        <v>2.9999999999999997E-4</v>
      </c>
    </row>
    <row r="253" spans="1:20">
      <c r="A253" t="s">
        <v>916</v>
      </c>
      <c r="B253" t="s">
        <v>917</v>
      </c>
      <c r="C253" t="s">
        <v>108</v>
      </c>
      <c r="D253" t="s">
        <v>821</v>
      </c>
      <c r="E253" s="105" t="s">
        <v>3492</v>
      </c>
      <c r="F253" t="s">
        <v>841</v>
      </c>
      <c r="G253" t="s">
        <v>834</v>
      </c>
      <c r="H253" t="s">
        <v>292</v>
      </c>
      <c r="I253" s="105" t="s">
        <v>3492</v>
      </c>
      <c r="J253" s="55">
        <v>3.16</v>
      </c>
      <c r="K253" t="s">
        <v>100</v>
      </c>
      <c r="L253" s="56">
        <v>5.5E-2</v>
      </c>
      <c r="M253" s="56">
        <v>8.1199999999999994E-2</v>
      </c>
      <c r="N253" s="55">
        <v>3007</v>
      </c>
      <c r="O253" s="55">
        <v>94.118110000000001</v>
      </c>
      <c r="P253" s="55">
        <v>0</v>
      </c>
      <c r="Q253" s="55">
        <v>10.2648871960479</v>
      </c>
      <c r="R253" s="56">
        <v>0</v>
      </c>
      <c r="S253" s="56">
        <v>5.0000000000000001E-4</v>
      </c>
      <c r="T253" s="56">
        <v>2.0000000000000001E-4</v>
      </c>
    </row>
    <row r="254" spans="1:20">
      <c r="A254" t="s">
        <v>918</v>
      </c>
      <c r="B254" t="s">
        <v>919</v>
      </c>
      <c r="C254" t="s">
        <v>108</v>
      </c>
      <c r="D254" t="s">
        <v>821</v>
      </c>
      <c r="E254" s="105" t="s">
        <v>3492</v>
      </c>
      <c r="F254" t="s">
        <v>841</v>
      </c>
      <c r="G254" t="s">
        <v>834</v>
      </c>
      <c r="H254" t="s">
        <v>292</v>
      </c>
      <c r="I254" s="105" t="s">
        <v>3492</v>
      </c>
      <c r="J254" s="55">
        <v>2.73</v>
      </c>
      <c r="K254" t="s">
        <v>100</v>
      </c>
      <c r="L254" s="56">
        <v>0.06</v>
      </c>
      <c r="M254" s="56">
        <v>7.7399999999999997E-2</v>
      </c>
      <c r="N254" s="55">
        <v>13535.81</v>
      </c>
      <c r="O254" s="55">
        <v>97.244669999999942</v>
      </c>
      <c r="P254" s="55">
        <v>0</v>
      </c>
      <c r="Q254" s="55">
        <v>47.741670610467999</v>
      </c>
      <c r="R254" s="56">
        <v>0</v>
      </c>
      <c r="S254" s="56">
        <v>2.5000000000000001E-3</v>
      </c>
      <c r="T254" s="56">
        <v>8.9999999999999998E-4</v>
      </c>
    </row>
    <row r="255" spans="1:20">
      <c r="A255" t="s">
        <v>920</v>
      </c>
      <c r="B255" t="s">
        <v>921</v>
      </c>
      <c r="C255" t="s">
        <v>108</v>
      </c>
      <c r="D255" t="s">
        <v>821</v>
      </c>
      <c r="E255" s="105" t="s">
        <v>3492</v>
      </c>
      <c r="F255" t="s">
        <v>899</v>
      </c>
      <c r="G255" t="s">
        <v>834</v>
      </c>
      <c r="H255" t="s">
        <v>292</v>
      </c>
      <c r="I255" s="105" t="s">
        <v>3492</v>
      </c>
      <c r="J255" s="55">
        <v>1.08</v>
      </c>
      <c r="K255" t="s">
        <v>100</v>
      </c>
      <c r="L255" s="56">
        <v>4.2500000000000003E-2</v>
      </c>
      <c r="M255" s="56">
        <v>6.83E-2</v>
      </c>
      <c r="N255" s="55">
        <v>9450.58</v>
      </c>
      <c r="O255" s="55">
        <v>98.778560000000013</v>
      </c>
      <c r="P255" s="55">
        <v>0</v>
      </c>
      <c r="Q255" s="55">
        <v>33.8585775728953</v>
      </c>
      <c r="R255" s="56">
        <v>0</v>
      </c>
      <c r="S255" s="56">
        <v>1.8E-3</v>
      </c>
      <c r="T255" s="56">
        <v>5.9999999999999995E-4</v>
      </c>
    </row>
    <row r="256" spans="1:20">
      <c r="A256" t="s">
        <v>922</v>
      </c>
      <c r="B256" t="s">
        <v>923</v>
      </c>
      <c r="C256" t="s">
        <v>108</v>
      </c>
      <c r="D256" t="s">
        <v>821</v>
      </c>
      <c r="E256" s="105" t="s">
        <v>3492</v>
      </c>
      <c r="F256" t="s">
        <v>899</v>
      </c>
      <c r="G256" t="s">
        <v>834</v>
      </c>
      <c r="H256" t="s">
        <v>292</v>
      </c>
      <c r="I256" s="105" t="s">
        <v>3492</v>
      </c>
      <c r="J256" s="55">
        <v>4.1900000000000004</v>
      </c>
      <c r="K256" t="s">
        <v>100</v>
      </c>
      <c r="L256" s="56">
        <v>7.8799999999999995E-2</v>
      </c>
      <c r="M256" s="56">
        <v>6.4100000000000004E-2</v>
      </c>
      <c r="N256" s="55">
        <v>4295.72</v>
      </c>
      <c r="O256" s="55">
        <v>106.73113000000018</v>
      </c>
      <c r="P256" s="55">
        <v>0</v>
      </c>
      <c r="Q256" s="55">
        <v>16.629325294925799</v>
      </c>
      <c r="R256" s="56">
        <v>0</v>
      </c>
      <c r="S256" s="56">
        <v>8.9999999999999998E-4</v>
      </c>
      <c r="T256" s="56">
        <v>2.9999999999999997E-4</v>
      </c>
    </row>
    <row r="257" spans="1:20">
      <c r="A257" t="s">
        <v>924</v>
      </c>
      <c r="B257" t="s">
        <v>925</v>
      </c>
      <c r="C257" t="s">
        <v>108</v>
      </c>
      <c r="D257" t="s">
        <v>821</v>
      </c>
      <c r="E257" s="105" t="s">
        <v>3492</v>
      </c>
      <c r="F257" t="s">
        <v>926</v>
      </c>
      <c r="G257" t="s">
        <v>834</v>
      </c>
      <c r="H257" t="s">
        <v>823</v>
      </c>
      <c r="I257" s="105" t="s">
        <v>3492</v>
      </c>
      <c r="J257" s="55">
        <v>4.12</v>
      </c>
      <c r="K257" t="s">
        <v>102</v>
      </c>
      <c r="L257" s="56">
        <v>4.8800000000000003E-2</v>
      </c>
      <c r="M257" s="56">
        <v>4.6300000000000001E-2</v>
      </c>
      <c r="N257" s="55">
        <v>11770.27</v>
      </c>
      <c r="O257" s="55">
        <v>102.81483000000006</v>
      </c>
      <c r="P257" s="55">
        <v>0</v>
      </c>
      <c r="Q257" s="55">
        <v>48.546710728020102</v>
      </c>
      <c r="R257" s="56">
        <v>0</v>
      </c>
      <c r="S257" s="56">
        <v>2.5999999999999999E-3</v>
      </c>
      <c r="T257" s="56">
        <v>8.9999999999999998E-4</v>
      </c>
    </row>
    <row r="258" spans="1:20">
      <c r="A258" t="s">
        <v>927</v>
      </c>
      <c r="B258" t="s">
        <v>928</v>
      </c>
      <c r="C258" t="s">
        <v>108</v>
      </c>
      <c r="D258" t="s">
        <v>821</v>
      </c>
      <c r="E258" s="105" t="s">
        <v>3492</v>
      </c>
      <c r="F258" t="s">
        <v>929</v>
      </c>
      <c r="G258" t="s">
        <v>834</v>
      </c>
      <c r="H258" t="s">
        <v>823</v>
      </c>
      <c r="I258" s="105" t="s">
        <v>3492</v>
      </c>
      <c r="J258" s="55">
        <v>6.95</v>
      </c>
      <c r="K258" t="s">
        <v>100</v>
      </c>
      <c r="L258" s="56">
        <v>5.8999999999999997E-2</v>
      </c>
      <c r="M258" s="56">
        <v>5.5800000000000002E-2</v>
      </c>
      <c r="N258" s="55">
        <v>12028.02</v>
      </c>
      <c r="O258" s="55">
        <v>103.72427999999998</v>
      </c>
      <c r="P258" s="55">
        <v>0</v>
      </c>
      <c r="Q258" s="55">
        <v>45.250369098589502</v>
      </c>
      <c r="R258" s="56">
        <v>0</v>
      </c>
      <c r="S258" s="56">
        <v>2.3999999999999998E-3</v>
      </c>
      <c r="T258" s="56">
        <v>8.0000000000000004E-4</v>
      </c>
    </row>
    <row r="259" spans="1:20">
      <c r="A259" t="s">
        <v>930</v>
      </c>
      <c r="B259" t="s">
        <v>931</v>
      </c>
      <c r="C259" t="s">
        <v>108</v>
      </c>
      <c r="D259" t="s">
        <v>821</v>
      </c>
      <c r="E259" s="105" t="s">
        <v>3492</v>
      </c>
      <c r="F259" t="s">
        <v>932</v>
      </c>
      <c r="G259" t="s">
        <v>834</v>
      </c>
      <c r="H259" t="s">
        <v>823</v>
      </c>
      <c r="I259" s="105" t="s">
        <v>3492</v>
      </c>
      <c r="J259" s="55">
        <v>6.82</v>
      </c>
      <c r="K259" t="s">
        <v>100</v>
      </c>
      <c r="L259" s="56">
        <v>3.15E-2</v>
      </c>
      <c r="M259" s="56">
        <v>5.7099999999999998E-2</v>
      </c>
      <c r="N259" s="55">
        <v>8591.44</v>
      </c>
      <c r="O259" s="55">
        <v>84.473249999999993</v>
      </c>
      <c r="P259" s="55">
        <v>0</v>
      </c>
      <c r="Q259" s="55">
        <v>26.322838575204599</v>
      </c>
      <c r="R259" s="56">
        <v>0</v>
      </c>
      <c r="S259" s="56">
        <v>1.4E-3</v>
      </c>
      <c r="T259" s="56">
        <v>5.0000000000000001E-4</v>
      </c>
    </row>
    <row r="260" spans="1:20">
      <c r="A260" t="s">
        <v>933</v>
      </c>
      <c r="B260" t="s">
        <v>934</v>
      </c>
      <c r="C260" t="s">
        <v>108</v>
      </c>
      <c r="D260" t="s">
        <v>821</v>
      </c>
      <c r="E260" s="105" t="s">
        <v>3492</v>
      </c>
      <c r="F260" t="s">
        <v>907</v>
      </c>
      <c r="G260" t="s">
        <v>834</v>
      </c>
      <c r="H260" t="s">
        <v>292</v>
      </c>
      <c r="I260" s="105" t="s">
        <v>3492</v>
      </c>
      <c r="J260" s="55">
        <v>7.17</v>
      </c>
      <c r="K260" t="s">
        <v>100</v>
      </c>
      <c r="L260" s="56">
        <v>6.25E-2</v>
      </c>
      <c r="M260" s="56">
        <v>5.6099999999999997E-2</v>
      </c>
      <c r="N260" s="55">
        <v>10739.3</v>
      </c>
      <c r="O260" s="55">
        <v>104.44441999999995</v>
      </c>
      <c r="P260" s="55">
        <v>0</v>
      </c>
      <c r="Q260" s="55">
        <v>40.682606738536599</v>
      </c>
      <c r="R260" s="56">
        <v>0</v>
      </c>
      <c r="S260" s="56">
        <v>2.2000000000000001E-3</v>
      </c>
      <c r="T260" s="56">
        <v>8.0000000000000004E-4</v>
      </c>
    </row>
    <row r="261" spans="1:20">
      <c r="A261" t="s">
        <v>935</v>
      </c>
      <c r="B261" t="s">
        <v>936</v>
      </c>
      <c r="C261" t="s">
        <v>108</v>
      </c>
      <c r="D261" t="s">
        <v>821</v>
      </c>
      <c r="E261" s="105" t="s">
        <v>3492</v>
      </c>
      <c r="F261" t="s">
        <v>886</v>
      </c>
      <c r="G261" t="s">
        <v>834</v>
      </c>
      <c r="H261" t="s">
        <v>292</v>
      </c>
      <c r="I261" s="105" t="s">
        <v>3492</v>
      </c>
      <c r="J261" s="55">
        <v>4.13</v>
      </c>
      <c r="K261" t="s">
        <v>100</v>
      </c>
      <c r="L261" s="56">
        <v>4.4999999999999998E-2</v>
      </c>
      <c r="M261" s="56">
        <v>5.9400000000000001E-2</v>
      </c>
      <c r="N261" s="55">
        <v>12954.6</v>
      </c>
      <c r="O261" s="55">
        <v>95.608500000000006</v>
      </c>
      <c r="P261" s="55">
        <v>0</v>
      </c>
      <c r="Q261" s="55">
        <v>44.922929333607001</v>
      </c>
      <c r="R261" s="56">
        <v>0</v>
      </c>
      <c r="S261" s="56">
        <v>2.3999999999999998E-3</v>
      </c>
      <c r="T261" s="56">
        <v>8.0000000000000004E-4</v>
      </c>
    </row>
    <row r="262" spans="1:20">
      <c r="A262" t="s">
        <v>937</v>
      </c>
      <c r="B262" t="s">
        <v>938</v>
      </c>
      <c r="C262" t="s">
        <v>108</v>
      </c>
      <c r="D262" t="s">
        <v>821</v>
      </c>
      <c r="E262" s="105" t="s">
        <v>3492</v>
      </c>
      <c r="F262" t="s">
        <v>841</v>
      </c>
      <c r="G262" t="s">
        <v>834</v>
      </c>
      <c r="H262" t="s">
        <v>292</v>
      </c>
      <c r="I262" s="105" t="s">
        <v>3492</v>
      </c>
      <c r="J262" s="55">
        <v>2.71</v>
      </c>
      <c r="K262" t="s">
        <v>100</v>
      </c>
      <c r="L262" s="56">
        <v>6.88E-2</v>
      </c>
      <c r="M262" s="56">
        <v>5.7299999999999997E-2</v>
      </c>
      <c r="N262" s="55">
        <v>10739.3</v>
      </c>
      <c r="O262" s="55">
        <v>106.1940399999999</v>
      </c>
      <c r="P262" s="55">
        <v>0</v>
      </c>
      <c r="Q262" s="55">
        <v>41.364108942310402</v>
      </c>
      <c r="R262" s="56">
        <v>0</v>
      </c>
      <c r="S262" s="56">
        <v>2.2000000000000001E-3</v>
      </c>
      <c r="T262" s="56">
        <v>8.0000000000000004E-4</v>
      </c>
    </row>
    <row r="263" spans="1:20">
      <c r="A263" t="s">
        <v>939</v>
      </c>
      <c r="B263" t="s">
        <v>940</v>
      </c>
      <c r="C263" t="s">
        <v>108</v>
      </c>
      <c r="D263" t="s">
        <v>821</v>
      </c>
      <c r="E263" s="105" t="s">
        <v>3492</v>
      </c>
      <c r="F263" t="s">
        <v>874</v>
      </c>
      <c r="G263" t="s">
        <v>834</v>
      </c>
      <c r="H263" t="s">
        <v>823</v>
      </c>
      <c r="I263" s="105" t="s">
        <v>3492</v>
      </c>
      <c r="J263" s="55">
        <v>3.66</v>
      </c>
      <c r="K263" t="s">
        <v>104</v>
      </c>
      <c r="L263" s="56">
        <v>7.4200000000000002E-2</v>
      </c>
      <c r="M263" s="56">
        <v>6.1499999999999999E-2</v>
      </c>
      <c r="N263" s="55">
        <v>14605.45</v>
      </c>
      <c r="O263" s="55">
        <v>104.88656000000005</v>
      </c>
      <c r="P263" s="55">
        <v>0</v>
      </c>
      <c r="Q263" s="55">
        <v>70.788279076812202</v>
      </c>
      <c r="R263" s="56">
        <v>0</v>
      </c>
      <c r="S263" s="56">
        <v>3.8E-3</v>
      </c>
      <c r="T263" s="56">
        <v>1.2999999999999999E-3</v>
      </c>
    </row>
    <row r="264" spans="1:20">
      <c r="A264" t="s">
        <v>941</v>
      </c>
      <c r="B264" t="s">
        <v>942</v>
      </c>
      <c r="C264" t="s">
        <v>108</v>
      </c>
      <c r="D264" t="s">
        <v>821</v>
      </c>
      <c r="E264" s="105" t="s">
        <v>3492</v>
      </c>
      <c r="F264" t="s">
        <v>871</v>
      </c>
      <c r="G264" t="s">
        <v>834</v>
      </c>
      <c r="H264" t="s">
        <v>823</v>
      </c>
      <c r="I264" s="105" t="s">
        <v>3492</v>
      </c>
      <c r="J264" s="55">
        <v>2.86</v>
      </c>
      <c r="K264" t="s">
        <v>100</v>
      </c>
      <c r="L264" s="56">
        <v>4.7E-2</v>
      </c>
      <c r="M264" s="56">
        <v>6.5799999999999997E-2</v>
      </c>
      <c r="N264" s="55">
        <v>8161.87</v>
      </c>
      <c r="O264" s="55">
        <v>96.442890000000133</v>
      </c>
      <c r="P264" s="55">
        <v>0</v>
      </c>
      <c r="Q264" s="55">
        <v>28.550087571018</v>
      </c>
      <c r="R264" s="56">
        <v>0</v>
      </c>
      <c r="S264" s="56">
        <v>1.5E-3</v>
      </c>
      <c r="T264" s="56">
        <v>5.0000000000000001E-4</v>
      </c>
    </row>
    <row r="265" spans="1:20">
      <c r="A265" t="s">
        <v>943</v>
      </c>
      <c r="B265" t="s">
        <v>944</v>
      </c>
      <c r="C265" t="s">
        <v>108</v>
      </c>
      <c r="D265" t="s">
        <v>821</v>
      </c>
      <c r="E265" s="105" t="s">
        <v>3492</v>
      </c>
      <c r="F265" t="s">
        <v>899</v>
      </c>
      <c r="G265" t="s">
        <v>834</v>
      </c>
      <c r="H265" t="s">
        <v>823</v>
      </c>
      <c r="I265" s="105" t="s">
        <v>3492</v>
      </c>
      <c r="J265" s="55">
        <v>3.77</v>
      </c>
      <c r="K265" t="s">
        <v>100</v>
      </c>
      <c r="L265" s="56">
        <v>7.9500000000000001E-2</v>
      </c>
      <c r="M265" s="56">
        <v>6.9199999999999998E-2</v>
      </c>
      <c r="N265" s="55">
        <v>6443.58</v>
      </c>
      <c r="O265" s="55">
        <v>103.98742000000011</v>
      </c>
      <c r="P265" s="55">
        <v>0</v>
      </c>
      <c r="Q265" s="55">
        <v>24.3027591916258</v>
      </c>
      <c r="R265" s="56">
        <v>0</v>
      </c>
      <c r="S265" s="56">
        <v>1.2999999999999999E-3</v>
      </c>
      <c r="T265" s="56">
        <v>5.0000000000000001E-4</v>
      </c>
    </row>
    <row r="266" spans="1:20">
      <c r="A266" t="s">
        <v>945</v>
      </c>
      <c r="B266" t="s">
        <v>946</v>
      </c>
      <c r="C266" t="s">
        <v>108</v>
      </c>
      <c r="D266" t="s">
        <v>821</v>
      </c>
      <c r="E266" s="105" t="s">
        <v>3492</v>
      </c>
      <c r="F266" t="s">
        <v>874</v>
      </c>
      <c r="G266" t="s">
        <v>947</v>
      </c>
      <c r="H266" t="s">
        <v>860</v>
      </c>
      <c r="I266" s="105" t="s">
        <v>3492</v>
      </c>
      <c r="J266" s="55">
        <v>3.16</v>
      </c>
      <c r="K266" t="s">
        <v>100</v>
      </c>
      <c r="L266" s="56">
        <v>6.88E-2</v>
      </c>
      <c r="M266" s="56">
        <v>7.3999999999999996E-2</v>
      </c>
      <c r="N266" s="55">
        <v>4639.38</v>
      </c>
      <c r="O266" s="55">
        <v>98.033000000000001</v>
      </c>
      <c r="P266" s="55">
        <v>0</v>
      </c>
      <c r="Q266" s="55">
        <v>16.496043555115801</v>
      </c>
      <c r="R266" s="56">
        <v>0</v>
      </c>
      <c r="S266" s="56">
        <v>8.9999999999999998E-4</v>
      </c>
      <c r="T266" s="56">
        <v>2.9999999999999997E-4</v>
      </c>
    </row>
    <row r="267" spans="1:20">
      <c r="A267" t="s">
        <v>948</v>
      </c>
      <c r="B267" t="s">
        <v>949</v>
      </c>
      <c r="C267" t="s">
        <v>108</v>
      </c>
      <c r="D267" t="s">
        <v>821</v>
      </c>
      <c r="E267" s="105" t="s">
        <v>3492</v>
      </c>
      <c r="F267" t="s">
        <v>853</v>
      </c>
      <c r="G267" t="s">
        <v>834</v>
      </c>
      <c r="H267" t="s">
        <v>292</v>
      </c>
      <c r="I267" s="105" t="s">
        <v>3492</v>
      </c>
      <c r="J267" s="55">
        <v>1.56</v>
      </c>
      <c r="K267" t="s">
        <v>100</v>
      </c>
      <c r="L267" s="56">
        <v>5.7500000000000002E-2</v>
      </c>
      <c r="M267" s="56">
        <v>6.4899999999999999E-2</v>
      </c>
      <c r="N267" s="55">
        <v>3640.62</v>
      </c>
      <c r="O267" s="55">
        <v>100.52221999999979</v>
      </c>
      <c r="P267" s="55">
        <v>0</v>
      </c>
      <c r="Q267" s="55">
        <v>13.273485429986</v>
      </c>
      <c r="R267" s="56">
        <v>0</v>
      </c>
      <c r="S267" s="56">
        <v>6.9999999999999999E-4</v>
      </c>
      <c r="T267" s="56">
        <v>2.0000000000000001E-4</v>
      </c>
    </row>
    <row r="268" spans="1:20">
      <c r="A268" t="s">
        <v>950</v>
      </c>
      <c r="B268" t="s">
        <v>951</v>
      </c>
      <c r="C268" t="s">
        <v>108</v>
      </c>
      <c r="D268" t="s">
        <v>821</v>
      </c>
      <c r="E268" s="105" t="s">
        <v>3492</v>
      </c>
      <c r="F268" t="s">
        <v>926</v>
      </c>
      <c r="G268" t="s">
        <v>834</v>
      </c>
      <c r="H268" t="s">
        <v>823</v>
      </c>
      <c r="I268" s="105" t="s">
        <v>3492</v>
      </c>
      <c r="J268" s="55">
        <v>3.71</v>
      </c>
      <c r="K268" t="s">
        <v>102</v>
      </c>
      <c r="L268" s="56">
        <v>0.04</v>
      </c>
      <c r="M268" s="56">
        <v>4.8000000000000001E-2</v>
      </c>
      <c r="N268" s="55">
        <v>10309.73</v>
      </c>
      <c r="O268" s="55">
        <v>99.467670000000055</v>
      </c>
      <c r="P268" s="55">
        <v>0</v>
      </c>
      <c r="Q268" s="55">
        <v>41.138349096449801</v>
      </c>
      <c r="R268" s="56">
        <v>0</v>
      </c>
      <c r="S268" s="56">
        <v>2.2000000000000001E-3</v>
      </c>
      <c r="T268" s="56">
        <v>8.0000000000000004E-4</v>
      </c>
    </row>
    <row r="269" spans="1:20">
      <c r="A269" t="s">
        <v>952</v>
      </c>
      <c r="B269" t="s">
        <v>953</v>
      </c>
      <c r="C269" t="s">
        <v>108</v>
      </c>
      <c r="D269" t="s">
        <v>821</v>
      </c>
      <c r="E269" s="105" t="s">
        <v>3492</v>
      </c>
      <c r="F269" t="s">
        <v>954</v>
      </c>
      <c r="G269" t="s">
        <v>834</v>
      </c>
      <c r="H269" t="s">
        <v>823</v>
      </c>
      <c r="I269" s="105" t="s">
        <v>3492</v>
      </c>
      <c r="J269" s="55">
        <v>3.71</v>
      </c>
      <c r="K269" t="s">
        <v>102</v>
      </c>
      <c r="L269" s="56">
        <v>4.6300000000000001E-2</v>
      </c>
      <c r="M269" s="56">
        <v>4.65E-2</v>
      </c>
      <c r="N269" s="55">
        <v>8806.23</v>
      </c>
      <c r="O269" s="55">
        <v>99.669369999999972</v>
      </c>
      <c r="P269" s="55">
        <v>0</v>
      </c>
      <c r="Q269" s="55">
        <v>35.210270368960302</v>
      </c>
      <c r="R269" s="56">
        <v>0</v>
      </c>
      <c r="S269" s="56">
        <v>1.9E-3</v>
      </c>
      <c r="T269" s="56">
        <v>6.9999999999999999E-4</v>
      </c>
    </row>
    <row r="270" spans="1:20">
      <c r="A270" t="s">
        <v>955</v>
      </c>
      <c r="B270" t="s">
        <v>956</v>
      </c>
      <c r="C270" t="s">
        <v>108</v>
      </c>
      <c r="D270" t="s">
        <v>821</v>
      </c>
      <c r="E270" s="105" t="s">
        <v>3492</v>
      </c>
      <c r="F270" t="s">
        <v>894</v>
      </c>
      <c r="G270" t="s">
        <v>834</v>
      </c>
      <c r="H270" t="s">
        <v>823</v>
      </c>
      <c r="I270" s="105" t="s">
        <v>3492</v>
      </c>
      <c r="J270" s="55">
        <v>4.05</v>
      </c>
      <c r="K270" t="s">
        <v>102</v>
      </c>
      <c r="L270" s="56">
        <v>4.6300000000000001E-2</v>
      </c>
      <c r="M270" s="56">
        <v>5.3600000000000002E-2</v>
      </c>
      <c r="N270" s="55">
        <v>6056.97</v>
      </c>
      <c r="O270" s="55">
        <v>99.122050000000144</v>
      </c>
      <c r="P270" s="55">
        <v>0</v>
      </c>
      <c r="Q270" s="55">
        <v>24.084815324389901</v>
      </c>
      <c r="R270" s="56">
        <v>0</v>
      </c>
      <c r="S270" s="56">
        <v>1.2999999999999999E-3</v>
      </c>
      <c r="T270" s="56">
        <v>5.0000000000000001E-4</v>
      </c>
    </row>
    <row r="271" spans="1:20">
      <c r="A271" t="s">
        <v>957</v>
      </c>
      <c r="B271" t="s">
        <v>958</v>
      </c>
      <c r="C271" t="s">
        <v>108</v>
      </c>
      <c r="D271" t="s">
        <v>821</v>
      </c>
      <c r="E271" s="105" t="s">
        <v>3492</v>
      </c>
      <c r="F271" t="s">
        <v>926</v>
      </c>
      <c r="G271" t="s">
        <v>834</v>
      </c>
      <c r="H271" t="s">
        <v>823</v>
      </c>
      <c r="I271" s="105" t="s">
        <v>3492</v>
      </c>
      <c r="J271" s="55">
        <v>6.59</v>
      </c>
      <c r="K271" t="s">
        <v>102</v>
      </c>
      <c r="L271" s="56">
        <v>7.8799999999999995E-2</v>
      </c>
      <c r="M271" s="56">
        <v>5.9400000000000001E-2</v>
      </c>
      <c r="N271" s="55">
        <v>11598.44</v>
      </c>
      <c r="O271" s="55">
        <v>114.79789999999997</v>
      </c>
      <c r="P271" s="55">
        <v>0</v>
      </c>
      <c r="Q271" s="55">
        <v>53.413513491452001</v>
      </c>
      <c r="R271" s="56">
        <v>0</v>
      </c>
      <c r="S271" s="56">
        <v>2.8999999999999998E-3</v>
      </c>
      <c r="T271" s="56">
        <v>1E-3</v>
      </c>
    </row>
    <row r="272" spans="1:20">
      <c r="A272" t="s">
        <v>959</v>
      </c>
      <c r="B272" t="s">
        <v>960</v>
      </c>
      <c r="C272" t="s">
        <v>108</v>
      </c>
      <c r="D272" t="s">
        <v>821</v>
      </c>
      <c r="E272" s="105" t="s">
        <v>3492</v>
      </c>
      <c r="F272" t="s">
        <v>961</v>
      </c>
      <c r="G272" t="s">
        <v>834</v>
      </c>
      <c r="H272" t="s">
        <v>292</v>
      </c>
      <c r="I272" s="105" t="s">
        <v>3492</v>
      </c>
      <c r="J272" s="55">
        <v>6.84</v>
      </c>
      <c r="K272" t="s">
        <v>100</v>
      </c>
      <c r="L272" s="56">
        <v>4.2799999999999998E-2</v>
      </c>
      <c r="M272" s="56">
        <v>5.5599999999999997E-2</v>
      </c>
      <c r="N272" s="55">
        <v>12887.16</v>
      </c>
      <c r="O272" s="55">
        <v>92.668039999999934</v>
      </c>
      <c r="P272" s="55">
        <v>0</v>
      </c>
      <c r="Q272" s="55">
        <v>43.3146444229493</v>
      </c>
      <c r="R272" s="56">
        <v>0</v>
      </c>
      <c r="S272" s="56">
        <v>2.3E-3</v>
      </c>
      <c r="T272" s="56">
        <v>8.0000000000000004E-4</v>
      </c>
    </row>
    <row r="273" spans="1:20">
      <c r="A273" t="s">
        <v>962</v>
      </c>
      <c r="B273" t="s">
        <v>963</v>
      </c>
      <c r="C273" t="s">
        <v>108</v>
      </c>
      <c r="D273" t="s">
        <v>821</v>
      </c>
      <c r="E273" s="105" t="s">
        <v>3492</v>
      </c>
      <c r="F273" t="s">
        <v>886</v>
      </c>
      <c r="G273" t="s">
        <v>964</v>
      </c>
      <c r="H273" t="s">
        <v>292</v>
      </c>
      <c r="I273" s="105" t="s">
        <v>3492</v>
      </c>
      <c r="J273" s="55">
        <v>1.4</v>
      </c>
      <c r="K273" t="s">
        <v>100</v>
      </c>
      <c r="L273" s="56">
        <v>6.5000000000000002E-2</v>
      </c>
      <c r="M273" s="56">
        <v>6.4600000000000005E-2</v>
      </c>
      <c r="N273" s="55">
        <v>4295.72</v>
      </c>
      <c r="O273" s="55">
        <v>99.83182999999967</v>
      </c>
      <c r="P273" s="55">
        <v>0</v>
      </c>
      <c r="Q273" s="55">
        <v>15.554374584600801</v>
      </c>
      <c r="R273" s="56">
        <v>0</v>
      </c>
      <c r="S273" s="56">
        <v>8.0000000000000004E-4</v>
      </c>
      <c r="T273" s="56">
        <v>2.9999999999999997E-4</v>
      </c>
    </row>
    <row r="274" spans="1:20">
      <c r="A274" t="s">
        <v>965</v>
      </c>
      <c r="B274" t="s">
        <v>966</v>
      </c>
      <c r="C274" t="s">
        <v>108</v>
      </c>
      <c r="D274" t="s">
        <v>821</v>
      </c>
      <c r="E274" s="105" t="s">
        <v>3492</v>
      </c>
      <c r="F274" t="s">
        <v>926</v>
      </c>
      <c r="G274" t="s">
        <v>964</v>
      </c>
      <c r="H274" t="s">
        <v>292</v>
      </c>
      <c r="I274" s="105" t="s">
        <v>3492</v>
      </c>
      <c r="J274" s="55">
        <v>4.09</v>
      </c>
      <c r="K274" t="s">
        <v>100</v>
      </c>
      <c r="L274" s="56">
        <v>4.1300000000000003E-2</v>
      </c>
      <c r="M274" s="56">
        <v>5.7799999999999997E-2</v>
      </c>
      <c r="N274" s="55">
        <v>7302.72</v>
      </c>
      <c r="O274" s="55">
        <v>93.508880000000104</v>
      </c>
      <c r="P274" s="55">
        <v>0</v>
      </c>
      <c r="Q274" s="55">
        <v>24.767664728931098</v>
      </c>
      <c r="R274" s="56">
        <v>0</v>
      </c>
      <c r="S274" s="56">
        <v>1.2999999999999999E-3</v>
      </c>
      <c r="T274" s="56">
        <v>5.0000000000000001E-4</v>
      </c>
    </row>
    <row r="275" spans="1:20">
      <c r="A275" t="s">
        <v>967</v>
      </c>
      <c r="B275" t="s">
        <v>968</v>
      </c>
      <c r="C275" t="s">
        <v>108</v>
      </c>
      <c r="D275" t="s">
        <v>821</v>
      </c>
      <c r="E275" s="105" t="s">
        <v>3492</v>
      </c>
      <c r="F275" t="s">
        <v>969</v>
      </c>
      <c r="G275" t="s">
        <v>964</v>
      </c>
      <c r="H275" t="s">
        <v>823</v>
      </c>
      <c r="I275" s="105" t="s">
        <v>3492</v>
      </c>
      <c r="J275" s="55">
        <v>4.4000000000000004</v>
      </c>
      <c r="K275" t="s">
        <v>102</v>
      </c>
      <c r="L275" s="56">
        <v>6.6299999999999998E-2</v>
      </c>
      <c r="M275" s="56">
        <v>6.1400000000000003E-2</v>
      </c>
      <c r="N275" s="55">
        <v>7302.72</v>
      </c>
      <c r="O275" s="55">
        <v>101.70061000000011</v>
      </c>
      <c r="P275" s="55">
        <v>0</v>
      </c>
      <c r="Q275" s="55">
        <v>29.793795311492499</v>
      </c>
      <c r="R275" s="56">
        <v>0</v>
      </c>
      <c r="S275" s="56">
        <v>1.6000000000000001E-3</v>
      </c>
      <c r="T275" s="56">
        <v>5.9999999999999995E-4</v>
      </c>
    </row>
    <row r="276" spans="1:20">
      <c r="A276" t="s">
        <v>970</v>
      </c>
      <c r="B276" t="s">
        <v>971</v>
      </c>
      <c r="C276" t="s">
        <v>108</v>
      </c>
      <c r="D276" t="s">
        <v>821</v>
      </c>
      <c r="E276" s="105" t="s">
        <v>3492</v>
      </c>
      <c r="F276" t="s">
        <v>874</v>
      </c>
      <c r="G276" t="s">
        <v>972</v>
      </c>
      <c r="H276" t="s">
        <v>860</v>
      </c>
      <c r="I276" s="105" t="s">
        <v>3492</v>
      </c>
      <c r="J276" s="55">
        <v>4.54</v>
      </c>
      <c r="K276" t="s">
        <v>100</v>
      </c>
      <c r="L276" s="56">
        <v>7.7499999999999999E-2</v>
      </c>
      <c r="M276" s="56">
        <v>7.22E-2</v>
      </c>
      <c r="N276" s="55">
        <v>8869.3700000000008</v>
      </c>
      <c r="O276" s="55">
        <v>104.81171999999991</v>
      </c>
      <c r="P276" s="55">
        <v>0</v>
      </c>
      <c r="Q276" s="55">
        <v>33.717097060344798</v>
      </c>
      <c r="R276" s="56">
        <v>0</v>
      </c>
      <c r="S276" s="56">
        <v>1.8E-3</v>
      </c>
      <c r="T276" s="56">
        <v>5.9999999999999995E-4</v>
      </c>
    </row>
    <row r="277" spans="1:20">
      <c r="A277" t="s">
        <v>973</v>
      </c>
      <c r="B277" t="s">
        <v>974</v>
      </c>
      <c r="C277" t="s">
        <v>108</v>
      </c>
      <c r="D277" t="s">
        <v>821</v>
      </c>
      <c r="E277" s="105" t="s">
        <v>3492</v>
      </c>
      <c r="F277" t="s">
        <v>954</v>
      </c>
      <c r="G277" t="s">
        <v>964</v>
      </c>
      <c r="H277" t="s">
        <v>292</v>
      </c>
      <c r="I277" s="105" t="s">
        <v>3492</v>
      </c>
      <c r="J277" s="55">
        <v>4.2699999999999996</v>
      </c>
      <c r="K277" t="s">
        <v>104</v>
      </c>
      <c r="L277" s="56">
        <v>8.3799999999999999E-2</v>
      </c>
      <c r="M277" s="56">
        <v>6.93E-2</v>
      </c>
      <c r="N277" s="55">
        <v>12887.16</v>
      </c>
      <c r="O277" s="55">
        <v>105.74071000000005</v>
      </c>
      <c r="P277" s="55">
        <v>0</v>
      </c>
      <c r="Q277" s="55">
        <v>62.968886387736902</v>
      </c>
      <c r="R277" s="56">
        <v>0</v>
      </c>
      <c r="S277" s="56">
        <v>3.3999999999999998E-3</v>
      </c>
      <c r="T277" s="56">
        <v>1.1999999999999999E-3</v>
      </c>
    </row>
    <row r="278" spans="1:20">
      <c r="A278" t="s">
        <v>975</v>
      </c>
      <c r="B278" t="s">
        <v>976</v>
      </c>
      <c r="C278" t="s">
        <v>108</v>
      </c>
      <c r="D278" t="s">
        <v>821</v>
      </c>
      <c r="E278" s="105" t="s">
        <v>3492</v>
      </c>
      <c r="F278" t="s">
        <v>926</v>
      </c>
      <c r="G278" t="s">
        <v>964</v>
      </c>
      <c r="H278" t="s">
        <v>823</v>
      </c>
      <c r="I278" s="105" t="s">
        <v>3492</v>
      </c>
      <c r="J278" s="55">
        <v>5.89</v>
      </c>
      <c r="K278" t="s">
        <v>102</v>
      </c>
      <c r="L278" s="56">
        <v>6.6299999999999998E-2</v>
      </c>
      <c r="M278" s="56">
        <v>5.5E-2</v>
      </c>
      <c r="N278" s="55">
        <v>17182.88</v>
      </c>
      <c r="O278" s="55">
        <v>109.26632000000002</v>
      </c>
      <c r="P278" s="55">
        <v>0</v>
      </c>
      <c r="Q278" s="55">
        <v>75.3181937515578</v>
      </c>
      <c r="R278" s="56">
        <v>0</v>
      </c>
      <c r="S278" s="56">
        <v>4.0000000000000001E-3</v>
      </c>
      <c r="T278" s="56">
        <v>1.4E-3</v>
      </c>
    </row>
    <row r="279" spans="1:20">
      <c r="A279" t="s">
        <v>977</v>
      </c>
      <c r="B279" t="s">
        <v>978</v>
      </c>
      <c r="C279" t="s">
        <v>108</v>
      </c>
      <c r="D279" t="s">
        <v>821</v>
      </c>
      <c r="E279" s="105" t="s">
        <v>3492</v>
      </c>
      <c r="F279" t="s">
        <v>894</v>
      </c>
      <c r="G279" t="s">
        <v>972</v>
      </c>
      <c r="H279" t="s">
        <v>860</v>
      </c>
      <c r="I279" s="105" t="s">
        <v>3492</v>
      </c>
      <c r="J279" s="55">
        <v>3.85</v>
      </c>
      <c r="K279" t="s">
        <v>102</v>
      </c>
      <c r="L279" s="56">
        <v>6.13E-2</v>
      </c>
      <c r="M279" s="56">
        <v>4.0399999999999998E-2</v>
      </c>
      <c r="N279" s="55">
        <v>8591.44</v>
      </c>
      <c r="O279" s="55">
        <v>111.74012999999995</v>
      </c>
      <c r="P279" s="55">
        <v>0</v>
      </c>
      <c r="Q279" s="55">
        <v>38.511705899696501</v>
      </c>
      <c r="R279" s="56">
        <v>0</v>
      </c>
      <c r="S279" s="56">
        <v>2.0999999999999999E-3</v>
      </c>
      <c r="T279" s="56">
        <v>6.9999999999999999E-4</v>
      </c>
    </row>
    <row r="280" spans="1:20">
      <c r="A280" t="s">
        <v>979</v>
      </c>
      <c r="B280" t="s">
        <v>980</v>
      </c>
      <c r="C280" t="s">
        <v>108</v>
      </c>
      <c r="D280" t="s">
        <v>821</v>
      </c>
      <c r="E280" s="105" t="s">
        <v>3492</v>
      </c>
      <c r="F280" t="s">
        <v>894</v>
      </c>
      <c r="G280" t="s">
        <v>972</v>
      </c>
      <c r="H280" t="s">
        <v>860</v>
      </c>
      <c r="I280" s="105" t="s">
        <v>3492</v>
      </c>
      <c r="J280" s="55">
        <v>3.32</v>
      </c>
      <c r="K280" t="s">
        <v>100</v>
      </c>
      <c r="L280" s="56">
        <v>7.3499999999999996E-2</v>
      </c>
      <c r="M280" s="56">
        <v>5.7099999999999998E-2</v>
      </c>
      <c r="N280" s="55">
        <v>6873.15</v>
      </c>
      <c r="O280" s="55">
        <v>106.43533000000014</v>
      </c>
      <c r="P280" s="55">
        <v>0</v>
      </c>
      <c r="Q280" s="55">
        <v>26.533172998887199</v>
      </c>
      <c r="R280" s="56">
        <v>0</v>
      </c>
      <c r="S280" s="56">
        <v>1.4E-3</v>
      </c>
      <c r="T280" s="56">
        <v>5.0000000000000001E-4</v>
      </c>
    </row>
    <row r="281" spans="1:20">
      <c r="A281" t="s">
        <v>981</v>
      </c>
      <c r="B281" t="s">
        <v>982</v>
      </c>
      <c r="C281" t="s">
        <v>108</v>
      </c>
      <c r="D281" t="s">
        <v>821</v>
      </c>
      <c r="E281" s="105" t="s">
        <v>3492</v>
      </c>
      <c r="F281" t="s">
        <v>874</v>
      </c>
      <c r="G281" t="s">
        <v>972</v>
      </c>
      <c r="H281" t="s">
        <v>860</v>
      </c>
      <c r="I281" s="105" t="s">
        <v>3492</v>
      </c>
      <c r="J281" s="55">
        <v>4.13</v>
      </c>
      <c r="K281" t="s">
        <v>100</v>
      </c>
      <c r="L281" s="56">
        <v>7.4999999999999997E-2</v>
      </c>
      <c r="M281" s="56">
        <v>7.46E-2</v>
      </c>
      <c r="N281" s="55">
        <v>10309.73</v>
      </c>
      <c r="O281" s="55">
        <v>100.63467000000011</v>
      </c>
      <c r="P281" s="55">
        <v>0</v>
      </c>
      <c r="Q281" s="55">
        <v>37.630715342819201</v>
      </c>
      <c r="R281" s="56">
        <v>0</v>
      </c>
      <c r="S281" s="56">
        <v>2E-3</v>
      </c>
      <c r="T281" s="56">
        <v>6.9999999999999999E-4</v>
      </c>
    </row>
    <row r="282" spans="1:20">
      <c r="A282" t="s">
        <v>983</v>
      </c>
      <c r="B282" t="s">
        <v>984</v>
      </c>
      <c r="C282" t="s">
        <v>108</v>
      </c>
      <c r="D282" t="s">
        <v>821</v>
      </c>
      <c r="E282" s="105" t="s">
        <v>3492</v>
      </c>
      <c r="F282" t="s">
        <v>961</v>
      </c>
      <c r="G282" t="s">
        <v>964</v>
      </c>
      <c r="H282" t="s">
        <v>823</v>
      </c>
      <c r="I282" s="105" t="s">
        <v>3492</v>
      </c>
      <c r="J282" s="55">
        <v>6.57</v>
      </c>
      <c r="K282" t="s">
        <v>100</v>
      </c>
      <c r="L282" s="56">
        <v>5.1299999999999998E-2</v>
      </c>
      <c r="M282" s="56">
        <v>5.8299999999999998E-2</v>
      </c>
      <c r="N282" s="55">
        <v>9235.7999999999993</v>
      </c>
      <c r="O282" s="55">
        <v>96.784880000000058</v>
      </c>
      <c r="P282" s="55">
        <v>0</v>
      </c>
      <c r="Q282" s="55">
        <v>32.4212377739141</v>
      </c>
      <c r="R282" s="56">
        <v>0</v>
      </c>
      <c r="S282" s="56">
        <v>1.6999999999999999E-3</v>
      </c>
      <c r="T282" s="56">
        <v>5.9999999999999995E-4</v>
      </c>
    </row>
    <row r="283" spans="1:20">
      <c r="A283" t="s">
        <v>985</v>
      </c>
      <c r="B283" t="s">
        <v>986</v>
      </c>
      <c r="C283" t="s">
        <v>108</v>
      </c>
      <c r="D283" t="s">
        <v>821</v>
      </c>
      <c r="E283" s="105" t="s">
        <v>3492</v>
      </c>
      <c r="F283" t="s">
        <v>886</v>
      </c>
      <c r="G283" t="s">
        <v>964</v>
      </c>
      <c r="H283" t="s">
        <v>823</v>
      </c>
      <c r="I283" s="105" t="s">
        <v>3492</v>
      </c>
      <c r="J283" s="55">
        <v>6.96</v>
      </c>
      <c r="K283" t="s">
        <v>100</v>
      </c>
      <c r="L283" s="56">
        <v>6.4000000000000001E-2</v>
      </c>
      <c r="M283" s="56">
        <v>5.79E-2</v>
      </c>
      <c r="N283" s="55">
        <v>10739.3</v>
      </c>
      <c r="O283" s="55">
        <v>105.33632999999992</v>
      </c>
      <c r="P283" s="55">
        <v>0</v>
      </c>
      <c r="Q283" s="55">
        <v>41.0300185368516</v>
      </c>
      <c r="R283" s="56">
        <v>0</v>
      </c>
      <c r="S283" s="56">
        <v>2.2000000000000001E-3</v>
      </c>
      <c r="T283" s="56">
        <v>8.0000000000000004E-4</v>
      </c>
    </row>
    <row r="284" spans="1:20">
      <c r="A284" t="s">
        <v>987</v>
      </c>
      <c r="B284" t="s">
        <v>988</v>
      </c>
      <c r="C284" t="s">
        <v>108</v>
      </c>
      <c r="D284" t="s">
        <v>821</v>
      </c>
      <c r="E284" s="105" t="s">
        <v>3492</v>
      </c>
      <c r="F284" t="s">
        <v>874</v>
      </c>
      <c r="G284" t="s">
        <v>972</v>
      </c>
      <c r="H284" t="s">
        <v>860</v>
      </c>
      <c r="I284" s="105" t="s">
        <v>3492</v>
      </c>
      <c r="J284" s="55">
        <v>3.94</v>
      </c>
      <c r="K284" t="s">
        <v>100</v>
      </c>
      <c r="L284" s="56">
        <v>7.6300000000000007E-2</v>
      </c>
      <c r="M284" s="56">
        <v>8.2699999999999996E-2</v>
      </c>
      <c r="N284" s="55">
        <v>12887.16</v>
      </c>
      <c r="O284" s="55">
        <v>99.136599999999959</v>
      </c>
      <c r="P284" s="55">
        <v>0</v>
      </c>
      <c r="Q284" s="55">
        <v>46.338161229051103</v>
      </c>
      <c r="R284" s="56">
        <v>0</v>
      </c>
      <c r="S284" s="56">
        <v>2.5000000000000001E-3</v>
      </c>
      <c r="T284" s="56">
        <v>8.9999999999999998E-4</v>
      </c>
    </row>
    <row r="285" spans="1:20">
      <c r="A285" t="s">
        <v>989</v>
      </c>
      <c r="B285" t="s">
        <v>990</v>
      </c>
      <c r="C285" t="s">
        <v>108</v>
      </c>
      <c r="D285" t="s">
        <v>821</v>
      </c>
      <c r="E285" s="105" t="s">
        <v>3492</v>
      </c>
      <c r="F285" t="s">
        <v>841</v>
      </c>
      <c r="G285" t="s">
        <v>972</v>
      </c>
      <c r="H285" t="s">
        <v>860</v>
      </c>
      <c r="I285" s="105" t="s">
        <v>3492</v>
      </c>
      <c r="J285" s="55">
        <v>2.92</v>
      </c>
      <c r="K285" t="s">
        <v>100</v>
      </c>
      <c r="L285" s="56">
        <v>5.2999999999999999E-2</v>
      </c>
      <c r="M285" s="56">
        <v>9.1899999999999996E-2</v>
      </c>
      <c r="N285" s="55">
        <v>13295.25</v>
      </c>
      <c r="O285" s="55">
        <v>90.461829999999949</v>
      </c>
      <c r="P285" s="55">
        <v>0</v>
      </c>
      <c r="Q285" s="55">
        <v>43.622387645303</v>
      </c>
      <c r="R285" s="56">
        <v>0</v>
      </c>
      <c r="S285" s="56">
        <v>2.3E-3</v>
      </c>
      <c r="T285" s="56">
        <v>8.0000000000000004E-4</v>
      </c>
    </row>
    <row r="286" spans="1:20">
      <c r="A286" t="s">
        <v>991</v>
      </c>
      <c r="B286" t="s">
        <v>992</v>
      </c>
      <c r="C286" t="s">
        <v>108</v>
      </c>
      <c r="D286" t="s">
        <v>821</v>
      </c>
      <c r="E286" s="105" t="s">
        <v>3492</v>
      </c>
      <c r="F286" t="s">
        <v>954</v>
      </c>
      <c r="G286" t="s">
        <v>964</v>
      </c>
      <c r="H286" t="s">
        <v>292</v>
      </c>
      <c r="I286" s="105" t="s">
        <v>3492</v>
      </c>
      <c r="J286" s="55">
        <v>6.17</v>
      </c>
      <c r="K286" t="s">
        <v>100</v>
      </c>
      <c r="L286" s="56">
        <v>4.1300000000000003E-2</v>
      </c>
      <c r="M286" s="56">
        <v>6.6600000000000006E-2</v>
      </c>
      <c r="N286" s="55">
        <v>4510.51</v>
      </c>
      <c r="O286" s="55">
        <v>85.646920000000094</v>
      </c>
      <c r="P286" s="55">
        <v>0</v>
      </c>
      <c r="Q286" s="55">
        <v>14.011510456716101</v>
      </c>
      <c r="R286" s="56">
        <v>0</v>
      </c>
      <c r="S286" s="56">
        <v>6.9999999999999999E-4</v>
      </c>
      <c r="T286" s="56">
        <v>2.9999999999999997E-4</v>
      </c>
    </row>
    <row r="287" spans="1:20">
      <c r="A287" t="s">
        <v>993</v>
      </c>
      <c r="B287" t="s">
        <v>994</v>
      </c>
      <c r="C287" t="s">
        <v>108</v>
      </c>
      <c r="D287" t="s">
        <v>821</v>
      </c>
      <c r="E287" s="105" t="s">
        <v>3492</v>
      </c>
      <c r="F287" t="s">
        <v>954</v>
      </c>
      <c r="G287" t="s">
        <v>964</v>
      </c>
      <c r="H287" t="s">
        <v>292</v>
      </c>
      <c r="I287" s="105" t="s">
        <v>3492</v>
      </c>
      <c r="J287" s="55">
        <v>4.66</v>
      </c>
      <c r="K287" t="s">
        <v>102</v>
      </c>
      <c r="L287" s="56">
        <v>6.5000000000000002E-2</v>
      </c>
      <c r="M287" s="56">
        <v>4.9700000000000001E-2</v>
      </c>
      <c r="N287" s="55">
        <v>5154.8599999999997</v>
      </c>
      <c r="O287" s="55">
        <v>108.95943000000021</v>
      </c>
      <c r="P287" s="55">
        <v>0</v>
      </c>
      <c r="Q287" s="55">
        <v>22.531978083642301</v>
      </c>
      <c r="R287" s="56">
        <v>0</v>
      </c>
      <c r="S287" s="56">
        <v>1.1999999999999999E-3</v>
      </c>
      <c r="T287" s="56">
        <v>4.0000000000000002E-4</v>
      </c>
    </row>
    <row r="288" spans="1:20">
      <c r="A288" t="s">
        <v>995</v>
      </c>
      <c r="B288" t="s">
        <v>996</v>
      </c>
      <c r="C288" t="s">
        <v>108</v>
      </c>
      <c r="D288" t="s">
        <v>821</v>
      </c>
      <c r="E288" s="105" t="s">
        <v>3492</v>
      </c>
      <c r="F288" t="s">
        <v>954</v>
      </c>
      <c r="G288" t="s">
        <v>964</v>
      </c>
      <c r="H288" t="s">
        <v>292</v>
      </c>
      <c r="I288" s="105" t="s">
        <v>3492</v>
      </c>
      <c r="J288" s="55">
        <v>0.5</v>
      </c>
      <c r="K288" t="s">
        <v>100</v>
      </c>
      <c r="L288" s="56">
        <v>6.25E-2</v>
      </c>
      <c r="M288" s="56">
        <v>6.6400000000000001E-2</v>
      </c>
      <c r="N288" s="55">
        <v>11466.99</v>
      </c>
      <c r="O288" s="55">
        <v>100.89442000000008</v>
      </c>
      <c r="P288" s="55">
        <v>0</v>
      </c>
      <c r="Q288" s="55">
        <v>41.962768919451698</v>
      </c>
      <c r="R288" s="56">
        <v>0</v>
      </c>
      <c r="S288" s="56">
        <v>2.2000000000000001E-3</v>
      </c>
      <c r="T288" s="56">
        <v>8.0000000000000004E-4</v>
      </c>
    </row>
    <row r="289" spans="1:20">
      <c r="A289" t="s">
        <v>997</v>
      </c>
      <c r="B289" t="s">
        <v>998</v>
      </c>
      <c r="C289" t="s">
        <v>108</v>
      </c>
      <c r="D289" t="s">
        <v>821</v>
      </c>
      <c r="E289" s="105" t="s">
        <v>3492</v>
      </c>
      <c r="F289" t="s">
        <v>886</v>
      </c>
      <c r="G289" t="s">
        <v>964</v>
      </c>
      <c r="H289" t="s">
        <v>823</v>
      </c>
      <c r="I289" s="105" t="s">
        <v>3492</v>
      </c>
      <c r="J289" s="55">
        <v>2.35</v>
      </c>
      <c r="K289" t="s">
        <v>102</v>
      </c>
      <c r="L289" s="56">
        <v>5.7500000000000002E-2</v>
      </c>
      <c r="M289" s="56">
        <v>4.2599999999999999E-2</v>
      </c>
      <c r="N289" s="55">
        <v>3909.11</v>
      </c>
      <c r="O289" s="55">
        <v>105.49755999999996</v>
      </c>
      <c r="P289" s="55">
        <v>0</v>
      </c>
      <c r="Q289" s="55">
        <v>16.543901252609501</v>
      </c>
      <c r="R289" s="56">
        <v>0</v>
      </c>
      <c r="S289" s="56">
        <v>8.9999999999999998E-4</v>
      </c>
      <c r="T289" s="56">
        <v>2.9999999999999997E-4</v>
      </c>
    </row>
    <row r="290" spans="1:20">
      <c r="A290" t="s">
        <v>999</v>
      </c>
      <c r="B290" t="s">
        <v>1000</v>
      </c>
      <c r="C290" t="s">
        <v>108</v>
      </c>
      <c r="D290" t="s">
        <v>821</v>
      </c>
      <c r="E290" s="105" t="s">
        <v>3492</v>
      </c>
      <c r="F290" t="s">
        <v>886</v>
      </c>
      <c r="G290" t="s">
        <v>964</v>
      </c>
      <c r="H290" t="s">
        <v>823</v>
      </c>
      <c r="I290" s="105" t="s">
        <v>3492</v>
      </c>
      <c r="J290" s="55">
        <v>4.3499999999999996</v>
      </c>
      <c r="K290" t="s">
        <v>102</v>
      </c>
      <c r="L290" s="56">
        <v>6.13E-2</v>
      </c>
      <c r="M290" s="56">
        <v>4.6300000000000001E-2</v>
      </c>
      <c r="N290" s="55">
        <v>8591.44</v>
      </c>
      <c r="O290" s="55">
        <v>107.98211000000013</v>
      </c>
      <c r="P290" s="55">
        <v>0</v>
      </c>
      <c r="Q290" s="55">
        <v>37.216488496556103</v>
      </c>
      <c r="R290" s="56">
        <v>0</v>
      </c>
      <c r="S290" s="56">
        <v>2E-3</v>
      </c>
      <c r="T290" s="56">
        <v>6.9999999999999999E-4</v>
      </c>
    </row>
    <row r="291" spans="1:20">
      <c r="A291" t="s">
        <v>1001</v>
      </c>
      <c r="B291" t="s">
        <v>1002</v>
      </c>
      <c r="C291" t="s">
        <v>108</v>
      </c>
      <c r="D291" t="s">
        <v>821</v>
      </c>
      <c r="E291" s="105" t="s">
        <v>3492</v>
      </c>
      <c r="F291" t="s">
        <v>1003</v>
      </c>
      <c r="G291" t="s">
        <v>1004</v>
      </c>
      <c r="H291" t="s">
        <v>292</v>
      </c>
      <c r="I291" s="105" t="s">
        <v>3492</v>
      </c>
      <c r="J291" s="55">
        <v>4.34</v>
      </c>
      <c r="K291" t="s">
        <v>102</v>
      </c>
      <c r="L291" s="56">
        <v>7.2499999999999995E-2</v>
      </c>
      <c r="M291" s="56">
        <v>5.1900000000000002E-2</v>
      </c>
      <c r="N291" s="55">
        <v>8591.44</v>
      </c>
      <c r="O291" s="55">
        <v>110.17251000000009</v>
      </c>
      <c r="P291" s="55">
        <v>0</v>
      </c>
      <c r="Q291" s="55">
        <v>37.971419071656499</v>
      </c>
      <c r="R291" s="56">
        <v>0</v>
      </c>
      <c r="S291" s="56">
        <v>2E-3</v>
      </c>
      <c r="T291" s="56">
        <v>6.9999999999999999E-4</v>
      </c>
    </row>
    <row r="292" spans="1:20">
      <c r="A292" t="s">
        <v>1005</v>
      </c>
      <c r="B292" t="s">
        <v>1006</v>
      </c>
      <c r="C292" t="s">
        <v>108</v>
      </c>
      <c r="D292" t="s">
        <v>821</v>
      </c>
      <c r="E292" s="105" t="s">
        <v>3492</v>
      </c>
      <c r="F292" t="s">
        <v>886</v>
      </c>
      <c r="G292" t="s">
        <v>1007</v>
      </c>
      <c r="H292" t="s">
        <v>860</v>
      </c>
      <c r="I292" s="105" t="s">
        <v>3492</v>
      </c>
      <c r="J292" s="55">
        <v>6.11</v>
      </c>
      <c r="K292" t="s">
        <v>100</v>
      </c>
      <c r="L292" s="56">
        <v>3.7499999999999999E-2</v>
      </c>
      <c r="M292" s="56">
        <v>5.7599999999999998E-2</v>
      </c>
      <c r="N292" s="55">
        <v>13746.3</v>
      </c>
      <c r="O292" s="55">
        <v>89.758499999999998</v>
      </c>
      <c r="P292" s="55">
        <v>0</v>
      </c>
      <c r="Q292" s="55">
        <v>44.751640430308498</v>
      </c>
      <c r="R292" s="56">
        <v>0</v>
      </c>
      <c r="S292" s="56">
        <v>2.3999999999999998E-3</v>
      </c>
      <c r="T292" s="56">
        <v>8.0000000000000004E-4</v>
      </c>
    </row>
    <row r="293" spans="1:20">
      <c r="A293" t="s">
        <v>1008</v>
      </c>
      <c r="B293" t="s">
        <v>1009</v>
      </c>
      <c r="C293" t="s">
        <v>108</v>
      </c>
      <c r="D293" t="s">
        <v>821</v>
      </c>
      <c r="E293" s="105" t="s">
        <v>3492</v>
      </c>
      <c r="F293" t="s">
        <v>1010</v>
      </c>
      <c r="G293" t="s">
        <v>1004</v>
      </c>
      <c r="H293" t="s">
        <v>823</v>
      </c>
      <c r="I293" s="105" t="s">
        <v>3492</v>
      </c>
      <c r="J293" s="55">
        <v>6.19</v>
      </c>
      <c r="K293" t="s">
        <v>100</v>
      </c>
      <c r="L293" s="56">
        <v>0.04</v>
      </c>
      <c r="M293" s="56">
        <v>5.6099999999999997E-2</v>
      </c>
      <c r="N293" s="55">
        <v>12887.16</v>
      </c>
      <c r="O293" s="55">
        <v>91.413669999999911</v>
      </c>
      <c r="P293" s="55">
        <v>0</v>
      </c>
      <c r="Q293" s="55">
        <v>42.728330192877998</v>
      </c>
      <c r="R293" s="56">
        <v>0</v>
      </c>
      <c r="S293" s="56">
        <v>2.3E-3</v>
      </c>
      <c r="T293" s="56">
        <v>8.0000000000000004E-4</v>
      </c>
    </row>
    <row r="294" spans="1:20">
      <c r="A294" t="s">
        <v>1011</v>
      </c>
      <c r="B294" t="s">
        <v>1012</v>
      </c>
      <c r="C294" t="s">
        <v>108</v>
      </c>
      <c r="D294" t="s">
        <v>821</v>
      </c>
      <c r="E294" s="105" t="s">
        <v>3492</v>
      </c>
      <c r="F294" t="s">
        <v>894</v>
      </c>
      <c r="G294" t="s">
        <v>1004</v>
      </c>
      <c r="H294" t="s">
        <v>823</v>
      </c>
      <c r="I294" s="105" t="s">
        <v>3492</v>
      </c>
      <c r="J294" s="55">
        <v>5.36</v>
      </c>
      <c r="K294" t="s">
        <v>100</v>
      </c>
      <c r="L294" s="56">
        <v>3.7499999999999999E-2</v>
      </c>
      <c r="M294" s="56">
        <v>5.57E-2</v>
      </c>
      <c r="N294" s="55">
        <v>8161.87</v>
      </c>
      <c r="O294" s="55">
        <v>91.905080000000027</v>
      </c>
      <c r="P294" s="55">
        <v>0</v>
      </c>
      <c r="Q294" s="55">
        <v>27.2067550259165</v>
      </c>
      <c r="R294" s="56">
        <v>0</v>
      </c>
      <c r="S294" s="56">
        <v>1.5E-3</v>
      </c>
      <c r="T294" s="56">
        <v>5.0000000000000001E-4</v>
      </c>
    </row>
    <row r="295" spans="1:20">
      <c r="A295" t="s">
        <v>1013</v>
      </c>
      <c r="B295" t="s">
        <v>1014</v>
      </c>
      <c r="C295" t="s">
        <v>108</v>
      </c>
      <c r="D295" t="s">
        <v>821</v>
      </c>
      <c r="E295" s="105" t="s">
        <v>3492</v>
      </c>
      <c r="F295" t="s">
        <v>841</v>
      </c>
      <c r="G295" t="s">
        <v>1007</v>
      </c>
      <c r="H295" t="s">
        <v>860</v>
      </c>
      <c r="I295" s="105" t="s">
        <v>3492</v>
      </c>
      <c r="J295" s="55">
        <v>4.0199999999999996</v>
      </c>
      <c r="K295" t="s">
        <v>100</v>
      </c>
      <c r="L295" s="56">
        <v>5.1299999999999998E-2</v>
      </c>
      <c r="M295" s="56">
        <v>5.9700000000000003E-2</v>
      </c>
      <c r="N295" s="55">
        <v>8877.9599999999991</v>
      </c>
      <c r="O295" s="55">
        <v>96.576540000000094</v>
      </c>
      <c r="P295" s="55">
        <v>0</v>
      </c>
      <c r="Q295" s="55">
        <v>31.097994444048201</v>
      </c>
      <c r="R295" s="56">
        <v>0</v>
      </c>
      <c r="S295" s="56">
        <v>1.6999999999999999E-3</v>
      </c>
      <c r="T295" s="56">
        <v>5.9999999999999995E-4</v>
      </c>
    </row>
    <row r="296" spans="1:20">
      <c r="A296" t="s">
        <v>1015</v>
      </c>
      <c r="B296" t="s">
        <v>1016</v>
      </c>
      <c r="C296" t="s">
        <v>108</v>
      </c>
      <c r="D296" t="s">
        <v>821</v>
      </c>
      <c r="E296" s="105" t="s">
        <v>3492</v>
      </c>
      <c r="F296" t="s">
        <v>874</v>
      </c>
      <c r="G296" t="s">
        <v>1004</v>
      </c>
      <c r="H296" t="s">
        <v>823</v>
      </c>
      <c r="I296" s="105" t="s">
        <v>3492</v>
      </c>
      <c r="J296" s="55">
        <v>4.46</v>
      </c>
      <c r="K296" t="s">
        <v>102</v>
      </c>
      <c r="L296" s="56">
        <v>7.8799999999999995E-2</v>
      </c>
      <c r="M296" s="56">
        <v>7.1400000000000005E-2</v>
      </c>
      <c r="N296" s="55">
        <v>12801.25</v>
      </c>
      <c r="O296" s="55">
        <v>106.4793099999999</v>
      </c>
      <c r="P296" s="55">
        <v>0</v>
      </c>
      <c r="Q296" s="55">
        <v>54.680846604487897</v>
      </c>
      <c r="R296" s="56">
        <v>0</v>
      </c>
      <c r="S296" s="56">
        <v>2.8999999999999998E-3</v>
      </c>
      <c r="T296" s="56">
        <v>1E-3</v>
      </c>
    </row>
    <row r="297" spans="1:20">
      <c r="A297" t="s">
        <v>1017</v>
      </c>
      <c r="B297" t="s">
        <v>1018</v>
      </c>
      <c r="C297" t="s">
        <v>108</v>
      </c>
      <c r="D297" t="s">
        <v>821</v>
      </c>
      <c r="E297" s="105" t="s">
        <v>3492</v>
      </c>
      <c r="F297" t="s">
        <v>954</v>
      </c>
      <c r="G297" t="s">
        <v>1004</v>
      </c>
      <c r="H297" t="s">
        <v>823</v>
      </c>
      <c r="I297" s="105" t="s">
        <v>3492</v>
      </c>
      <c r="J297" s="55">
        <v>5.78</v>
      </c>
      <c r="K297" t="s">
        <v>102</v>
      </c>
      <c r="L297" s="56">
        <v>6.1400000000000003E-2</v>
      </c>
      <c r="M297" s="56">
        <v>4.9700000000000001E-2</v>
      </c>
      <c r="N297" s="55">
        <v>4295.72</v>
      </c>
      <c r="O297" s="55">
        <v>108.23022000000014</v>
      </c>
      <c r="P297" s="55">
        <v>0</v>
      </c>
      <c r="Q297" s="55">
        <v>18.651000325932401</v>
      </c>
      <c r="R297" s="56">
        <v>0</v>
      </c>
      <c r="S297" s="56">
        <v>1E-3</v>
      </c>
      <c r="T297" s="56">
        <v>2.9999999999999997E-4</v>
      </c>
    </row>
    <row r="298" spans="1:20">
      <c r="A298" t="s">
        <v>1019</v>
      </c>
      <c r="B298" t="s">
        <v>1020</v>
      </c>
      <c r="C298" t="s">
        <v>108</v>
      </c>
      <c r="D298" t="s">
        <v>821</v>
      </c>
      <c r="E298" s="105" t="s">
        <v>3492</v>
      </c>
      <c r="F298" t="s">
        <v>954</v>
      </c>
      <c r="G298" t="s">
        <v>1004</v>
      </c>
      <c r="H298" t="s">
        <v>823</v>
      </c>
      <c r="I298" s="105" t="s">
        <v>3492</v>
      </c>
      <c r="J298" s="55">
        <v>4.0999999999999996</v>
      </c>
      <c r="K298" t="s">
        <v>102</v>
      </c>
      <c r="L298" s="56">
        <v>7.1300000000000002E-2</v>
      </c>
      <c r="M298" s="56">
        <v>5.1200000000000002E-2</v>
      </c>
      <c r="N298" s="55">
        <v>12887.16</v>
      </c>
      <c r="O298" s="55">
        <v>108.44175000000004</v>
      </c>
      <c r="P298" s="55">
        <v>0</v>
      </c>
      <c r="Q298" s="55">
        <v>56.062358034419901</v>
      </c>
      <c r="R298" s="56">
        <v>0</v>
      </c>
      <c r="S298" s="56">
        <v>3.0000000000000001E-3</v>
      </c>
      <c r="T298" s="56">
        <v>1E-3</v>
      </c>
    </row>
    <row r="299" spans="1:20">
      <c r="A299" t="s">
        <v>1021</v>
      </c>
      <c r="B299" t="s">
        <v>1022</v>
      </c>
      <c r="C299" t="s">
        <v>108</v>
      </c>
      <c r="D299" t="s">
        <v>821</v>
      </c>
      <c r="E299" s="105" t="s">
        <v>3492</v>
      </c>
      <c r="F299" t="s">
        <v>929</v>
      </c>
      <c r="G299" t="s">
        <v>842</v>
      </c>
      <c r="H299" t="s">
        <v>823</v>
      </c>
      <c r="I299" s="105" t="s">
        <v>3492</v>
      </c>
      <c r="J299" s="55">
        <v>3.97</v>
      </c>
      <c r="K299" t="s">
        <v>100</v>
      </c>
      <c r="L299" s="56">
        <v>4.6300000000000001E-2</v>
      </c>
      <c r="M299" s="56">
        <v>5.7700000000000001E-2</v>
      </c>
      <c r="N299" s="55">
        <v>10740.59</v>
      </c>
      <c r="O299" s="55">
        <v>95.765129999999971</v>
      </c>
      <c r="P299" s="55">
        <v>0</v>
      </c>
      <c r="Q299" s="55">
        <v>37.306378893920403</v>
      </c>
      <c r="R299" s="56">
        <v>0</v>
      </c>
      <c r="S299" s="56">
        <v>2E-3</v>
      </c>
      <c r="T299" s="56">
        <v>6.9999999999999999E-4</v>
      </c>
    </row>
    <row r="300" spans="1:20">
      <c r="A300" t="s">
        <v>1023</v>
      </c>
      <c r="B300" t="s">
        <v>1024</v>
      </c>
      <c r="C300" t="s">
        <v>108</v>
      </c>
      <c r="D300" t="s">
        <v>821</v>
      </c>
      <c r="E300" s="105" t="s">
        <v>3492</v>
      </c>
      <c r="F300" t="s">
        <v>874</v>
      </c>
      <c r="G300" t="s">
        <v>842</v>
      </c>
      <c r="H300" t="s">
        <v>823</v>
      </c>
      <c r="I300" s="105" t="s">
        <v>3492</v>
      </c>
      <c r="J300" s="55">
        <v>3.53</v>
      </c>
      <c r="K300" t="s">
        <v>104</v>
      </c>
      <c r="L300" s="56">
        <v>8.8800000000000004E-2</v>
      </c>
      <c r="M300" s="56">
        <v>8.8900000000000007E-2</v>
      </c>
      <c r="N300" s="55">
        <v>8720.31</v>
      </c>
      <c r="O300" s="55">
        <v>99.90110999999996</v>
      </c>
      <c r="P300" s="55">
        <v>0</v>
      </c>
      <c r="Q300" s="55">
        <v>40.255832080574301</v>
      </c>
      <c r="R300" s="56">
        <v>0</v>
      </c>
      <c r="S300" s="56">
        <v>2.0999999999999999E-3</v>
      </c>
      <c r="T300" s="56">
        <v>8.0000000000000004E-4</v>
      </c>
    </row>
    <row r="301" spans="1:20">
      <c r="A301" t="s">
        <v>1025</v>
      </c>
      <c r="B301" t="s">
        <v>1026</v>
      </c>
      <c r="C301" t="s">
        <v>108</v>
      </c>
      <c r="D301" t="s">
        <v>821</v>
      </c>
      <c r="E301" s="105" t="s">
        <v>3492</v>
      </c>
      <c r="F301" t="s">
        <v>1010</v>
      </c>
      <c r="G301" t="s">
        <v>1027</v>
      </c>
      <c r="H301" t="s">
        <v>860</v>
      </c>
      <c r="I301" s="105" t="s">
        <v>3492</v>
      </c>
      <c r="J301" s="55">
        <v>3.57</v>
      </c>
      <c r="K301" t="s">
        <v>100</v>
      </c>
      <c r="L301" s="56">
        <v>6.3799999999999996E-2</v>
      </c>
      <c r="M301" s="56">
        <v>5.8599999999999999E-2</v>
      </c>
      <c r="N301" s="55">
        <v>12028.02</v>
      </c>
      <c r="O301" s="55">
        <v>104.10453999999996</v>
      </c>
      <c r="P301" s="55">
        <v>0</v>
      </c>
      <c r="Q301" s="55">
        <v>45.416259913675702</v>
      </c>
      <c r="R301" s="56">
        <v>0</v>
      </c>
      <c r="S301" s="56">
        <v>2.3999999999999998E-3</v>
      </c>
      <c r="T301" s="56">
        <v>8.9999999999999998E-4</v>
      </c>
    </row>
    <row r="302" spans="1:20">
      <c r="A302" t="s">
        <v>1028</v>
      </c>
      <c r="B302" t="s">
        <v>1029</v>
      </c>
      <c r="C302" t="s">
        <v>108</v>
      </c>
      <c r="D302" t="s">
        <v>821</v>
      </c>
      <c r="E302" s="105" t="s">
        <v>3492</v>
      </c>
      <c r="F302" t="s">
        <v>874</v>
      </c>
      <c r="G302" t="s">
        <v>842</v>
      </c>
      <c r="H302" t="s">
        <v>823</v>
      </c>
      <c r="I302" s="105" t="s">
        <v>3492</v>
      </c>
      <c r="J302" s="55">
        <v>3.94</v>
      </c>
      <c r="K302" t="s">
        <v>104</v>
      </c>
      <c r="L302" s="56">
        <v>8.5000000000000006E-2</v>
      </c>
      <c r="M302" s="56">
        <v>8.2000000000000003E-2</v>
      </c>
      <c r="N302" s="55">
        <v>4295.72</v>
      </c>
      <c r="O302" s="55">
        <v>100.90441000000017</v>
      </c>
      <c r="P302" s="55">
        <v>0</v>
      </c>
      <c r="Q302" s="55">
        <v>20.0296187700134</v>
      </c>
      <c r="R302" s="56">
        <v>0</v>
      </c>
      <c r="S302" s="56">
        <v>1.1000000000000001E-3</v>
      </c>
      <c r="T302" s="56">
        <v>4.0000000000000002E-4</v>
      </c>
    </row>
    <row r="303" spans="1:20">
      <c r="A303" t="s">
        <v>1030</v>
      </c>
      <c r="B303" t="s">
        <v>1031</v>
      </c>
      <c r="C303" t="s">
        <v>108</v>
      </c>
      <c r="D303" t="s">
        <v>821</v>
      </c>
      <c r="E303" s="105" t="s">
        <v>3492</v>
      </c>
      <c r="F303" t="s">
        <v>874</v>
      </c>
      <c r="G303" t="s">
        <v>842</v>
      </c>
      <c r="H303" t="s">
        <v>823</v>
      </c>
      <c r="I303" s="105" t="s">
        <v>3492</v>
      </c>
      <c r="J303" s="55">
        <v>3.6</v>
      </c>
      <c r="K303" t="s">
        <v>104</v>
      </c>
      <c r="L303" s="56">
        <v>8.5000000000000006E-2</v>
      </c>
      <c r="M303" s="56">
        <v>7.9600000000000004E-2</v>
      </c>
      <c r="N303" s="55">
        <v>4295.72</v>
      </c>
      <c r="O303" s="55">
        <v>101.61441000000016</v>
      </c>
      <c r="P303" s="55">
        <v>0</v>
      </c>
      <c r="Q303" s="55">
        <v>20.1705544271042</v>
      </c>
      <c r="R303" s="56">
        <v>0</v>
      </c>
      <c r="S303" s="56">
        <v>1.1000000000000001E-3</v>
      </c>
      <c r="T303" s="56">
        <v>4.0000000000000002E-4</v>
      </c>
    </row>
    <row r="304" spans="1:20">
      <c r="A304" t="s">
        <v>1032</v>
      </c>
      <c r="B304" t="s">
        <v>1033</v>
      </c>
      <c r="C304" t="s">
        <v>108</v>
      </c>
      <c r="D304" t="s">
        <v>821</v>
      </c>
      <c r="E304" s="105" t="s">
        <v>3492</v>
      </c>
      <c r="F304" t="s">
        <v>881</v>
      </c>
      <c r="G304" t="s">
        <v>1034</v>
      </c>
      <c r="H304" t="s">
        <v>860</v>
      </c>
      <c r="I304" s="105" t="s">
        <v>3492</v>
      </c>
      <c r="J304" s="55">
        <v>3.5</v>
      </c>
      <c r="K304" t="s">
        <v>102</v>
      </c>
      <c r="L304" s="56">
        <v>2.63E-2</v>
      </c>
      <c r="M304" s="56">
        <v>0.1004</v>
      </c>
      <c r="N304" s="55">
        <v>7753.77</v>
      </c>
      <c r="O304" s="55">
        <v>78.332140000000109</v>
      </c>
      <c r="P304" s="55">
        <v>0</v>
      </c>
      <c r="Q304" s="55">
        <v>24.365230736783499</v>
      </c>
      <c r="R304" s="56">
        <v>0</v>
      </c>
      <c r="S304" s="56">
        <v>1.2999999999999999E-3</v>
      </c>
      <c r="T304" s="56">
        <v>5.0000000000000001E-4</v>
      </c>
    </row>
    <row r="305" spans="1:20">
      <c r="A305" t="s">
        <v>1035</v>
      </c>
      <c r="B305" t="s">
        <v>1036</v>
      </c>
      <c r="C305" t="s">
        <v>108</v>
      </c>
      <c r="D305" t="s">
        <v>821</v>
      </c>
      <c r="E305" s="105" t="s">
        <v>3492</v>
      </c>
      <c r="F305" t="s">
        <v>961</v>
      </c>
      <c r="G305" t="s">
        <v>1034</v>
      </c>
      <c r="H305" t="s">
        <v>860</v>
      </c>
      <c r="I305" s="105" t="s">
        <v>3492</v>
      </c>
      <c r="J305" s="55">
        <v>3.58</v>
      </c>
      <c r="K305" t="s">
        <v>100</v>
      </c>
      <c r="L305" s="56">
        <v>7.3800000000000004E-2</v>
      </c>
      <c r="M305" s="56">
        <v>6.6199999999999995E-2</v>
      </c>
      <c r="N305" s="55">
        <v>12887.16</v>
      </c>
      <c r="O305" s="55">
        <v>104.84384999999996</v>
      </c>
      <c r="P305" s="55">
        <v>0</v>
      </c>
      <c r="Q305" s="55">
        <v>49.005828575666797</v>
      </c>
      <c r="R305" s="56">
        <v>0</v>
      </c>
      <c r="S305" s="56">
        <v>2.5999999999999999E-3</v>
      </c>
      <c r="T305" s="56">
        <v>8.9999999999999998E-4</v>
      </c>
    </row>
    <row r="306" spans="1:20">
      <c r="A306" t="s">
        <v>1037</v>
      </c>
      <c r="B306" t="s">
        <v>1038</v>
      </c>
      <c r="C306" t="s">
        <v>108</v>
      </c>
      <c r="D306" t="s">
        <v>821</v>
      </c>
      <c r="E306" s="105" t="s">
        <v>3492</v>
      </c>
      <c r="F306" t="s">
        <v>926</v>
      </c>
      <c r="G306" t="s">
        <v>1039</v>
      </c>
      <c r="H306" t="s">
        <v>823</v>
      </c>
      <c r="I306" s="105" t="s">
        <v>3492</v>
      </c>
      <c r="J306" s="55">
        <v>1.91</v>
      </c>
      <c r="K306" t="s">
        <v>102</v>
      </c>
      <c r="L306" s="56">
        <v>0.05</v>
      </c>
      <c r="M306" s="56">
        <v>5.0099999999999999E-2</v>
      </c>
      <c r="N306" s="55">
        <v>4295.72</v>
      </c>
      <c r="O306" s="55">
        <v>104.23363000000013</v>
      </c>
      <c r="P306" s="55">
        <v>0</v>
      </c>
      <c r="Q306" s="55">
        <v>17.962279547275401</v>
      </c>
      <c r="R306" s="56">
        <v>0</v>
      </c>
      <c r="S306" s="56">
        <v>1E-3</v>
      </c>
      <c r="T306" s="56">
        <v>2.9999999999999997E-4</v>
      </c>
    </row>
    <row r="307" spans="1:20">
      <c r="A307" t="s">
        <v>1040</v>
      </c>
      <c r="B307" t="s">
        <v>1041</v>
      </c>
      <c r="C307" t="s">
        <v>108</v>
      </c>
      <c r="D307" t="s">
        <v>821</v>
      </c>
      <c r="E307" s="105" t="s">
        <v>3492</v>
      </c>
      <c r="F307" t="s">
        <v>926</v>
      </c>
      <c r="G307" t="s">
        <v>1039</v>
      </c>
      <c r="H307" t="s">
        <v>823</v>
      </c>
      <c r="I307" s="105" t="s">
        <v>3492</v>
      </c>
      <c r="J307" s="55">
        <v>1.93</v>
      </c>
      <c r="K307" t="s">
        <v>104</v>
      </c>
      <c r="L307" s="56">
        <v>0.06</v>
      </c>
      <c r="M307" s="56">
        <v>7.2499999999999995E-2</v>
      </c>
      <c r="N307" s="55">
        <v>10180.86</v>
      </c>
      <c r="O307" s="55">
        <v>99.52332999999993</v>
      </c>
      <c r="P307" s="55">
        <v>0</v>
      </c>
      <c r="Q307" s="55">
        <v>46.8204878310327</v>
      </c>
      <c r="R307" s="56">
        <v>0</v>
      </c>
      <c r="S307" s="56">
        <v>2.5000000000000001E-3</v>
      </c>
      <c r="T307" s="56">
        <v>8.9999999999999998E-4</v>
      </c>
    </row>
    <row r="308" spans="1:20">
      <c r="A308" t="s">
        <v>1042</v>
      </c>
      <c r="B308" t="s">
        <v>1043</v>
      </c>
      <c r="C308" t="s">
        <v>108</v>
      </c>
      <c r="D308" t="s">
        <v>821</v>
      </c>
      <c r="E308" s="105" t="s">
        <v>3492</v>
      </c>
      <c r="F308" t="s">
        <v>1010</v>
      </c>
      <c r="G308" t="s">
        <v>1034</v>
      </c>
      <c r="H308" t="s">
        <v>860</v>
      </c>
      <c r="I308" s="105" t="s">
        <v>3492</v>
      </c>
      <c r="J308" s="55">
        <v>6.02</v>
      </c>
      <c r="K308" t="s">
        <v>100</v>
      </c>
      <c r="L308" s="56">
        <v>5.1299999999999998E-2</v>
      </c>
      <c r="M308" s="56">
        <v>7.8E-2</v>
      </c>
      <c r="N308" s="55">
        <v>9450.58</v>
      </c>
      <c r="O308" s="55">
        <v>85.774169999999941</v>
      </c>
      <c r="P308" s="55">
        <v>0</v>
      </c>
      <c r="Q308" s="55">
        <v>29.401029825659599</v>
      </c>
      <c r="R308" s="56">
        <v>0</v>
      </c>
      <c r="S308" s="56">
        <v>1.6000000000000001E-3</v>
      </c>
      <c r="T308" s="56">
        <v>5.9999999999999995E-4</v>
      </c>
    </row>
    <row r="309" spans="1:20">
      <c r="A309" t="s">
        <v>186</v>
      </c>
      <c r="B309" s="107" t="s">
        <v>3492</v>
      </c>
      <c r="C309" s="107" t="s">
        <v>3492</v>
      </c>
      <c r="D309" s="107" t="s">
        <v>3492</v>
      </c>
      <c r="E309" s="107" t="s">
        <v>3492</v>
      </c>
      <c r="F309" s="107" t="s">
        <v>3492</v>
      </c>
      <c r="G309" s="107" t="s">
        <v>3492</v>
      </c>
      <c r="H309" s="107" t="s">
        <v>3492</v>
      </c>
      <c r="I309" s="107" t="s">
        <v>3492</v>
      </c>
      <c r="J309" s="107" t="s">
        <v>3492</v>
      </c>
      <c r="K309" s="107" t="s">
        <v>3492</v>
      </c>
      <c r="L309" s="107" t="s">
        <v>3492</v>
      </c>
      <c r="M309" s="107" t="s">
        <v>3492</v>
      </c>
      <c r="N309" s="107" t="s">
        <v>3492</v>
      </c>
      <c r="O309" s="107" t="s">
        <v>3492</v>
      </c>
      <c r="P309" s="107" t="s">
        <v>3492</v>
      </c>
      <c r="Q309" s="107" t="s">
        <v>3492</v>
      </c>
      <c r="R309" s="107" t="s">
        <v>3492</v>
      </c>
      <c r="S309" s="107" t="s">
        <v>3492</v>
      </c>
      <c r="T309" s="107" t="s">
        <v>3492</v>
      </c>
    </row>
    <row r="310" spans="1:20">
      <c r="A310" t="s">
        <v>296</v>
      </c>
      <c r="B310" s="107" t="s">
        <v>3492</v>
      </c>
      <c r="C310" s="107" t="s">
        <v>3492</v>
      </c>
      <c r="D310" s="107" t="s">
        <v>3492</v>
      </c>
      <c r="E310" s="107" t="s">
        <v>3492</v>
      </c>
      <c r="F310" s="107" t="s">
        <v>3492</v>
      </c>
      <c r="G310" s="107" t="s">
        <v>3492</v>
      </c>
      <c r="H310" s="107" t="s">
        <v>3492</v>
      </c>
      <c r="I310" s="107" t="s">
        <v>3492</v>
      </c>
      <c r="J310" s="107" t="s">
        <v>3492</v>
      </c>
      <c r="K310" s="107" t="s">
        <v>3492</v>
      </c>
      <c r="L310" s="107" t="s">
        <v>3492</v>
      </c>
      <c r="M310" s="107" t="s">
        <v>3492</v>
      </c>
      <c r="N310" s="107" t="s">
        <v>3492</v>
      </c>
      <c r="O310" s="107" t="s">
        <v>3492</v>
      </c>
      <c r="P310" s="107" t="s">
        <v>3492</v>
      </c>
      <c r="Q310" s="107" t="s">
        <v>3492</v>
      </c>
      <c r="R310" s="107" t="s">
        <v>3492</v>
      </c>
      <c r="S310" s="107" t="s">
        <v>3492</v>
      </c>
      <c r="T310" s="107" t="s">
        <v>3492</v>
      </c>
    </row>
    <row r="311" spans="1:20">
      <c r="A311" t="s">
        <v>297</v>
      </c>
      <c r="B311" s="107" t="s">
        <v>3492</v>
      </c>
      <c r="C311" s="107" t="s">
        <v>3492</v>
      </c>
      <c r="D311" s="107" t="s">
        <v>3492</v>
      </c>
      <c r="E311" s="107" t="s">
        <v>3492</v>
      </c>
      <c r="F311" s="107" t="s">
        <v>3492</v>
      </c>
      <c r="G311" s="107" t="s">
        <v>3492</v>
      </c>
      <c r="H311" s="107" t="s">
        <v>3492</v>
      </c>
      <c r="I311" s="107" t="s">
        <v>3492</v>
      </c>
      <c r="J311" s="107" t="s">
        <v>3492</v>
      </c>
      <c r="K311" s="107" t="s">
        <v>3492</v>
      </c>
      <c r="L311" s="107" t="s">
        <v>3492</v>
      </c>
      <c r="M311" s="107" t="s">
        <v>3492</v>
      </c>
      <c r="N311" s="107" t="s">
        <v>3492</v>
      </c>
      <c r="O311" s="107" t="s">
        <v>3492</v>
      </c>
      <c r="P311" s="107" t="s">
        <v>3492</v>
      </c>
      <c r="Q311" s="107" t="s">
        <v>3492</v>
      </c>
      <c r="R311" s="107" t="s">
        <v>3492</v>
      </c>
      <c r="S311" s="107" t="s">
        <v>3492</v>
      </c>
      <c r="T311" s="107" t="s">
        <v>3492</v>
      </c>
    </row>
    <row r="312" spans="1:20">
      <c r="A312" t="s">
        <v>298</v>
      </c>
      <c r="B312" s="107" t="s">
        <v>3492</v>
      </c>
      <c r="C312" s="107" t="s">
        <v>3492</v>
      </c>
      <c r="D312" s="107" t="s">
        <v>3492</v>
      </c>
      <c r="E312" s="107" t="s">
        <v>3492</v>
      </c>
      <c r="F312" s="107" t="s">
        <v>3492</v>
      </c>
      <c r="G312" s="107" t="s">
        <v>3492</v>
      </c>
      <c r="H312" s="107" t="s">
        <v>3492</v>
      </c>
      <c r="I312" s="107" t="s">
        <v>3492</v>
      </c>
      <c r="J312" s="107" t="s">
        <v>3492</v>
      </c>
      <c r="K312" s="107" t="s">
        <v>3492</v>
      </c>
      <c r="L312" s="107" t="s">
        <v>3492</v>
      </c>
      <c r="M312" s="107" t="s">
        <v>3492</v>
      </c>
      <c r="N312" s="107" t="s">
        <v>3492</v>
      </c>
      <c r="O312" s="107" t="s">
        <v>3492</v>
      </c>
      <c r="P312" s="107" t="s">
        <v>3492</v>
      </c>
      <c r="Q312" s="107" t="s">
        <v>3492</v>
      </c>
      <c r="R312" s="107" t="s">
        <v>3492</v>
      </c>
      <c r="S312" s="107" t="s">
        <v>3492</v>
      </c>
      <c r="T312" s="107" t="s">
        <v>3492</v>
      </c>
    </row>
    <row r="313" spans="1:20">
      <c r="A313" t="s">
        <v>299</v>
      </c>
      <c r="B313" s="107" t="s">
        <v>3492</v>
      </c>
      <c r="C313" s="107" t="s">
        <v>3492</v>
      </c>
      <c r="D313" s="107" t="s">
        <v>3492</v>
      </c>
      <c r="E313" s="107" t="s">
        <v>3492</v>
      </c>
      <c r="F313" s="107" t="s">
        <v>3492</v>
      </c>
      <c r="G313" s="107" t="s">
        <v>3492</v>
      </c>
      <c r="H313" s="107" t="s">
        <v>3492</v>
      </c>
      <c r="I313" s="107" t="s">
        <v>3492</v>
      </c>
      <c r="J313" s="107" t="s">
        <v>3492</v>
      </c>
      <c r="K313" s="107" t="s">
        <v>3492</v>
      </c>
      <c r="L313" s="107" t="s">
        <v>3492</v>
      </c>
      <c r="M313" s="107" t="s">
        <v>3492</v>
      </c>
      <c r="N313" s="107" t="s">
        <v>3492</v>
      </c>
      <c r="O313" s="107" t="s">
        <v>3492</v>
      </c>
      <c r="P313" s="107" t="s">
        <v>3492</v>
      </c>
      <c r="Q313" s="107" t="s">
        <v>3492</v>
      </c>
      <c r="R313" s="107" t="s">
        <v>3492</v>
      </c>
      <c r="S313" s="107" t="s">
        <v>3492</v>
      </c>
      <c r="T313" s="107" t="s">
        <v>3492</v>
      </c>
    </row>
    <row r="314" spans="1:20" hidden="1">
      <c r="B314" s="13"/>
      <c r="C314" s="13"/>
      <c r="D314" s="13"/>
      <c r="E314" s="13"/>
    </row>
    <row r="315" spans="1:20" hidden="1">
      <c r="B315" s="13"/>
      <c r="C315" s="13"/>
      <c r="D315" s="13"/>
      <c r="E315" s="13"/>
    </row>
    <row r="316" spans="1:20" hidden="1">
      <c r="B316" s="13"/>
      <c r="C316" s="13"/>
      <c r="D316" s="13"/>
      <c r="E316" s="13"/>
    </row>
    <row r="317" spans="1:20" hidden="1">
      <c r="B317" s="13"/>
      <c r="C317" s="13"/>
      <c r="D317" s="13"/>
      <c r="E317" s="13"/>
    </row>
    <row r="318" spans="1:20" hidden="1">
      <c r="B318" s="13"/>
      <c r="C318" s="13"/>
      <c r="D318" s="13"/>
      <c r="E318" s="13"/>
    </row>
    <row r="319" spans="1:20" hidden="1">
      <c r="B319" s="13"/>
      <c r="C319" s="13"/>
      <c r="D319" s="13"/>
      <c r="E319" s="13"/>
    </row>
    <row r="320" spans="1:20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3491</v>
      </c>
    </row>
    <row r="2" spans="1:14" s="1" customFormat="1">
      <c r="A2" s="2" t="s">
        <v>1</v>
      </c>
      <c r="B2" s="9" t="s">
        <v>2709</v>
      </c>
    </row>
    <row r="3" spans="1:14" s="1" customFormat="1">
      <c r="A3" s="2" t="s">
        <v>2</v>
      </c>
      <c r="B3" s="20" t="s">
        <v>2710</v>
      </c>
    </row>
    <row r="4" spans="1:14" s="1" customFormat="1">
      <c r="A4" s="2" t="s">
        <v>3</v>
      </c>
      <c r="B4" s="61" t="s">
        <v>165</v>
      </c>
    </row>
    <row r="5" spans="1:1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s="15" customFormat="1">
      <c r="A6" s="32" t="s">
        <v>45</v>
      </c>
      <c r="B6" s="33" t="s">
        <v>46</v>
      </c>
      <c r="C6" s="114" t="s">
        <v>66</v>
      </c>
      <c r="D6" s="114" t="s">
        <v>79</v>
      </c>
      <c r="E6" s="114" t="s">
        <v>47</v>
      </c>
      <c r="F6" s="114" t="s">
        <v>80</v>
      </c>
      <c r="G6" s="114" t="s">
        <v>50</v>
      </c>
      <c r="H6" s="108" t="s">
        <v>155</v>
      </c>
      <c r="I6" s="108" t="s">
        <v>156</v>
      </c>
      <c r="J6" s="108" t="s">
        <v>160</v>
      </c>
      <c r="K6" s="108" t="s">
        <v>53</v>
      </c>
      <c r="L6" s="108" t="s">
        <v>69</v>
      </c>
      <c r="M6" s="108" t="s">
        <v>54</v>
      </c>
      <c r="N6" s="36" t="s">
        <v>151</v>
      </c>
    </row>
    <row r="7" spans="1:14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100" t="s">
        <v>3492</v>
      </c>
      <c r="G7" s="100" t="s">
        <v>3492</v>
      </c>
      <c r="H7" s="16" t="s">
        <v>152</v>
      </c>
      <c r="I7" s="100" t="s">
        <v>3492</v>
      </c>
      <c r="J7" s="16" t="s">
        <v>153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102" t="s">
        <v>3492</v>
      </c>
      <c r="H9" s="53">
        <v>79325.332999999999</v>
      </c>
      <c r="I9" s="102" t="s">
        <v>3492</v>
      </c>
      <c r="J9" s="53">
        <v>0.95162999999999998</v>
      </c>
      <c r="K9" s="53">
        <v>1652.4754393505625</v>
      </c>
      <c r="L9" s="102" t="s">
        <v>3492</v>
      </c>
      <c r="M9" s="54">
        <v>1</v>
      </c>
      <c r="N9" s="54">
        <v>3.09E-2</v>
      </c>
    </row>
    <row r="10" spans="1:14">
      <c r="A10" s="57" t="s">
        <v>172</v>
      </c>
      <c r="B10" s="106" t="s">
        <v>3492</v>
      </c>
      <c r="C10" s="106" t="s">
        <v>3492</v>
      </c>
      <c r="D10" s="107" t="s">
        <v>3492</v>
      </c>
      <c r="E10" s="107" t="s">
        <v>3492</v>
      </c>
      <c r="F10" s="107" t="s">
        <v>3492</v>
      </c>
      <c r="G10" s="107" t="s">
        <v>3492</v>
      </c>
      <c r="H10" s="59">
        <v>75466.7</v>
      </c>
      <c r="I10" s="107" t="s">
        <v>3492</v>
      </c>
      <c r="J10" s="59">
        <v>0.83172000000000001</v>
      </c>
      <c r="K10" s="59">
        <v>1225.4887473469628</v>
      </c>
      <c r="L10" s="107" t="s">
        <v>3492</v>
      </c>
      <c r="M10" s="58">
        <v>0.74160000000000004</v>
      </c>
      <c r="N10" s="58">
        <v>2.29E-2</v>
      </c>
    </row>
    <row r="11" spans="1:14">
      <c r="A11" s="57" t="s">
        <v>1044</v>
      </c>
      <c r="B11" s="106" t="s">
        <v>3492</v>
      </c>
      <c r="C11" s="106" t="s">
        <v>3492</v>
      </c>
      <c r="D11" s="107" t="s">
        <v>3492</v>
      </c>
      <c r="E11" s="107" t="s">
        <v>3492</v>
      </c>
      <c r="F11" s="107" t="s">
        <v>3492</v>
      </c>
      <c r="G11" s="107" t="s">
        <v>3492</v>
      </c>
      <c r="H11" s="59">
        <v>25725.42</v>
      </c>
      <c r="I11" s="107" t="s">
        <v>3492</v>
      </c>
      <c r="J11" s="59">
        <v>0.11494</v>
      </c>
      <c r="K11" s="59">
        <v>760.52650419999998</v>
      </c>
      <c r="L11" s="107" t="s">
        <v>3492</v>
      </c>
      <c r="M11" s="58">
        <v>0.4602</v>
      </c>
      <c r="N11" s="58">
        <v>1.4200000000000001E-2</v>
      </c>
    </row>
    <row r="12" spans="1:14">
      <c r="A12" t="s">
        <v>1045</v>
      </c>
      <c r="B12" t="s">
        <v>1046</v>
      </c>
      <c r="C12" t="s">
        <v>96</v>
      </c>
      <c r="D12" t="s">
        <v>108</v>
      </c>
      <c r="E12" t="s">
        <v>639</v>
      </c>
      <c r="F12" t="s">
        <v>315</v>
      </c>
      <c r="G12" t="s">
        <v>98</v>
      </c>
      <c r="H12" s="55">
        <v>579.4</v>
      </c>
      <c r="I12" s="55">
        <v>2400</v>
      </c>
      <c r="J12" s="55">
        <v>0</v>
      </c>
      <c r="K12" s="55">
        <v>13.9056</v>
      </c>
      <c r="L12" s="56">
        <v>0</v>
      </c>
      <c r="M12" s="56">
        <v>8.3999999999999995E-3</v>
      </c>
      <c r="N12" s="56">
        <v>2.9999999999999997E-4</v>
      </c>
    </row>
    <row r="13" spans="1:14">
      <c r="A13" t="s">
        <v>1047</v>
      </c>
      <c r="B13" t="s">
        <v>1048</v>
      </c>
      <c r="C13" t="s">
        <v>96</v>
      </c>
      <c r="D13" t="s">
        <v>108</v>
      </c>
      <c r="E13" t="s">
        <v>1049</v>
      </c>
      <c r="F13" t="s">
        <v>668</v>
      </c>
      <c r="G13" t="s">
        <v>98</v>
      </c>
      <c r="H13" s="55">
        <v>72.989999999999995</v>
      </c>
      <c r="I13" s="55">
        <v>27680</v>
      </c>
      <c r="J13" s="55">
        <v>0</v>
      </c>
      <c r="K13" s="55">
        <v>20.203631999999999</v>
      </c>
      <c r="L13" s="56">
        <v>0</v>
      </c>
      <c r="M13" s="56">
        <v>1.2200000000000001E-2</v>
      </c>
      <c r="N13" s="56">
        <v>4.0000000000000002E-4</v>
      </c>
    </row>
    <row r="14" spans="1:14">
      <c r="A14" t="s">
        <v>1050</v>
      </c>
      <c r="B14" t="s">
        <v>1051</v>
      </c>
      <c r="C14" t="s">
        <v>96</v>
      </c>
      <c r="D14" t="s">
        <v>108</v>
      </c>
      <c r="E14" t="s">
        <v>771</v>
      </c>
      <c r="F14" t="s">
        <v>668</v>
      </c>
      <c r="G14" t="s">
        <v>98</v>
      </c>
      <c r="H14" s="55">
        <v>242.13</v>
      </c>
      <c r="I14" s="55">
        <v>7120</v>
      </c>
      <c r="J14" s="55">
        <v>0</v>
      </c>
      <c r="K14" s="55">
        <v>17.239656</v>
      </c>
      <c r="L14" s="56">
        <v>0</v>
      </c>
      <c r="M14" s="56">
        <v>1.04E-2</v>
      </c>
      <c r="N14" s="56">
        <v>2.9999999999999997E-4</v>
      </c>
    </row>
    <row r="15" spans="1:14">
      <c r="A15" t="s">
        <v>1052</v>
      </c>
      <c r="B15" t="s">
        <v>1053</v>
      </c>
      <c r="C15" t="s">
        <v>96</v>
      </c>
      <c r="D15" t="s">
        <v>108</v>
      </c>
      <c r="E15" t="s">
        <v>774</v>
      </c>
      <c r="F15" t="s">
        <v>668</v>
      </c>
      <c r="G15" t="s">
        <v>98</v>
      </c>
      <c r="H15" s="55">
        <v>1344.63</v>
      </c>
      <c r="I15" s="55">
        <v>1336</v>
      </c>
      <c r="J15" s="55">
        <v>0</v>
      </c>
      <c r="K15" s="55">
        <v>17.964256800000001</v>
      </c>
      <c r="L15" s="56">
        <v>0</v>
      </c>
      <c r="M15" s="56">
        <v>1.09E-2</v>
      </c>
      <c r="N15" s="56">
        <v>2.9999999999999997E-4</v>
      </c>
    </row>
    <row r="16" spans="1:14">
      <c r="A16" t="s">
        <v>1054</v>
      </c>
      <c r="B16" t="s">
        <v>1055</v>
      </c>
      <c r="C16" t="s">
        <v>96</v>
      </c>
      <c r="D16" t="s">
        <v>108</v>
      </c>
      <c r="E16" t="s">
        <v>423</v>
      </c>
      <c r="F16" t="s">
        <v>424</v>
      </c>
      <c r="G16" t="s">
        <v>98</v>
      </c>
      <c r="H16" s="55">
        <v>379.41</v>
      </c>
      <c r="I16" s="55">
        <v>3807</v>
      </c>
      <c r="J16" s="55">
        <v>0</v>
      </c>
      <c r="K16" s="55">
        <v>14.4441387</v>
      </c>
      <c r="L16" s="56">
        <v>0</v>
      </c>
      <c r="M16" s="56">
        <v>8.6999999999999994E-3</v>
      </c>
      <c r="N16" s="56">
        <v>2.9999999999999997E-4</v>
      </c>
    </row>
    <row r="17" spans="1:14">
      <c r="A17" t="s">
        <v>1056</v>
      </c>
      <c r="B17" t="s">
        <v>1057</v>
      </c>
      <c r="C17" t="s">
        <v>96</v>
      </c>
      <c r="D17" t="s">
        <v>108</v>
      </c>
      <c r="E17" t="s">
        <v>689</v>
      </c>
      <c r="F17" t="s">
        <v>424</v>
      </c>
      <c r="G17" t="s">
        <v>98</v>
      </c>
      <c r="H17" s="55">
        <v>313.72000000000003</v>
      </c>
      <c r="I17" s="55">
        <v>2893</v>
      </c>
      <c r="J17" s="55">
        <v>0</v>
      </c>
      <c r="K17" s="55">
        <v>9.0759196000000006</v>
      </c>
      <c r="L17" s="56">
        <v>0</v>
      </c>
      <c r="M17" s="56">
        <v>5.4999999999999997E-3</v>
      </c>
      <c r="N17" s="56">
        <v>2.0000000000000001E-4</v>
      </c>
    </row>
    <row r="18" spans="1:14">
      <c r="A18" t="s">
        <v>1058</v>
      </c>
      <c r="B18" t="s">
        <v>1059</v>
      </c>
      <c r="C18" t="s">
        <v>96</v>
      </c>
      <c r="D18" t="s">
        <v>108</v>
      </c>
      <c r="E18" t="s">
        <v>817</v>
      </c>
      <c r="F18" t="s">
        <v>681</v>
      </c>
      <c r="G18" t="s">
        <v>98</v>
      </c>
      <c r="H18" s="55">
        <v>63.37</v>
      </c>
      <c r="I18" s="55">
        <v>77500</v>
      </c>
      <c r="J18" s="55">
        <v>0.11494</v>
      </c>
      <c r="K18" s="55">
        <v>49.226689999999998</v>
      </c>
      <c r="L18" s="56">
        <v>0</v>
      </c>
      <c r="M18" s="56">
        <v>2.98E-2</v>
      </c>
      <c r="N18" s="56">
        <v>8.9999999999999998E-4</v>
      </c>
    </row>
    <row r="19" spans="1:14">
      <c r="A19" t="s">
        <v>1060</v>
      </c>
      <c r="B19" t="s">
        <v>1061</v>
      </c>
      <c r="C19" t="s">
        <v>96</v>
      </c>
      <c r="D19" t="s">
        <v>108</v>
      </c>
      <c r="E19" t="s">
        <v>624</v>
      </c>
      <c r="F19" t="s">
        <v>543</v>
      </c>
      <c r="G19" t="s">
        <v>98</v>
      </c>
      <c r="H19" s="55">
        <v>35.909999999999997</v>
      </c>
      <c r="I19" s="55">
        <v>5701</v>
      </c>
      <c r="J19" s="55">
        <v>0</v>
      </c>
      <c r="K19" s="55">
        <v>2.0472291</v>
      </c>
      <c r="L19" s="56">
        <v>0</v>
      </c>
      <c r="M19" s="56">
        <v>1.1999999999999999E-3</v>
      </c>
      <c r="N19" s="56">
        <v>0</v>
      </c>
    </row>
    <row r="20" spans="1:14">
      <c r="A20" t="s">
        <v>1062</v>
      </c>
      <c r="B20" t="s">
        <v>1063</v>
      </c>
      <c r="C20" t="s">
        <v>96</v>
      </c>
      <c r="D20" t="s">
        <v>108</v>
      </c>
      <c r="E20" t="s">
        <v>1064</v>
      </c>
      <c r="F20" t="s">
        <v>543</v>
      </c>
      <c r="G20" t="s">
        <v>98</v>
      </c>
      <c r="H20" s="55">
        <v>1285.02</v>
      </c>
      <c r="I20" s="55">
        <v>1027</v>
      </c>
      <c r="J20" s="55">
        <v>0</v>
      </c>
      <c r="K20" s="55">
        <v>13.1971554</v>
      </c>
      <c r="L20" s="56">
        <v>0</v>
      </c>
      <c r="M20" s="56">
        <v>8.0000000000000002E-3</v>
      </c>
      <c r="N20" s="56">
        <v>2.0000000000000001E-4</v>
      </c>
    </row>
    <row r="21" spans="1:14">
      <c r="A21" t="s">
        <v>1065</v>
      </c>
      <c r="B21" t="s">
        <v>1066</v>
      </c>
      <c r="C21" t="s">
        <v>96</v>
      </c>
      <c r="D21" t="s">
        <v>108</v>
      </c>
      <c r="E21" t="s">
        <v>1067</v>
      </c>
      <c r="F21" t="s">
        <v>307</v>
      </c>
      <c r="G21" t="s">
        <v>98</v>
      </c>
      <c r="H21" s="55">
        <v>1756.66</v>
      </c>
      <c r="I21" s="55">
        <v>1835</v>
      </c>
      <c r="J21" s="55">
        <v>0</v>
      </c>
      <c r="K21" s="55">
        <v>32.234710999999997</v>
      </c>
      <c r="L21" s="56">
        <v>0</v>
      </c>
      <c r="M21" s="56">
        <v>1.95E-2</v>
      </c>
      <c r="N21" s="56">
        <v>5.9999999999999995E-4</v>
      </c>
    </row>
    <row r="22" spans="1:14">
      <c r="A22" t="s">
        <v>1068</v>
      </c>
      <c r="B22" t="s">
        <v>1069</v>
      </c>
      <c r="C22" t="s">
        <v>96</v>
      </c>
      <c r="D22" t="s">
        <v>108</v>
      </c>
      <c r="E22" t="s">
        <v>443</v>
      </c>
      <c r="F22" t="s">
        <v>307</v>
      </c>
      <c r="G22" t="s">
        <v>98</v>
      </c>
      <c r="H22" s="55">
        <v>2094.4699999999998</v>
      </c>
      <c r="I22" s="55">
        <v>3290</v>
      </c>
      <c r="J22" s="55">
        <v>0</v>
      </c>
      <c r="K22" s="55">
        <v>68.908062999999999</v>
      </c>
      <c r="L22" s="56">
        <v>0</v>
      </c>
      <c r="M22" s="56">
        <v>4.1700000000000001E-2</v>
      </c>
      <c r="N22" s="56">
        <v>1.2999999999999999E-3</v>
      </c>
    </row>
    <row r="23" spans="1:14">
      <c r="A23" t="s">
        <v>1070</v>
      </c>
      <c r="B23" t="s">
        <v>1071</v>
      </c>
      <c r="C23" t="s">
        <v>96</v>
      </c>
      <c r="D23" t="s">
        <v>108</v>
      </c>
      <c r="E23" t="s">
        <v>433</v>
      </c>
      <c r="F23" t="s">
        <v>307</v>
      </c>
      <c r="G23" t="s">
        <v>98</v>
      </c>
      <c r="H23" s="55">
        <v>2450.1799999999998</v>
      </c>
      <c r="I23" s="55">
        <v>2950</v>
      </c>
      <c r="J23" s="55">
        <v>0</v>
      </c>
      <c r="K23" s="55">
        <v>72.28031</v>
      </c>
      <c r="L23" s="56">
        <v>0</v>
      </c>
      <c r="M23" s="56">
        <v>4.3700000000000003E-2</v>
      </c>
      <c r="N23" s="56">
        <v>1.4E-3</v>
      </c>
    </row>
    <row r="24" spans="1:14">
      <c r="A24" t="s">
        <v>1072</v>
      </c>
      <c r="B24" t="s">
        <v>1073</v>
      </c>
      <c r="C24" t="s">
        <v>96</v>
      </c>
      <c r="D24" t="s">
        <v>108</v>
      </c>
      <c r="E24" t="s">
        <v>837</v>
      </c>
      <c r="F24" t="s">
        <v>307</v>
      </c>
      <c r="G24" t="s">
        <v>98</v>
      </c>
      <c r="H24" s="55">
        <v>403.3</v>
      </c>
      <c r="I24" s="55">
        <v>14260</v>
      </c>
      <c r="J24" s="55">
        <v>0</v>
      </c>
      <c r="K24" s="55">
        <v>57.510579999999997</v>
      </c>
      <c r="L24" s="56">
        <v>0</v>
      </c>
      <c r="M24" s="56">
        <v>3.4799999999999998E-2</v>
      </c>
      <c r="N24" s="56">
        <v>1.1000000000000001E-3</v>
      </c>
    </row>
    <row r="25" spans="1:14">
      <c r="A25" t="s">
        <v>1074</v>
      </c>
      <c r="B25" t="s">
        <v>1075</v>
      </c>
      <c r="C25" t="s">
        <v>96</v>
      </c>
      <c r="D25" t="s">
        <v>108</v>
      </c>
      <c r="E25" t="s">
        <v>1076</v>
      </c>
      <c r="F25" t="s">
        <v>307</v>
      </c>
      <c r="G25" t="s">
        <v>98</v>
      </c>
      <c r="H25" s="55">
        <v>65.2</v>
      </c>
      <c r="I25" s="55">
        <v>14990</v>
      </c>
      <c r="J25" s="55">
        <v>0</v>
      </c>
      <c r="K25" s="55">
        <v>9.7734799999999993</v>
      </c>
      <c r="L25" s="56">
        <v>0</v>
      </c>
      <c r="M25" s="56">
        <v>5.8999999999999999E-3</v>
      </c>
      <c r="N25" s="56">
        <v>2.0000000000000001E-4</v>
      </c>
    </row>
    <row r="26" spans="1:14">
      <c r="A26" t="s">
        <v>1077</v>
      </c>
      <c r="B26" t="s">
        <v>1078</v>
      </c>
      <c r="C26" t="s">
        <v>96</v>
      </c>
      <c r="D26" t="s">
        <v>108</v>
      </c>
      <c r="E26" t="s">
        <v>1079</v>
      </c>
      <c r="F26" t="s">
        <v>103</v>
      </c>
      <c r="G26" t="s">
        <v>98</v>
      </c>
      <c r="H26" s="55">
        <v>15.43</v>
      </c>
      <c r="I26" s="55">
        <v>152920</v>
      </c>
      <c r="J26" s="55">
        <v>0</v>
      </c>
      <c r="K26" s="55">
        <v>23.595555999999998</v>
      </c>
      <c r="L26" s="56">
        <v>0</v>
      </c>
      <c r="M26" s="56">
        <v>1.43E-2</v>
      </c>
      <c r="N26" s="56">
        <v>4.0000000000000002E-4</v>
      </c>
    </row>
    <row r="27" spans="1:14">
      <c r="A27" t="s">
        <v>1080</v>
      </c>
      <c r="B27" t="s">
        <v>1081</v>
      </c>
      <c r="C27" t="s">
        <v>96</v>
      </c>
      <c r="D27" t="s">
        <v>108</v>
      </c>
      <c r="E27" t="s">
        <v>1082</v>
      </c>
      <c r="F27" t="s">
        <v>103</v>
      </c>
      <c r="G27" t="s">
        <v>98</v>
      </c>
      <c r="H27" s="55">
        <v>7.15</v>
      </c>
      <c r="I27" s="55">
        <v>91410</v>
      </c>
      <c r="J27" s="55">
        <v>0</v>
      </c>
      <c r="K27" s="55">
        <v>6.5358150000000004</v>
      </c>
      <c r="L27" s="56">
        <v>0</v>
      </c>
      <c r="M27" s="56">
        <v>4.0000000000000001E-3</v>
      </c>
      <c r="N27" s="56">
        <v>1E-4</v>
      </c>
    </row>
    <row r="28" spans="1:14">
      <c r="A28" t="s">
        <v>1083</v>
      </c>
      <c r="B28" t="s">
        <v>1084</v>
      </c>
      <c r="C28" t="s">
        <v>96</v>
      </c>
      <c r="D28" t="s">
        <v>108</v>
      </c>
      <c r="E28" t="s">
        <v>1085</v>
      </c>
      <c r="F28" t="s">
        <v>1086</v>
      </c>
      <c r="G28" t="s">
        <v>98</v>
      </c>
      <c r="H28" s="55">
        <v>243.01</v>
      </c>
      <c r="I28" s="55">
        <v>4850</v>
      </c>
      <c r="J28" s="55">
        <v>0</v>
      </c>
      <c r="K28" s="55">
        <v>11.785985</v>
      </c>
      <c r="L28" s="56">
        <v>0</v>
      </c>
      <c r="M28" s="56">
        <v>7.1000000000000004E-3</v>
      </c>
      <c r="N28" s="56">
        <v>2.0000000000000001E-4</v>
      </c>
    </row>
    <row r="29" spans="1:14">
      <c r="A29" t="s">
        <v>1087</v>
      </c>
      <c r="B29" t="s">
        <v>1088</v>
      </c>
      <c r="C29" t="s">
        <v>96</v>
      </c>
      <c r="D29" t="s">
        <v>108</v>
      </c>
      <c r="E29" t="s">
        <v>1089</v>
      </c>
      <c r="F29" t="s">
        <v>1086</v>
      </c>
      <c r="G29" t="s">
        <v>98</v>
      </c>
      <c r="H29" s="55">
        <v>1088.21</v>
      </c>
      <c r="I29" s="55">
        <v>1040</v>
      </c>
      <c r="J29" s="55">
        <v>0</v>
      </c>
      <c r="K29" s="55">
        <v>11.317384000000001</v>
      </c>
      <c r="L29" s="56">
        <v>0</v>
      </c>
      <c r="M29" s="56">
        <v>6.7999999999999996E-3</v>
      </c>
      <c r="N29" s="56">
        <v>2.0000000000000001E-4</v>
      </c>
    </row>
    <row r="30" spans="1:14">
      <c r="A30" t="s">
        <v>1090</v>
      </c>
      <c r="B30" t="s">
        <v>1091</v>
      </c>
      <c r="C30" t="s">
        <v>96</v>
      </c>
      <c r="D30" t="s">
        <v>108</v>
      </c>
      <c r="E30" t="s">
        <v>1092</v>
      </c>
      <c r="F30" t="s">
        <v>1086</v>
      </c>
      <c r="G30" t="s">
        <v>98</v>
      </c>
      <c r="H30" s="55">
        <v>6.75</v>
      </c>
      <c r="I30" s="55">
        <v>46450</v>
      </c>
      <c r="J30" s="55">
        <v>0</v>
      </c>
      <c r="K30" s="55">
        <v>3.1353749999999998</v>
      </c>
      <c r="L30" s="56">
        <v>0</v>
      </c>
      <c r="M30" s="56">
        <v>1.9E-3</v>
      </c>
      <c r="N30" s="56">
        <v>1E-4</v>
      </c>
    </row>
    <row r="31" spans="1:14">
      <c r="A31" t="s">
        <v>1093</v>
      </c>
      <c r="B31" t="s">
        <v>1094</v>
      </c>
      <c r="C31" t="s">
        <v>96</v>
      </c>
      <c r="D31" t="s">
        <v>108</v>
      </c>
      <c r="E31" t="s">
        <v>833</v>
      </c>
      <c r="F31" t="s">
        <v>471</v>
      </c>
      <c r="G31" t="s">
        <v>98</v>
      </c>
      <c r="H31" s="55">
        <v>2652.62</v>
      </c>
      <c r="I31" s="55">
        <v>1818</v>
      </c>
      <c r="J31" s="55">
        <v>0</v>
      </c>
      <c r="K31" s="55">
        <v>48.224631600000002</v>
      </c>
      <c r="L31" s="56">
        <v>0</v>
      </c>
      <c r="M31" s="56">
        <v>2.92E-2</v>
      </c>
      <c r="N31" s="56">
        <v>8.9999999999999998E-4</v>
      </c>
    </row>
    <row r="32" spans="1:14">
      <c r="A32" t="s">
        <v>1095</v>
      </c>
      <c r="B32" t="s">
        <v>1096</v>
      </c>
      <c r="C32" t="s">
        <v>96</v>
      </c>
      <c r="D32" t="s">
        <v>108</v>
      </c>
      <c r="E32" t="s">
        <v>1097</v>
      </c>
      <c r="F32" t="s">
        <v>1098</v>
      </c>
      <c r="G32" t="s">
        <v>98</v>
      </c>
      <c r="H32" s="55">
        <v>134.12</v>
      </c>
      <c r="I32" s="55">
        <v>11090</v>
      </c>
      <c r="J32" s="55">
        <v>0</v>
      </c>
      <c r="K32" s="55">
        <v>14.873908</v>
      </c>
      <c r="L32" s="56">
        <v>0</v>
      </c>
      <c r="M32" s="56">
        <v>8.9999999999999993E-3</v>
      </c>
      <c r="N32" s="56">
        <v>2.9999999999999997E-4</v>
      </c>
    </row>
    <row r="33" spans="1:14">
      <c r="A33" t="s">
        <v>1099</v>
      </c>
      <c r="B33" t="s">
        <v>1100</v>
      </c>
      <c r="C33" t="s">
        <v>96</v>
      </c>
      <c r="D33" t="s">
        <v>108</v>
      </c>
      <c r="E33" t="s">
        <v>1101</v>
      </c>
      <c r="F33" t="s">
        <v>1098</v>
      </c>
      <c r="G33" t="s">
        <v>98</v>
      </c>
      <c r="H33" s="55">
        <v>18.91</v>
      </c>
      <c r="I33" s="55">
        <v>50140</v>
      </c>
      <c r="J33" s="55">
        <v>0</v>
      </c>
      <c r="K33" s="55">
        <v>9.4814740000000004</v>
      </c>
      <c r="L33" s="56">
        <v>0</v>
      </c>
      <c r="M33" s="56">
        <v>5.7000000000000002E-3</v>
      </c>
      <c r="N33" s="56">
        <v>2.0000000000000001E-4</v>
      </c>
    </row>
    <row r="34" spans="1:14">
      <c r="A34" t="s">
        <v>1102</v>
      </c>
      <c r="B34" t="s">
        <v>1103</v>
      </c>
      <c r="C34" t="s">
        <v>96</v>
      </c>
      <c r="D34" t="s">
        <v>108</v>
      </c>
      <c r="E34" t="s">
        <v>1104</v>
      </c>
      <c r="F34" t="s">
        <v>1098</v>
      </c>
      <c r="G34" t="s">
        <v>98</v>
      </c>
      <c r="H34" s="55">
        <v>23.11</v>
      </c>
      <c r="I34" s="55">
        <v>25190</v>
      </c>
      <c r="J34" s="55">
        <v>0</v>
      </c>
      <c r="K34" s="55">
        <v>5.8214090000000001</v>
      </c>
      <c r="L34" s="56">
        <v>0</v>
      </c>
      <c r="M34" s="56">
        <v>3.5000000000000001E-3</v>
      </c>
      <c r="N34" s="56">
        <v>1E-4</v>
      </c>
    </row>
    <row r="35" spans="1:14">
      <c r="A35" t="s">
        <v>1105</v>
      </c>
      <c r="B35" t="s">
        <v>1106</v>
      </c>
      <c r="C35" t="s">
        <v>96</v>
      </c>
      <c r="D35" t="s">
        <v>108</v>
      </c>
      <c r="E35" t="s">
        <v>1107</v>
      </c>
      <c r="F35" t="s">
        <v>1108</v>
      </c>
      <c r="G35" t="s">
        <v>98</v>
      </c>
      <c r="H35" s="55">
        <v>206.6</v>
      </c>
      <c r="I35" s="55">
        <v>6850</v>
      </c>
      <c r="J35" s="55">
        <v>0</v>
      </c>
      <c r="K35" s="55">
        <v>14.152100000000001</v>
      </c>
      <c r="L35" s="56">
        <v>0</v>
      </c>
      <c r="M35" s="56">
        <v>8.6E-3</v>
      </c>
      <c r="N35" s="56">
        <v>2.9999999999999997E-4</v>
      </c>
    </row>
    <row r="36" spans="1:14">
      <c r="A36" t="s">
        <v>1109</v>
      </c>
      <c r="B36" t="s">
        <v>1110</v>
      </c>
      <c r="C36" t="s">
        <v>96</v>
      </c>
      <c r="D36" t="s">
        <v>108</v>
      </c>
      <c r="E36" t="s">
        <v>761</v>
      </c>
      <c r="F36" t="s">
        <v>762</v>
      </c>
      <c r="G36" t="s">
        <v>98</v>
      </c>
      <c r="H36" s="55">
        <v>874.14</v>
      </c>
      <c r="I36" s="55">
        <v>2365</v>
      </c>
      <c r="J36" s="55">
        <v>0</v>
      </c>
      <c r="K36" s="55">
        <v>20.673411000000002</v>
      </c>
      <c r="L36" s="56">
        <v>0</v>
      </c>
      <c r="M36" s="56">
        <v>1.2500000000000001E-2</v>
      </c>
      <c r="N36" s="56">
        <v>4.0000000000000002E-4</v>
      </c>
    </row>
    <row r="37" spans="1:14">
      <c r="A37" t="s">
        <v>1111</v>
      </c>
      <c r="B37" t="s">
        <v>1112</v>
      </c>
      <c r="C37" t="s">
        <v>96</v>
      </c>
      <c r="D37" t="s">
        <v>108</v>
      </c>
      <c r="E37" t="s">
        <v>400</v>
      </c>
      <c r="F37" t="s">
        <v>335</v>
      </c>
      <c r="G37" t="s">
        <v>98</v>
      </c>
      <c r="H37" s="55">
        <v>175.44</v>
      </c>
      <c r="I37" s="55">
        <v>6200</v>
      </c>
      <c r="J37" s="55">
        <v>0</v>
      </c>
      <c r="K37" s="55">
        <v>10.877280000000001</v>
      </c>
      <c r="L37" s="56">
        <v>0</v>
      </c>
      <c r="M37" s="56">
        <v>6.6E-3</v>
      </c>
      <c r="N37" s="56">
        <v>2.0000000000000001E-4</v>
      </c>
    </row>
    <row r="38" spans="1:14">
      <c r="A38" t="s">
        <v>1113</v>
      </c>
      <c r="B38" t="s">
        <v>1114</v>
      </c>
      <c r="C38" t="s">
        <v>96</v>
      </c>
      <c r="D38" t="s">
        <v>108</v>
      </c>
      <c r="E38" t="s">
        <v>403</v>
      </c>
      <c r="F38" t="s">
        <v>335</v>
      </c>
      <c r="G38" t="s">
        <v>98</v>
      </c>
      <c r="H38" s="55">
        <v>572.04</v>
      </c>
      <c r="I38" s="55">
        <v>2000</v>
      </c>
      <c r="J38" s="55">
        <v>0</v>
      </c>
      <c r="K38" s="55">
        <v>11.440799999999999</v>
      </c>
      <c r="L38" s="56">
        <v>0</v>
      </c>
      <c r="M38" s="56">
        <v>6.8999999999999999E-3</v>
      </c>
      <c r="N38" s="56">
        <v>2.0000000000000001E-4</v>
      </c>
    </row>
    <row r="39" spans="1:14">
      <c r="A39" t="s">
        <v>1115</v>
      </c>
      <c r="B39" t="s">
        <v>1116</v>
      </c>
      <c r="C39" t="s">
        <v>96</v>
      </c>
      <c r="D39" t="s">
        <v>108</v>
      </c>
      <c r="E39" t="s">
        <v>415</v>
      </c>
      <c r="F39" t="s">
        <v>335</v>
      </c>
      <c r="G39" t="s">
        <v>98</v>
      </c>
      <c r="H39" s="55">
        <v>82.17</v>
      </c>
      <c r="I39" s="55">
        <v>37170</v>
      </c>
      <c r="J39" s="55">
        <v>0</v>
      </c>
      <c r="K39" s="55">
        <v>30.542589</v>
      </c>
      <c r="L39" s="56">
        <v>0</v>
      </c>
      <c r="M39" s="56">
        <v>1.8499999999999999E-2</v>
      </c>
      <c r="N39" s="56">
        <v>5.9999999999999995E-4</v>
      </c>
    </row>
    <row r="40" spans="1:14">
      <c r="A40" t="s">
        <v>1117</v>
      </c>
      <c r="B40" t="s">
        <v>1118</v>
      </c>
      <c r="C40" t="s">
        <v>96</v>
      </c>
      <c r="D40" t="s">
        <v>108</v>
      </c>
      <c r="E40" t="s">
        <v>356</v>
      </c>
      <c r="F40" t="s">
        <v>335</v>
      </c>
      <c r="G40" t="s">
        <v>98</v>
      </c>
      <c r="H40" s="55">
        <v>2700.72</v>
      </c>
      <c r="I40" s="55">
        <v>1070</v>
      </c>
      <c r="J40" s="55">
        <v>0</v>
      </c>
      <c r="K40" s="55">
        <v>28.897704000000001</v>
      </c>
      <c r="L40" s="56">
        <v>0</v>
      </c>
      <c r="M40" s="56">
        <v>1.7500000000000002E-2</v>
      </c>
      <c r="N40" s="56">
        <v>5.0000000000000001E-4</v>
      </c>
    </row>
    <row r="41" spans="1:14">
      <c r="A41" t="s">
        <v>1119</v>
      </c>
      <c r="B41" t="s">
        <v>1120</v>
      </c>
      <c r="C41" t="s">
        <v>96</v>
      </c>
      <c r="D41" t="s">
        <v>108</v>
      </c>
      <c r="E41" t="s">
        <v>369</v>
      </c>
      <c r="F41" t="s">
        <v>335</v>
      </c>
      <c r="G41" t="s">
        <v>98</v>
      </c>
      <c r="H41" s="55">
        <v>114.13</v>
      </c>
      <c r="I41" s="55">
        <v>28100</v>
      </c>
      <c r="J41" s="55">
        <v>0</v>
      </c>
      <c r="K41" s="55">
        <v>32.070529999999998</v>
      </c>
      <c r="L41" s="56">
        <v>0</v>
      </c>
      <c r="M41" s="56">
        <v>1.9400000000000001E-2</v>
      </c>
      <c r="N41" s="56">
        <v>5.9999999999999995E-4</v>
      </c>
    </row>
    <row r="42" spans="1:14">
      <c r="A42" t="s">
        <v>1121</v>
      </c>
      <c r="B42" t="s">
        <v>1122</v>
      </c>
      <c r="C42" t="s">
        <v>96</v>
      </c>
      <c r="D42" t="s">
        <v>108</v>
      </c>
      <c r="E42" t="s">
        <v>334</v>
      </c>
      <c r="F42" t="s">
        <v>335</v>
      </c>
      <c r="G42" t="s">
        <v>98</v>
      </c>
      <c r="H42" s="55">
        <v>110.78</v>
      </c>
      <c r="I42" s="55">
        <v>23780</v>
      </c>
      <c r="J42" s="55">
        <v>0</v>
      </c>
      <c r="K42" s="55">
        <v>26.343484</v>
      </c>
      <c r="L42" s="56">
        <v>0</v>
      </c>
      <c r="M42" s="56">
        <v>1.5900000000000001E-2</v>
      </c>
      <c r="N42" s="56">
        <v>5.0000000000000001E-4</v>
      </c>
    </row>
    <row r="43" spans="1:14">
      <c r="A43" t="s">
        <v>1123</v>
      </c>
      <c r="B43" t="s">
        <v>1124</v>
      </c>
      <c r="C43" t="s">
        <v>96</v>
      </c>
      <c r="D43" t="s">
        <v>108</v>
      </c>
      <c r="E43" t="s">
        <v>845</v>
      </c>
      <c r="F43" t="s">
        <v>846</v>
      </c>
      <c r="G43" t="s">
        <v>98</v>
      </c>
      <c r="H43" s="55">
        <v>408.2</v>
      </c>
      <c r="I43" s="55">
        <v>3815</v>
      </c>
      <c r="J43" s="55">
        <v>0</v>
      </c>
      <c r="K43" s="55">
        <v>15.57283</v>
      </c>
      <c r="L43" s="56">
        <v>0</v>
      </c>
      <c r="M43" s="56">
        <v>9.4000000000000004E-3</v>
      </c>
      <c r="N43" s="56">
        <v>2.9999999999999997E-4</v>
      </c>
    </row>
    <row r="44" spans="1:14">
      <c r="A44" t="s">
        <v>1125</v>
      </c>
      <c r="B44" t="s">
        <v>1126</v>
      </c>
      <c r="C44" t="s">
        <v>96</v>
      </c>
      <c r="D44" t="s">
        <v>108</v>
      </c>
      <c r="E44" t="s">
        <v>1127</v>
      </c>
      <c r="F44" t="s">
        <v>112</v>
      </c>
      <c r="G44" t="s">
        <v>98</v>
      </c>
      <c r="H44" s="55">
        <v>15.84</v>
      </c>
      <c r="I44" s="55">
        <v>72500</v>
      </c>
      <c r="J44" s="55">
        <v>0</v>
      </c>
      <c r="K44" s="55">
        <v>11.484</v>
      </c>
      <c r="L44" s="56">
        <v>0</v>
      </c>
      <c r="M44" s="56">
        <v>6.8999999999999999E-3</v>
      </c>
      <c r="N44" s="56">
        <v>2.0000000000000001E-4</v>
      </c>
    </row>
    <row r="45" spans="1:14">
      <c r="A45" t="s">
        <v>1128</v>
      </c>
      <c r="B45" t="s">
        <v>1129</v>
      </c>
      <c r="C45" t="s">
        <v>96</v>
      </c>
      <c r="D45" t="s">
        <v>108</v>
      </c>
      <c r="E45" t="s">
        <v>474</v>
      </c>
      <c r="F45" t="s">
        <v>113</v>
      </c>
      <c r="G45" t="s">
        <v>98</v>
      </c>
      <c r="H45" s="55">
        <v>5189.66</v>
      </c>
      <c r="I45" s="55">
        <v>495</v>
      </c>
      <c r="J45" s="55">
        <v>0</v>
      </c>
      <c r="K45" s="55">
        <v>25.688817</v>
      </c>
      <c r="L45" s="56">
        <v>0</v>
      </c>
      <c r="M45" s="56">
        <v>1.55E-2</v>
      </c>
      <c r="N45" s="56">
        <v>5.0000000000000001E-4</v>
      </c>
    </row>
    <row r="46" spans="1:14">
      <c r="A46" s="57" t="s">
        <v>1130</v>
      </c>
      <c r="B46" s="106" t="s">
        <v>3492</v>
      </c>
      <c r="C46" s="106" t="s">
        <v>3492</v>
      </c>
      <c r="D46" s="107" t="s">
        <v>3492</v>
      </c>
      <c r="E46" s="107" t="s">
        <v>3492</v>
      </c>
      <c r="F46" s="107" t="s">
        <v>3492</v>
      </c>
      <c r="G46" s="107" t="s">
        <v>3492</v>
      </c>
      <c r="H46" s="59">
        <v>31774.3</v>
      </c>
      <c r="I46" s="107" t="s">
        <v>3492</v>
      </c>
      <c r="J46" s="59">
        <v>0.60351999999999995</v>
      </c>
      <c r="K46" s="59">
        <v>389.5342553394392</v>
      </c>
      <c r="L46" s="107" t="s">
        <v>3492</v>
      </c>
      <c r="M46" s="58">
        <v>0.23569999999999999</v>
      </c>
      <c r="N46" s="58">
        <v>7.3000000000000001E-3</v>
      </c>
    </row>
    <row r="47" spans="1:14">
      <c r="A47" t="s">
        <v>1131</v>
      </c>
      <c r="B47" t="s">
        <v>1132</v>
      </c>
      <c r="C47" t="s">
        <v>96</v>
      </c>
      <c r="D47" t="s">
        <v>108</v>
      </c>
      <c r="E47" t="s">
        <v>1133</v>
      </c>
      <c r="F47" t="s">
        <v>97</v>
      </c>
      <c r="G47" t="s">
        <v>98</v>
      </c>
      <c r="H47" s="55">
        <v>33.53</v>
      </c>
      <c r="I47" s="55">
        <v>16440</v>
      </c>
      <c r="J47" s="55">
        <v>0</v>
      </c>
      <c r="K47" s="55">
        <v>5.5123319999999998</v>
      </c>
      <c r="L47" s="56">
        <v>0</v>
      </c>
      <c r="M47" s="56">
        <v>3.3E-3</v>
      </c>
      <c r="N47" s="56">
        <v>1E-4</v>
      </c>
    </row>
    <row r="48" spans="1:14">
      <c r="A48" t="s">
        <v>1134</v>
      </c>
      <c r="B48" t="s">
        <v>1135</v>
      </c>
      <c r="C48" t="s">
        <v>96</v>
      </c>
      <c r="D48" t="s">
        <v>108</v>
      </c>
      <c r="E48" t="s">
        <v>1136</v>
      </c>
      <c r="F48" t="s">
        <v>1137</v>
      </c>
      <c r="G48" t="s">
        <v>98</v>
      </c>
      <c r="H48" s="55">
        <v>81.680000000000007</v>
      </c>
      <c r="I48" s="55">
        <v>5575</v>
      </c>
      <c r="J48" s="55">
        <v>0</v>
      </c>
      <c r="K48" s="55">
        <v>4.5536599999999998</v>
      </c>
      <c r="L48" s="56">
        <v>0</v>
      </c>
      <c r="M48" s="56">
        <v>2.8E-3</v>
      </c>
      <c r="N48" s="56">
        <v>1E-4</v>
      </c>
    </row>
    <row r="49" spans="1:14">
      <c r="A49" t="s">
        <v>1138</v>
      </c>
      <c r="B49" t="s">
        <v>1139</v>
      </c>
      <c r="C49" t="s">
        <v>96</v>
      </c>
      <c r="D49" t="s">
        <v>108</v>
      </c>
      <c r="E49" t="s">
        <v>1140</v>
      </c>
      <c r="F49" t="s">
        <v>315</v>
      </c>
      <c r="G49" t="s">
        <v>98</v>
      </c>
      <c r="H49" s="55">
        <v>3422.51</v>
      </c>
      <c r="I49" s="55">
        <v>124</v>
      </c>
      <c r="J49" s="55">
        <v>0</v>
      </c>
      <c r="K49" s="55">
        <v>4.2439124000000001</v>
      </c>
      <c r="L49" s="56">
        <v>0</v>
      </c>
      <c r="M49" s="56">
        <v>2.5999999999999999E-3</v>
      </c>
      <c r="N49" s="56">
        <v>1E-4</v>
      </c>
    </row>
    <row r="50" spans="1:14">
      <c r="A50" t="s">
        <v>1141</v>
      </c>
      <c r="B50" t="s">
        <v>1142</v>
      </c>
      <c r="C50" t="s">
        <v>96</v>
      </c>
      <c r="D50" t="s">
        <v>108</v>
      </c>
      <c r="E50" t="s">
        <v>677</v>
      </c>
      <c r="F50" t="s">
        <v>315</v>
      </c>
      <c r="G50" t="s">
        <v>98</v>
      </c>
      <c r="H50" s="55">
        <v>682.38</v>
      </c>
      <c r="I50" s="55">
        <v>316</v>
      </c>
      <c r="J50" s="55">
        <v>0</v>
      </c>
      <c r="K50" s="55">
        <v>2.1563208</v>
      </c>
      <c r="L50" s="56">
        <v>0</v>
      </c>
      <c r="M50" s="56">
        <v>1.2999999999999999E-3</v>
      </c>
      <c r="N50" s="56">
        <v>0</v>
      </c>
    </row>
    <row r="51" spans="1:14">
      <c r="A51" t="s">
        <v>1143</v>
      </c>
      <c r="B51" t="s">
        <v>1144</v>
      </c>
      <c r="C51" t="s">
        <v>96</v>
      </c>
      <c r="D51" t="s">
        <v>108</v>
      </c>
      <c r="E51" t="s">
        <v>1145</v>
      </c>
      <c r="F51" t="s">
        <v>315</v>
      </c>
      <c r="G51" t="s">
        <v>98</v>
      </c>
      <c r="H51" s="55">
        <v>36.64</v>
      </c>
      <c r="I51" s="55">
        <v>8280</v>
      </c>
      <c r="J51" s="55">
        <v>0</v>
      </c>
      <c r="K51" s="55">
        <v>3.033792</v>
      </c>
      <c r="L51" s="56">
        <v>0</v>
      </c>
      <c r="M51" s="56">
        <v>1.8E-3</v>
      </c>
      <c r="N51" s="56">
        <v>1E-4</v>
      </c>
    </row>
    <row r="52" spans="1:14">
      <c r="A52" t="s">
        <v>1146</v>
      </c>
      <c r="B52" t="s">
        <v>1147</v>
      </c>
      <c r="C52" t="s">
        <v>96</v>
      </c>
      <c r="D52" t="s">
        <v>108</v>
      </c>
      <c r="E52" t="s">
        <v>561</v>
      </c>
      <c r="F52" t="s">
        <v>315</v>
      </c>
      <c r="G52" t="s">
        <v>98</v>
      </c>
      <c r="H52" s="55">
        <v>33.46</v>
      </c>
      <c r="I52" s="55">
        <v>29920</v>
      </c>
      <c r="J52" s="55">
        <v>0.23574000000000001</v>
      </c>
      <c r="K52" s="55">
        <v>10.246972</v>
      </c>
      <c r="L52" s="56">
        <v>0</v>
      </c>
      <c r="M52" s="56">
        <v>6.1999999999999998E-3</v>
      </c>
      <c r="N52" s="56">
        <v>2.0000000000000001E-4</v>
      </c>
    </row>
    <row r="53" spans="1:14">
      <c r="A53" t="s">
        <v>1148</v>
      </c>
      <c r="B53" t="s">
        <v>1149</v>
      </c>
      <c r="C53" t="s">
        <v>96</v>
      </c>
      <c r="D53" t="s">
        <v>108</v>
      </c>
      <c r="E53" t="s">
        <v>804</v>
      </c>
      <c r="F53" t="s">
        <v>315</v>
      </c>
      <c r="G53" t="s">
        <v>98</v>
      </c>
      <c r="H53" s="55">
        <v>2010.18</v>
      </c>
      <c r="I53" s="55">
        <v>295.7</v>
      </c>
      <c r="J53" s="55">
        <v>0</v>
      </c>
      <c r="K53" s="55">
        <v>5.9441022600000002</v>
      </c>
      <c r="L53" s="56">
        <v>0</v>
      </c>
      <c r="M53" s="56">
        <v>3.5999999999999999E-3</v>
      </c>
      <c r="N53" s="56">
        <v>1E-4</v>
      </c>
    </row>
    <row r="54" spans="1:14">
      <c r="A54" t="s">
        <v>1150</v>
      </c>
      <c r="B54" t="s">
        <v>1151</v>
      </c>
      <c r="C54" t="s">
        <v>96</v>
      </c>
      <c r="D54" t="s">
        <v>108</v>
      </c>
      <c r="E54" t="s">
        <v>667</v>
      </c>
      <c r="F54" t="s">
        <v>668</v>
      </c>
      <c r="G54" t="s">
        <v>98</v>
      </c>
      <c r="H54" s="55">
        <v>76.47</v>
      </c>
      <c r="I54" s="55">
        <v>9675</v>
      </c>
      <c r="J54" s="55">
        <v>0</v>
      </c>
      <c r="K54" s="55">
        <v>7.3984724999999996</v>
      </c>
      <c r="L54" s="56">
        <v>0</v>
      </c>
      <c r="M54" s="56">
        <v>4.4999999999999997E-3</v>
      </c>
      <c r="N54" s="56">
        <v>1E-4</v>
      </c>
    </row>
    <row r="55" spans="1:14">
      <c r="A55" t="s">
        <v>1152</v>
      </c>
      <c r="B55" t="s">
        <v>1153</v>
      </c>
      <c r="C55" t="s">
        <v>96</v>
      </c>
      <c r="D55" t="s">
        <v>108</v>
      </c>
      <c r="E55" t="s">
        <v>1154</v>
      </c>
      <c r="F55" t="s">
        <v>668</v>
      </c>
      <c r="G55" t="s">
        <v>98</v>
      </c>
      <c r="H55" s="55">
        <v>333.92</v>
      </c>
      <c r="I55" s="55">
        <v>865.1</v>
      </c>
      <c r="J55" s="55">
        <v>0</v>
      </c>
      <c r="K55" s="55">
        <v>2.8887419200000002</v>
      </c>
      <c r="L55" s="56">
        <v>0</v>
      </c>
      <c r="M55" s="56">
        <v>1.6999999999999999E-3</v>
      </c>
      <c r="N55" s="56">
        <v>1E-4</v>
      </c>
    </row>
    <row r="56" spans="1:14">
      <c r="A56" t="s">
        <v>1155</v>
      </c>
      <c r="B56" t="s">
        <v>1156</v>
      </c>
      <c r="C56" t="s">
        <v>96</v>
      </c>
      <c r="D56" t="s">
        <v>108</v>
      </c>
      <c r="E56" t="s">
        <v>589</v>
      </c>
      <c r="F56" t="s">
        <v>590</v>
      </c>
      <c r="G56" t="s">
        <v>98</v>
      </c>
      <c r="H56" s="55">
        <v>7.65</v>
      </c>
      <c r="I56" s="55">
        <v>41750</v>
      </c>
      <c r="J56" s="55">
        <v>0</v>
      </c>
      <c r="K56" s="55">
        <v>3.1938749999999998</v>
      </c>
      <c r="L56" s="56">
        <v>0</v>
      </c>
      <c r="M56" s="56">
        <v>1.9E-3</v>
      </c>
      <c r="N56" s="56">
        <v>1E-4</v>
      </c>
    </row>
    <row r="57" spans="1:14">
      <c r="A57" t="s">
        <v>1157</v>
      </c>
      <c r="B57" t="s">
        <v>1158</v>
      </c>
      <c r="C57" t="s">
        <v>96</v>
      </c>
      <c r="D57" t="s">
        <v>108</v>
      </c>
      <c r="E57" t="s">
        <v>1159</v>
      </c>
      <c r="F57" t="s">
        <v>424</v>
      </c>
      <c r="G57" t="s">
        <v>98</v>
      </c>
      <c r="H57" s="55">
        <v>18.920000000000002</v>
      </c>
      <c r="I57" s="55">
        <v>9747</v>
      </c>
      <c r="J57" s="55">
        <v>0</v>
      </c>
      <c r="K57" s="55">
        <v>1.8441323999999999</v>
      </c>
      <c r="L57" s="56">
        <v>0</v>
      </c>
      <c r="M57" s="56">
        <v>1.1000000000000001E-3</v>
      </c>
      <c r="N57" s="56">
        <v>0</v>
      </c>
    </row>
    <row r="58" spans="1:14">
      <c r="A58" t="s">
        <v>1160</v>
      </c>
      <c r="B58" t="s">
        <v>1161</v>
      </c>
      <c r="C58" t="s">
        <v>96</v>
      </c>
      <c r="D58" t="s">
        <v>108</v>
      </c>
      <c r="E58" t="s">
        <v>712</v>
      </c>
      <c r="F58" t="s">
        <v>424</v>
      </c>
      <c r="G58" t="s">
        <v>98</v>
      </c>
      <c r="H58" s="55">
        <v>102.67</v>
      </c>
      <c r="I58" s="55">
        <v>5850</v>
      </c>
      <c r="J58" s="55">
        <v>0</v>
      </c>
      <c r="K58" s="55">
        <v>6.006195</v>
      </c>
      <c r="L58" s="56">
        <v>0</v>
      </c>
      <c r="M58" s="56">
        <v>3.5999999999999999E-3</v>
      </c>
      <c r="N58" s="56">
        <v>1E-4</v>
      </c>
    </row>
    <row r="59" spans="1:14">
      <c r="A59" t="s">
        <v>1162</v>
      </c>
      <c r="B59" t="s">
        <v>1163</v>
      </c>
      <c r="C59" t="s">
        <v>96</v>
      </c>
      <c r="D59" t="s">
        <v>108</v>
      </c>
      <c r="E59" t="s">
        <v>1164</v>
      </c>
      <c r="F59" t="s">
        <v>424</v>
      </c>
      <c r="G59" t="s">
        <v>98</v>
      </c>
      <c r="H59" s="55">
        <v>94.07</v>
      </c>
      <c r="I59" s="55">
        <v>9332</v>
      </c>
      <c r="J59" s="55">
        <v>0</v>
      </c>
      <c r="K59" s="55">
        <v>8.7786124000000001</v>
      </c>
      <c r="L59" s="56">
        <v>0</v>
      </c>
      <c r="M59" s="56">
        <v>5.3E-3</v>
      </c>
      <c r="N59" s="56">
        <v>2.0000000000000001E-4</v>
      </c>
    </row>
    <row r="60" spans="1:14">
      <c r="A60" t="s">
        <v>1165</v>
      </c>
      <c r="B60" t="s">
        <v>1166</v>
      </c>
      <c r="C60" t="s">
        <v>96</v>
      </c>
      <c r="D60" t="s">
        <v>108</v>
      </c>
      <c r="E60" t="s">
        <v>1167</v>
      </c>
      <c r="F60" t="s">
        <v>543</v>
      </c>
      <c r="G60" t="s">
        <v>98</v>
      </c>
      <c r="H60" s="55">
        <v>232.79</v>
      </c>
      <c r="I60" s="55">
        <v>1040</v>
      </c>
      <c r="J60" s="55">
        <v>0</v>
      </c>
      <c r="K60" s="55">
        <v>2.4210159999999998</v>
      </c>
      <c r="L60" s="56">
        <v>0</v>
      </c>
      <c r="M60" s="56">
        <v>1.5E-3</v>
      </c>
      <c r="N60" s="56">
        <v>0</v>
      </c>
    </row>
    <row r="61" spans="1:14">
      <c r="A61" t="s">
        <v>1168</v>
      </c>
      <c r="B61" t="s">
        <v>1169</v>
      </c>
      <c r="C61" t="s">
        <v>96</v>
      </c>
      <c r="D61" t="s">
        <v>108</v>
      </c>
      <c r="E61" t="s">
        <v>766</v>
      </c>
      <c r="F61" t="s">
        <v>543</v>
      </c>
      <c r="G61" t="s">
        <v>98</v>
      </c>
      <c r="H61" s="55">
        <v>473.34</v>
      </c>
      <c r="I61" s="55">
        <v>1488</v>
      </c>
      <c r="J61" s="55">
        <v>0</v>
      </c>
      <c r="K61" s="55">
        <v>7.0432991999999999</v>
      </c>
      <c r="L61" s="56">
        <v>0</v>
      </c>
      <c r="M61" s="56">
        <v>4.3E-3</v>
      </c>
      <c r="N61" s="56">
        <v>1E-4</v>
      </c>
    </row>
    <row r="62" spans="1:14">
      <c r="A62" t="s">
        <v>1170</v>
      </c>
      <c r="B62" t="s">
        <v>1171</v>
      </c>
      <c r="C62" t="s">
        <v>96</v>
      </c>
      <c r="D62" t="s">
        <v>108</v>
      </c>
      <c r="E62" t="s">
        <v>1172</v>
      </c>
      <c r="F62" t="s">
        <v>543</v>
      </c>
      <c r="G62" t="s">
        <v>98</v>
      </c>
      <c r="H62" s="55">
        <v>45.58</v>
      </c>
      <c r="I62" s="55">
        <v>19150</v>
      </c>
      <c r="J62" s="55">
        <v>0</v>
      </c>
      <c r="K62" s="55">
        <v>8.7285699999999995</v>
      </c>
      <c r="L62" s="56">
        <v>0</v>
      </c>
      <c r="M62" s="56">
        <v>5.3E-3</v>
      </c>
      <c r="N62" s="56">
        <v>2.0000000000000001E-4</v>
      </c>
    </row>
    <row r="63" spans="1:14">
      <c r="A63" t="s">
        <v>1173</v>
      </c>
      <c r="B63" t="s">
        <v>1174</v>
      </c>
      <c r="C63" t="s">
        <v>96</v>
      </c>
      <c r="D63" t="s">
        <v>108</v>
      </c>
      <c r="E63" t="s">
        <v>1175</v>
      </c>
      <c r="F63" t="s">
        <v>543</v>
      </c>
      <c r="G63" t="s">
        <v>98</v>
      </c>
      <c r="H63" s="55">
        <v>27.64</v>
      </c>
      <c r="I63" s="55">
        <v>10140</v>
      </c>
      <c r="J63" s="55">
        <v>3.533E-2</v>
      </c>
      <c r="K63" s="55">
        <v>2.8380260000000002</v>
      </c>
      <c r="L63" s="56">
        <v>0</v>
      </c>
      <c r="M63" s="56">
        <v>1.6999999999999999E-3</v>
      </c>
      <c r="N63" s="56">
        <v>1E-4</v>
      </c>
    </row>
    <row r="64" spans="1:14">
      <c r="A64" t="s">
        <v>1176</v>
      </c>
      <c r="B64" t="s">
        <v>1177</v>
      </c>
      <c r="C64" t="s">
        <v>96</v>
      </c>
      <c r="D64" t="s">
        <v>108</v>
      </c>
      <c r="E64" t="s">
        <v>542</v>
      </c>
      <c r="F64" t="s">
        <v>543</v>
      </c>
      <c r="G64" t="s">
        <v>98</v>
      </c>
      <c r="H64" s="55">
        <v>35.46</v>
      </c>
      <c r="I64" s="55">
        <v>26000</v>
      </c>
      <c r="J64" s="55">
        <v>0</v>
      </c>
      <c r="K64" s="55">
        <v>9.2195999999999998</v>
      </c>
      <c r="L64" s="56">
        <v>0</v>
      </c>
      <c r="M64" s="56">
        <v>5.5999999999999999E-3</v>
      </c>
      <c r="N64" s="56">
        <v>2.0000000000000001E-4</v>
      </c>
    </row>
    <row r="65" spans="1:14">
      <c r="A65" t="s">
        <v>1178</v>
      </c>
      <c r="B65" t="s">
        <v>1179</v>
      </c>
      <c r="C65" t="s">
        <v>96</v>
      </c>
      <c r="D65" t="s">
        <v>108</v>
      </c>
      <c r="E65" t="s">
        <v>1180</v>
      </c>
      <c r="F65" t="s">
        <v>543</v>
      </c>
      <c r="G65" t="s">
        <v>98</v>
      </c>
      <c r="H65" s="55">
        <v>558.21</v>
      </c>
      <c r="I65" s="55">
        <v>1082</v>
      </c>
      <c r="J65" s="55">
        <v>0</v>
      </c>
      <c r="K65" s="55">
        <v>6.0398322000000002</v>
      </c>
      <c r="L65" s="56">
        <v>0</v>
      </c>
      <c r="M65" s="56">
        <v>3.7000000000000002E-3</v>
      </c>
      <c r="N65" s="56">
        <v>1E-4</v>
      </c>
    </row>
    <row r="66" spans="1:14">
      <c r="A66" t="s">
        <v>1181</v>
      </c>
      <c r="B66" t="s">
        <v>1182</v>
      </c>
      <c r="C66" t="s">
        <v>96</v>
      </c>
      <c r="D66" t="s">
        <v>108</v>
      </c>
      <c r="E66" t="s">
        <v>1183</v>
      </c>
      <c r="F66" t="s">
        <v>543</v>
      </c>
      <c r="G66" t="s">
        <v>98</v>
      </c>
      <c r="H66" s="55">
        <v>34.950000000000003</v>
      </c>
      <c r="I66" s="55">
        <v>8105</v>
      </c>
      <c r="J66" s="55">
        <v>0</v>
      </c>
      <c r="K66" s="55">
        <v>2.8326975000000001</v>
      </c>
      <c r="L66" s="56">
        <v>0</v>
      </c>
      <c r="M66" s="56">
        <v>1.6999999999999999E-3</v>
      </c>
      <c r="N66" s="56">
        <v>1E-4</v>
      </c>
    </row>
    <row r="67" spans="1:14">
      <c r="A67" t="s">
        <v>1184</v>
      </c>
      <c r="B67" t="s">
        <v>1185</v>
      </c>
      <c r="C67" t="s">
        <v>96</v>
      </c>
      <c r="D67" t="s">
        <v>108</v>
      </c>
      <c r="E67" t="s">
        <v>798</v>
      </c>
      <c r="F67" t="s">
        <v>543</v>
      </c>
      <c r="G67" t="s">
        <v>98</v>
      </c>
      <c r="H67" s="55">
        <v>22.91</v>
      </c>
      <c r="I67" s="55">
        <v>3946</v>
      </c>
      <c r="J67" s="55">
        <v>0</v>
      </c>
      <c r="K67" s="55">
        <v>0.90402859999999996</v>
      </c>
      <c r="L67" s="56">
        <v>0</v>
      </c>
      <c r="M67" s="56">
        <v>5.0000000000000001E-4</v>
      </c>
      <c r="N67" s="56">
        <v>0</v>
      </c>
    </row>
    <row r="68" spans="1:14">
      <c r="A68" t="s">
        <v>1186</v>
      </c>
      <c r="B68" t="s">
        <v>1187</v>
      </c>
      <c r="C68" t="s">
        <v>96</v>
      </c>
      <c r="D68" t="s">
        <v>108</v>
      </c>
      <c r="E68" t="s">
        <v>793</v>
      </c>
      <c r="F68" t="s">
        <v>543</v>
      </c>
      <c r="G68" t="s">
        <v>98</v>
      </c>
      <c r="H68" s="55">
        <v>136.66999999999999</v>
      </c>
      <c r="I68" s="55">
        <v>2604.998756</v>
      </c>
      <c r="J68" s="55">
        <v>0</v>
      </c>
      <c r="K68" s="55">
        <v>3.5602517998251999</v>
      </c>
      <c r="L68" s="56">
        <v>0</v>
      </c>
      <c r="M68" s="56">
        <v>2.2000000000000001E-3</v>
      </c>
      <c r="N68" s="56">
        <v>1E-4</v>
      </c>
    </row>
    <row r="69" spans="1:14">
      <c r="A69" t="s">
        <v>1188</v>
      </c>
      <c r="B69" t="s">
        <v>1189</v>
      </c>
      <c r="C69" t="s">
        <v>96</v>
      </c>
      <c r="D69" t="s">
        <v>108</v>
      </c>
      <c r="E69" t="s">
        <v>1190</v>
      </c>
      <c r="F69" t="s">
        <v>307</v>
      </c>
      <c r="G69" t="s">
        <v>98</v>
      </c>
      <c r="H69" s="55">
        <v>2.23</v>
      </c>
      <c r="I69" s="55">
        <v>16000</v>
      </c>
      <c r="J69" s="55">
        <v>0</v>
      </c>
      <c r="K69" s="55">
        <v>0.35680000000000001</v>
      </c>
      <c r="L69" s="56">
        <v>0</v>
      </c>
      <c r="M69" s="56">
        <v>2.0000000000000001E-4</v>
      </c>
      <c r="N69" s="56">
        <v>0</v>
      </c>
    </row>
    <row r="70" spans="1:14">
      <c r="A70" t="s">
        <v>1191</v>
      </c>
      <c r="B70" t="s">
        <v>1192</v>
      </c>
      <c r="C70" t="s">
        <v>96</v>
      </c>
      <c r="D70" t="s">
        <v>108</v>
      </c>
      <c r="E70" t="s">
        <v>1193</v>
      </c>
      <c r="F70" t="s">
        <v>103</v>
      </c>
      <c r="G70" t="s">
        <v>98</v>
      </c>
      <c r="H70" s="55">
        <v>35.380000000000003</v>
      </c>
      <c r="I70" s="55">
        <v>11060</v>
      </c>
      <c r="J70" s="55">
        <v>0</v>
      </c>
      <c r="K70" s="55">
        <v>3.9130280000000002</v>
      </c>
      <c r="L70" s="56">
        <v>0</v>
      </c>
      <c r="M70" s="56">
        <v>2.3999999999999998E-3</v>
      </c>
      <c r="N70" s="56">
        <v>1E-4</v>
      </c>
    </row>
    <row r="71" spans="1:14">
      <c r="A71" t="s">
        <v>1194</v>
      </c>
      <c r="B71" t="s">
        <v>1195</v>
      </c>
      <c r="C71" t="s">
        <v>96</v>
      </c>
      <c r="D71" t="s">
        <v>108</v>
      </c>
      <c r="E71" t="s">
        <v>1196</v>
      </c>
      <c r="F71" t="s">
        <v>103</v>
      </c>
      <c r="G71" t="s">
        <v>98</v>
      </c>
      <c r="H71" s="55">
        <v>25.11</v>
      </c>
      <c r="I71" s="55">
        <v>46400</v>
      </c>
      <c r="J71" s="55">
        <v>0</v>
      </c>
      <c r="K71" s="55">
        <v>11.65104</v>
      </c>
      <c r="L71" s="56">
        <v>0</v>
      </c>
      <c r="M71" s="56">
        <v>7.1000000000000004E-3</v>
      </c>
      <c r="N71" s="56">
        <v>2.0000000000000001E-4</v>
      </c>
    </row>
    <row r="72" spans="1:14">
      <c r="A72" t="s">
        <v>1197</v>
      </c>
      <c r="B72" t="s">
        <v>1198</v>
      </c>
      <c r="C72" t="s">
        <v>96</v>
      </c>
      <c r="D72" t="s">
        <v>108</v>
      </c>
      <c r="E72" t="s">
        <v>1199</v>
      </c>
      <c r="F72" t="s">
        <v>103</v>
      </c>
      <c r="G72" t="s">
        <v>98</v>
      </c>
      <c r="H72" s="55">
        <v>57.1</v>
      </c>
      <c r="I72" s="55">
        <v>7554</v>
      </c>
      <c r="J72" s="55">
        <v>0</v>
      </c>
      <c r="K72" s="55">
        <v>4.3133340000000002</v>
      </c>
      <c r="L72" s="56">
        <v>0</v>
      </c>
      <c r="M72" s="56">
        <v>2.5999999999999999E-3</v>
      </c>
      <c r="N72" s="56">
        <v>1E-4</v>
      </c>
    </row>
    <row r="73" spans="1:14">
      <c r="A73" t="s">
        <v>1200</v>
      </c>
      <c r="B73" t="s">
        <v>1201</v>
      </c>
      <c r="C73" t="s">
        <v>96</v>
      </c>
      <c r="D73" t="s">
        <v>108</v>
      </c>
      <c r="E73" t="s">
        <v>1202</v>
      </c>
      <c r="F73" t="s">
        <v>1086</v>
      </c>
      <c r="G73" t="s">
        <v>98</v>
      </c>
      <c r="H73" s="55">
        <v>11309.7</v>
      </c>
      <c r="I73" s="55">
        <v>150.69999999999999</v>
      </c>
      <c r="J73" s="55">
        <v>0</v>
      </c>
      <c r="K73" s="55">
        <v>17.043717900000001</v>
      </c>
      <c r="L73" s="56">
        <v>0</v>
      </c>
      <c r="M73" s="56">
        <v>1.03E-2</v>
      </c>
      <c r="N73" s="56">
        <v>2.9999999999999997E-4</v>
      </c>
    </row>
    <row r="74" spans="1:14">
      <c r="A74" t="s">
        <v>1203</v>
      </c>
      <c r="B74" t="s">
        <v>1204</v>
      </c>
      <c r="C74" t="s">
        <v>96</v>
      </c>
      <c r="D74" t="s">
        <v>108</v>
      </c>
      <c r="E74" t="s">
        <v>1205</v>
      </c>
      <c r="F74" t="s">
        <v>1086</v>
      </c>
      <c r="G74" t="s">
        <v>98</v>
      </c>
      <c r="H74" s="55">
        <v>111.4</v>
      </c>
      <c r="I74" s="55">
        <v>3253</v>
      </c>
      <c r="J74" s="55">
        <v>0</v>
      </c>
      <c r="K74" s="55">
        <v>3.6238419999999998</v>
      </c>
      <c r="L74" s="56">
        <v>0</v>
      </c>
      <c r="M74" s="56">
        <v>2.2000000000000001E-3</v>
      </c>
      <c r="N74" s="56">
        <v>1E-4</v>
      </c>
    </row>
    <row r="75" spans="1:14">
      <c r="A75" t="s">
        <v>1206</v>
      </c>
      <c r="B75" t="s">
        <v>1207</v>
      </c>
      <c r="C75" t="s">
        <v>96</v>
      </c>
      <c r="D75" t="s">
        <v>108</v>
      </c>
      <c r="E75" t="s">
        <v>1208</v>
      </c>
      <c r="F75" t="s">
        <v>1086</v>
      </c>
      <c r="G75" t="s">
        <v>98</v>
      </c>
      <c r="H75" s="55">
        <v>239.14</v>
      </c>
      <c r="I75" s="55">
        <v>1817.0005100000001</v>
      </c>
      <c r="J75" s="55">
        <v>0</v>
      </c>
      <c r="K75" s="55">
        <v>4.3451750196140004</v>
      </c>
      <c r="L75" s="56">
        <v>0</v>
      </c>
      <c r="M75" s="56">
        <v>2.5999999999999999E-3</v>
      </c>
      <c r="N75" s="56">
        <v>1E-4</v>
      </c>
    </row>
    <row r="76" spans="1:14">
      <c r="A76" t="s">
        <v>1209</v>
      </c>
      <c r="B76" t="s">
        <v>1210</v>
      </c>
      <c r="C76" t="s">
        <v>96</v>
      </c>
      <c r="D76" t="s">
        <v>108</v>
      </c>
      <c r="E76" t="s">
        <v>1211</v>
      </c>
      <c r="F76" t="s">
        <v>1086</v>
      </c>
      <c r="G76" t="s">
        <v>98</v>
      </c>
      <c r="H76" s="55">
        <v>1482.21</v>
      </c>
      <c r="I76" s="55">
        <v>299.60000000000002</v>
      </c>
      <c r="J76" s="55">
        <v>0</v>
      </c>
      <c r="K76" s="55">
        <v>4.4407011599999997</v>
      </c>
      <c r="L76" s="56">
        <v>0</v>
      </c>
      <c r="M76" s="56">
        <v>2.7000000000000001E-3</v>
      </c>
      <c r="N76" s="56">
        <v>1E-4</v>
      </c>
    </row>
    <row r="77" spans="1:14">
      <c r="A77" t="s">
        <v>1212</v>
      </c>
      <c r="B77" t="s">
        <v>1213</v>
      </c>
      <c r="C77" t="s">
        <v>96</v>
      </c>
      <c r="D77" t="s">
        <v>108</v>
      </c>
      <c r="E77" t="s">
        <v>1214</v>
      </c>
      <c r="F77" t="s">
        <v>471</v>
      </c>
      <c r="G77" t="s">
        <v>98</v>
      </c>
      <c r="H77" s="55">
        <v>19.54</v>
      </c>
      <c r="I77" s="55">
        <v>14100</v>
      </c>
      <c r="J77" s="55">
        <v>0</v>
      </c>
      <c r="K77" s="55">
        <v>2.7551399999999999</v>
      </c>
      <c r="L77" s="56">
        <v>0</v>
      </c>
      <c r="M77" s="56">
        <v>1.6999999999999999E-3</v>
      </c>
      <c r="N77" s="56">
        <v>1E-4</v>
      </c>
    </row>
    <row r="78" spans="1:14">
      <c r="A78" t="s">
        <v>1215</v>
      </c>
      <c r="B78" t="s">
        <v>1216</v>
      </c>
      <c r="C78" t="s">
        <v>96</v>
      </c>
      <c r="D78" t="s">
        <v>108</v>
      </c>
      <c r="E78" t="s">
        <v>1217</v>
      </c>
      <c r="F78" t="s">
        <v>608</v>
      </c>
      <c r="G78" t="s">
        <v>98</v>
      </c>
      <c r="H78" s="55">
        <v>11.41</v>
      </c>
      <c r="I78" s="55">
        <v>6944</v>
      </c>
      <c r="J78" s="55">
        <v>0</v>
      </c>
      <c r="K78" s="55">
        <v>0.79231039999999997</v>
      </c>
      <c r="L78" s="56">
        <v>0</v>
      </c>
      <c r="M78" s="56">
        <v>5.0000000000000001E-4</v>
      </c>
      <c r="N78" s="56">
        <v>0</v>
      </c>
    </row>
    <row r="79" spans="1:14">
      <c r="A79" t="s">
        <v>1218</v>
      </c>
      <c r="B79" t="s">
        <v>1219</v>
      </c>
      <c r="C79" t="s">
        <v>96</v>
      </c>
      <c r="D79" t="s">
        <v>108</v>
      </c>
      <c r="E79" t="s">
        <v>607</v>
      </c>
      <c r="F79" t="s">
        <v>608</v>
      </c>
      <c r="G79" t="s">
        <v>98</v>
      </c>
      <c r="H79" s="55">
        <v>55.98</v>
      </c>
      <c r="I79" s="55">
        <v>39900</v>
      </c>
      <c r="J79" s="55">
        <v>0</v>
      </c>
      <c r="K79" s="55">
        <v>22.336020000000001</v>
      </c>
      <c r="L79" s="56">
        <v>0</v>
      </c>
      <c r="M79" s="56">
        <v>1.35E-2</v>
      </c>
      <c r="N79" s="56">
        <v>4.0000000000000002E-4</v>
      </c>
    </row>
    <row r="80" spans="1:14">
      <c r="A80" t="s">
        <v>1220</v>
      </c>
      <c r="B80" t="s">
        <v>1221</v>
      </c>
      <c r="C80" t="s">
        <v>96</v>
      </c>
      <c r="D80" t="s">
        <v>108</v>
      </c>
      <c r="E80" t="s">
        <v>1222</v>
      </c>
      <c r="F80" t="s">
        <v>727</v>
      </c>
      <c r="G80" t="s">
        <v>98</v>
      </c>
      <c r="H80" s="55">
        <v>35.6</v>
      </c>
      <c r="I80" s="55">
        <v>10760</v>
      </c>
      <c r="J80" s="55">
        <v>0</v>
      </c>
      <c r="K80" s="55">
        <v>3.8305600000000002</v>
      </c>
      <c r="L80" s="56">
        <v>0</v>
      </c>
      <c r="M80" s="56">
        <v>2.3E-3</v>
      </c>
      <c r="N80" s="56">
        <v>1E-4</v>
      </c>
    </row>
    <row r="81" spans="1:14">
      <c r="A81" t="s">
        <v>1223</v>
      </c>
      <c r="B81" t="s">
        <v>1224</v>
      </c>
      <c r="C81" t="s">
        <v>96</v>
      </c>
      <c r="D81" t="s">
        <v>108</v>
      </c>
      <c r="E81" t="s">
        <v>1225</v>
      </c>
      <c r="F81" t="s">
        <v>727</v>
      </c>
      <c r="G81" t="s">
        <v>98</v>
      </c>
      <c r="H81" s="55">
        <v>21.52</v>
      </c>
      <c r="I81" s="55">
        <v>26550</v>
      </c>
      <c r="J81" s="55">
        <v>0</v>
      </c>
      <c r="K81" s="55">
        <v>5.7135600000000002</v>
      </c>
      <c r="L81" s="56">
        <v>0</v>
      </c>
      <c r="M81" s="56">
        <v>3.5000000000000001E-3</v>
      </c>
      <c r="N81" s="56">
        <v>1E-4</v>
      </c>
    </row>
    <row r="82" spans="1:14">
      <c r="A82" t="s">
        <v>1226</v>
      </c>
      <c r="B82" t="s">
        <v>1227</v>
      </c>
      <c r="C82" t="s">
        <v>96</v>
      </c>
      <c r="D82" t="s">
        <v>108</v>
      </c>
      <c r="E82" t="s">
        <v>1228</v>
      </c>
      <c r="F82" t="s">
        <v>762</v>
      </c>
      <c r="G82" t="s">
        <v>98</v>
      </c>
      <c r="H82" s="55">
        <v>495.17</v>
      </c>
      <c r="I82" s="55">
        <v>1064</v>
      </c>
      <c r="J82" s="55">
        <v>0</v>
      </c>
      <c r="K82" s="55">
        <v>5.2686088</v>
      </c>
      <c r="L82" s="56">
        <v>0</v>
      </c>
      <c r="M82" s="56">
        <v>3.2000000000000002E-3</v>
      </c>
      <c r="N82" s="56">
        <v>1E-4</v>
      </c>
    </row>
    <row r="83" spans="1:14">
      <c r="A83" t="s">
        <v>1229</v>
      </c>
      <c r="B83" t="s">
        <v>1230</v>
      </c>
      <c r="C83" t="s">
        <v>96</v>
      </c>
      <c r="D83" t="s">
        <v>108</v>
      </c>
      <c r="E83" t="s">
        <v>1231</v>
      </c>
      <c r="F83" t="s">
        <v>762</v>
      </c>
      <c r="G83" t="s">
        <v>98</v>
      </c>
      <c r="H83" s="55">
        <v>334.08</v>
      </c>
      <c r="I83" s="55">
        <v>459.3</v>
      </c>
      <c r="J83" s="55">
        <v>0</v>
      </c>
      <c r="K83" s="55">
        <v>1.53442944</v>
      </c>
      <c r="L83" s="56">
        <v>0</v>
      </c>
      <c r="M83" s="56">
        <v>8.9999999999999998E-4</v>
      </c>
      <c r="N83" s="56">
        <v>0</v>
      </c>
    </row>
    <row r="84" spans="1:14">
      <c r="A84" t="s">
        <v>1232</v>
      </c>
      <c r="B84" t="s">
        <v>1233</v>
      </c>
      <c r="C84" t="s">
        <v>96</v>
      </c>
      <c r="D84" t="s">
        <v>108</v>
      </c>
      <c r="E84" t="s">
        <v>1234</v>
      </c>
      <c r="F84" t="s">
        <v>613</v>
      </c>
      <c r="G84" t="s">
        <v>98</v>
      </c>
      <c r="H84" s="55">
        <v>37.54</v>
      </c>
      <c r="I84" s="55">
        <v>4150</v>
      </c>
      <c r="J84" s="55">
        <v>0</v>
      </c>
      <c r="K84" s="55">
        <v>1.5579099999999999</v>
      </c>
      <c r="L84" s="56">
        <v>0</v>
      </c>
      <c r="M84" s="56">
        <v>8.9999999999999998E-4</v>
      </c>
      <c r="N84" s="56">
        <v>0</v>
      </c>
    </row>
    <row r="85" spans="1:14">
      <c r="A85" t="s">
        <v>1235</v>
      </c>
      <c r="B85" t="s">
        <v>1236</v>
      </c>
      <c r="C85" t="s">
        <v>96</v>
      </c>
      <c r="D85" t="s">
        <v>108</v>
      </c>
      <c r="E85" t="s">
        <v>630</v>
      </c>
      <c r="F85" t="s">
        <v>613</v>
      </c>
      <c r="G85" t="s">
        <v>98</v>
      </c>
      <c r="H85" s="55">
        <v>657.96</v>
      </c>
      <c r="I85" s="55">
        <v>1210</v>
      </c>
      <c r="J85" s="55">
        <v>0</v>
      </c>
      <c r="K85" s="55">
        <v>7.9613160000000001</v>
      </c>
      <c r="L85" s="56">
        <v>0</v>
      </c>
      <c r="M85" s="56">
        <v>4.7999999999999996E-3</v>
      </c>
      <c r="N85" s="56">
        <v>1E-4</v>
      </c>
    </row>
    <row r="86" spans="1:14">
      <c r="A86" t="s">
        <v>1237</v>
      </c>
      <c r="B86" t="s">
        <v>1238</v>
      </c>
      <c r="C86" t="s">
        <v>96</v>
      </c>
      <c r="D86" t="s">
        <v>108</v>
      </c>
      <c r="E86" t="s">
        <v>1239</v>
      </c>
      <c r="F86" t="s">
        <v>613</v>
      </c>
      <c r="G86" t="s">
        <v>98</v>
      </c>
      <c r="H86" s="55">
        <v>88.8</v>
      </c>
      <c r="I86" s="55">
        <v>5400</v>
      </c>
      <c r="J86" s="55">
        <v>0</v>
      </c>
      <c r="K86" s="55">
        <v>4.7952000000000004</v>
      </c>
      <c r="L86" s="56">
        <v>0</v>
      </c>
      <c r="M86" s="56">
        <v>2.8999999999999998E-3</v>
      </c>
      <c r="N86" s="56">
        <v>1E-4</v>
      </c>
    </row>
    <row r="87" spans="1:14">
      <c r="A87" t="s">
        <v>1240</v>
      </c>
      <c r="B87" t="s">
        <v>1241</v>
      </c>
      <c r="C87" t="s">
        <v>96</v>
      </c>
      <c r="D87" t="s">
        <v>108</v>
      </c>
      <c r="E87" t="s">
        <v>1242</v>
      </c>
      <c r="F87" t="s">
        <v>335</v>
      </c>
      <c r="G87" t="s">
        <v>98</v>
      </c>
      <c r="H87" s="55">
        <v>154.91999999999999</v>
      </c>
      <c r="I87" s="55">
        <v>3024</v>
      </c>
      <c r="J87" s="55">
        <v>0</v>
      </c>
      <c r="K87" s="55">
        <v>4.6847808000000004</v>
      </c>
      <c r="L87" s="56">
        <v>0</v>
      </c>
      <c r="M87" s="56">
        <v>2.8E-3</v>
      </c>
      <c r="N87" s="56">
        <v>1E-4</v>
      </c>
    </row>
    <row r="88" spans="1:14">
      <c r="A88" t="s">
        <v>1243</v>
      </c>
      <c r="B88" t="s">
        <v>1244</v>
      </c>
      <c r="C88" t="s">
        <v>96</v>
      </c>
      <c r="D88" t="s">
        <v>108</v>
      </c>
      <c r="E88" t="s">
        <v>633</v>
      </c>
      <c r="F88" t="s">
        <v>335</v>
      </c>
      <c r="G88" t="s">
        <v>98</v>
      </c>
      <c r="H88" s="55">
        <v>40.19</v>
      </c>
      <c r="I88" s="55">
        <v>3447</v>
      </c>
      <c r="J88" s="55">
        <v>0</v>
      </c>
      <c r="K88" s="55">
        <v>1.3853492999999999</v>
      </c>
      <c r="L88" s="56">
        <v>0</v>
      </c>
      <c r="M88" s="56">
        <v>8.0000000000000004E-4</v>
      </c>
      <c r="N88" s="56">
        <v>0</v>
      </c>
    </row>
    <row r="89" spans="1:14">
      <c r="A89" t="s">
        <v>1245</v>
      </c>
      <c r="B89" t="s">
        <v>1246</v>
      </c>
      <c r="C89" t="s">
        <v>96</v>
      </c>
      <c r="D89" t="s">
        <v>108</v>
      </c>
      <c r="E89" t="s">
        <v>427</v>
      </c>
      <c r="F89" t="s">
        <v>335</v>
      </c>
      <c r="G89" t="s">
        <v>98</v>
      </c>
      <c r="H89" s="55">
        <v>8.11</v>
      </c>
      <c r="I89" s="55">
        <v>76070</v>
      </c>
      <c r="J89" s="55">
        <v>0</v>
      </c>
      <c r="K89" s="55">
        <v>6.1692770000000001</v>
      </c>
      <c r="L89" s="56">
        <v>0</v>
      </c>
      <c r="M89" s="56">
        <v>3.7000000000000002E-3</v>
      </c>
      <c r="N89" s="56">
        <v>1E-4</v>
      </c>
    </row>
    <row r="90" spans="1:14">
      <c r="A90" t="s">
        <v>1247</v>
      </c>
      <c r="B90" t="s">
        <v>1248</v>
      </c>
      <c r="C90" t="s">
        <v>96</v>
      </c>
      <c r="D90" t="s">
        <v>108</v>
      </c>
      <c r="E90" t="s">
        <v>1249</v>
      </c>
      <c r="F90" t="s">
        <v>335</v>
      </c>
      <c r="G90" t="s">
        <v>98</v>
      </c>
      <c r="H90" s="55">
        <v>275.39</v>
      </c>
      <c r="I90" s="55">
        <v>884</v>
      </c>
      <c r="J90" s="55">
        <v>0</v>
      </c>
      <c r="K90" s="55">
        <v>2.4344475999999999</v>
      </c>
      <c r="L90" s="56">
        <v>0</v>
      </c>
      <c r="M90" s="56">
        <v>1.5E-3</v>
      </c>
      <c r="N90" s="56">
        <v>0</v>
      </c>
    </row>
    <row r="91" spans="1:14">
      <c r="A91" t="s">
        <v>1250</v>
      </c>
      <c r="B91" t="s">
        <v>1251</v>
      </c>
      <c r="C91" t="s">
        <v>96</v>
      </c>
      <c r="D91" t="s">
        <v>108</v>
      </c>
      <c r="E91" t="s">
        <v>461</v>
      </c>
      <c r="F91" t="s">
        <v>335</v>
      </c>
      <c r="G91" t="s">
        <v>98</v>
      </c>
      <c r="H91" s="55">
        <v>107.04</v>
      </c>
      <c r="I91" s="55">
        <v>8550</v>
      </c>
      <c r="J91" s="55">
        <v>0</v>
      </c>
      <c r="K91" s="55">
        <v>9.1519200000000005</v>
      </c>
      <c r="L91" s="56">
        <v>0</v>
      </c>
      <c r="M91" s="56">
        <v>5.4999999999999997E-3</v>
      </c>
      <c r="N91" s="56">
        <v>2.0000000000000001E-4</v>
      </c>
    </row>
    <row r="92" spans="1:14">
      <c r="A92" t="s">
        <v>1252</v>
      </c>
      <c r="B92" t="s">
        <v>1253</v>
      </c>
      <c r="C92" t="s">
        <v>96</v>
      </c>
      <c r="D92" t="s">
        <v>108</v>
      </c>
      <c r="E92" t="s">
        <v>600</v>
      </c>
      <c r="F92" t="s">
        <v>335</v>
      </c>
      <c r="G92" t="s">
        <v>98</v>
      </c>
      <c r="H92" s="55">
        <v>3468.62</v>
      </c>
      <c r="I92" s="55">
        <v>169</v>
      </c>
      <c r="J92" s="55">
        <v>0</v>
      </c>
      <c r="K92" s="55">
        <v>5.8619678000000004</v>
      </c>
      <c r="L92" s="56">
        <v>0</v>
      </c>
      <c r="M92" s="56">
        <v>3.5000000000000001E-3</v>
      </c>
      <c r="N92" s="56">
        <v>1E-4</v>
      </c>
    </row>
    <row r="93" spans="1:14">
      <c r="A93" t="s">
        <v>1254</v>
      </c>
      <c r="B93" t="s">
        <v>1255</v>
      </c>
      <c r="C93" t="s">
        <v>96</v>
      </c>
      <c r="D93" t="s">
        <v>108</v>
      </c>
      <c r="E93" t="s">
        <v>387</v>
      </c>
      <c r="F93" t="s">
        <v>335</v>
      </c>
      <c r="G93" t="s">
        <v>98</v>
      </c>
      <c r="H93" s="55">
        <v>40.56</v>
      </c>
      <c r="I93" s="55">
        <v>23770</v>
      </c>
      <c r="J93" s="55">
        <v>0.33245000000000002</v>
      </c>
      <c r="K93" s="55">
        <v>9.9735619999999994</v>
      </c>
      <c r="L93" s="56">
        <v>0</v>
      </c>
      <c r="M93" s="56">
        <v>6.0000000000000001E-3</v>
      </c>
      <c r="N93" s="56">
        <v>2.0000000000000001E-4</v>
      </c>
    </row>
    <row r="94" spans="1:14">
      <c r="A94" t="s">
        <v>1256</v>
      </c>
      <c r="B94" t="s">
        <v>1257</v>
      </c>
      <c r="C94" t="s">
        <v>96</v>
      </c>
      <c r="D94" t="s">
        <v>108</v>
      </c>
      <c r="E94" t="s">
        <v>391</v>
      </c>
      <c r="F94" t="s">
        <v>335</v>
      </c>
      <c r="G94" t="s">
        <v>98</v>
      </c>
      <c r="H94" s="55">
        <v>582.17999999999995</v>
      </c>
      <c r="I94" s="55">
        <v>1700</v>
      </c>
      <c r="J94" s="55">
        <v>0</v>
      </c>
      <c r="K94" s="55">
        <v>9.8970599999999997</v>
      </c>
      <c r="L94" s="56">
        <v>0</v>
      </c>
      <c r="M94" s="56">
        <v>6.0000000000000001E-3</v>
      </c>
      <c r="N94" s="56">
        <v>2.0000000000000001E-4</v>
      </c>
    </row>
    <row r="95" spans="1:14">
      <c r="A95" t="s">
        <v>1258</v>
      </c>
      <c r="B95" t="s">
        <v>1259</v>
      </c>
      <c r="C95" t="s">
        <v>96</v>
      </c>
      <c r="D95" t="s">
        <v>108</v>
      </c>
      <c r="E95" t="s">
        <v>1260</v>
      </c>
      <c r="F95" t="s">
        <v>109</v>
      </c>
      <c r="G95" t="s">
        <v>98</v>
      </c>
      <c r="H95" s="55">
        <v>147.74</v>
      </c>
      <c r="I95" s="55">
        <v>1990</v>
      </c>
      <c r="J95" s="55">
        <v>0</v>
      </c>
      <c r="K95" s="55">
        <v>2.940026</v>
      </c>
      <c r="L95" s="56">
        <v>0</v>
      </c>
      <c r="M95" s="56">
        <v>1.8E-3</v>
      </c>
      <c r="N95" s="56">
        <v>1E-4</v>
      </c>
    </row>
    <row r="96" spans="1:14">
      <c r="A96" t="s">
        <v>1261</v>
      </c>
      <c r="B96" t="s">
        <v>1262</v>
      </c>
      <c r="C96" t="s">
        <v>96</v>
      </c>
      <c r="D96" t="s">
        <v>108</v>
      </c>
      <c r="E96" t="s">
        <v>1263</v>
      </c>
      <c r="F96" t="s">
        <v>1264</v>
      </c>
      <c r="G96" t="s">
        <v>98</v>
      </c>
      <c r="H96" s="55">
        <v>202.61</v>
      </c>
      <c r="I96" s="55">
        <v>4109</v>
      </c>
      <c r="J96" s="55">
        <v>0</v>
      </c>
      <c r="K96" s="55">
        <v>8.3252448999999995</v>
      </c>
      <c r="L96" s="56">
        <v>0</v>
      </c>
      <c r="M96" s="56">
        <v>5.0000000000000001E-3</v>
      </c>
      <c r="N96" s="56">
        <v>2.0000000000000001E-4</v>
      </c>
    </row>
    <row r="97" spans="1:14">
      <c r="A97" t="s">
        <v>1265</v>
      </c>
      <c r="B97" t="s">
        <v>1266</v>
      </c>
      <c r="C97" t="s">
        <v>96</v>
      </c>
      <c r="D97" t="s">
        <v>108</v>
      </c>
      <c r="E97" t="s">
        <v>1267</v>
      </c>
      <c r="F97" t="s">
        <v>1268</v>
      </c>
      <c r="G97" t="s">
        <v>98</v>
      </c>
      <c r="H97" s="55">
        <v>70.53</v>
      </c>
      <c r="I97" s="55">
        <v>7405</v>
      </c>
      <c r="J97" s="55">
        <v>0</v>
      </c>
      <c r="K97" s="55">
        <v>5.2227465000000004</v>
      </c>
      <c r="L97" s="56">
        <v>0</v>
      </c>
      <c r="M97" s="56">
        <v>3.2000000000000002E-3</v>
      </c>
      <c r="N97" s="56">
        <v>1E-4</v>
      </c>
    </row>
    <row r="98" spans="1:14">
      <c r="A98" t="s">
        <v>1269</v>
      </c>
      <c r="B98" t="s">
        <v>1270</v>
      </c>
      <c r="C98" t="s">
        <v>96</v>
      </c>
      <c r="D98" t="s">
        <v>108</v>
      </c>
      <c r="E98" t="s">
        <v>1271</v>
      </c>
      <c r="F98" t="s">
        <v>1268</v>
      </c>
      <c r="G98" t="s">
        <v>98</v>
      </c>
      <c r="H98" s="55">
        <v>38.11</v>
      </c>
      <c r="I98" s="55">
        <v>15690</v>
      </c>
      <c r="J98" s="55">
        <v>0</v>
      </c>
      <c r="K98" s="55">
        <v>5.9794590000000003</v>
      </c>
      <c r="L98" s="56">
        <v>0</v>
      </c>
      <c r="M98" s="56">
        <v>3.5999999999999999E-3</v>
      </c>
      <c r="N98" s="56">
        <v>1E-4</v>
      </c>
    </row>
    <row r="99" spans="1:14">
      <c r="A99" t="s">
        <v>1272</v>
      </c>
      <c r="B99" t="s">
        <v>1273</v>
      </c>
      <c r="C99" t="s">
        <v>96</v>
      </c>
      <c r="D99" t="s">
        <v>108</v>
      </c>
      <c r="E99" t="s">
        <v>1274</v>
      </c>
      <c r="F99" t="s">
        <v>1268</v>
      </c>
      <c r="G99" t="s">
        <v>98</v>
      </c>
      <c r="H99" s="55">
        <v>16.260000000000002</v>
      </c>
      <c r="I99" s="55">
        <v>24060</v>
      </c>
      <c r="J99" s="55">
        <v>0</v>
      </c>
      <c r="K99" s="55">
        <v>3.912156</v>
      </c>
      <c r="L99" s="56">
        <v>0</v>
      </c>
      <c r="M99" s="56">
        <v>2.3999999999999998E-3</v>
      </c>
      <c r="N99" s="56">
        <v>1E-4</v>
      </c>
    </row>
    <row r="100" spans="1:14">
      <c r="A100" t="s">
        <v>1275</v>
      </c>
      <c r="B100" t="s">
        <v>1276</v>
      </c>
      <c r="C100" t="s">
        <v>96</v>
      </c>
      <c r="D100" t="s">
        <v>108</v>
      </c>
      <c r="E100" t="s">
        <v>1277</v>
      </c>
      <c r="F100" t="s">
        <v>1268</v>
      </c>
      <c r="G100" t="s">
        <v>98</v>
      </c>
      <c r="H100" s="55">
        <v>74.69</v>
      </c>
      <c r="I100" s="55">
        <v>7154</v>
      </c>
      <c r="J100" s="55">
        <v>0</v>
      </c>
      <c r="K100" s="55">
        <v>5.3433225999999996</v>
      </c>
      <c r="L100" s="56">
        <v>0</v>
      </c>
      <c r="M100" s="56">
        <v>3.2000000000000002E-3</v>
      </c>
      <c r="N100" s="56">
        <v>1E-4</v>
      </c>
    </row>
    <row r="101" spans="1:14">
      <c r="A101" t="s">
        <v>1278</v>
      </c>
      <c r="B101" t="s">
        <v>1279</v>
      </c>
      <c r="C101" t="s">
        <v>96</v>
      </c>
      <c r="D101" t="s">
        <v>108</v>
      </c>
      <c r="E101" t="s">
        <v>1280</v>
      </c>
      <c r="F101" t="s">
        <v>1268</v>
      </c>
      <c r="G101" t="s">
        <v>98</v>
      </c>
      <c r="H101" s="55">
        <v>14.9</v>
      </c>
      <c r="I101" s="55">
        <v>20210</v>
      </c>
      <c r="J101" s="55">
        <v>0</v>
      </c>
      <c r="K101" s="55">
        <v>3.0112899999999998</v>
      </c>
      <c r="L101" s="56">
        <v>0</v>
      </c>
      <c r="M101" s="56">
        <v>1.8E-3</v>
      </c>
      <c r="N101" s="56">
        <v>1E-4</v>
      </c>
    </row>
    <row r="102" spans="1:14">
      <c r="A102" t="s">
        <v>1281</v>
      </c>
      <c r="B102" t="s">
        <v>1282</v>
      </c>
      <c r="C102" t="s">
        <v>96</v>
      </c>
      <c r="D102" t="s">
        <v>108</v>
      </c>
      <c r="E102" t="s">
        <v>1283</v>
      </c>
      <c r="F102" t="s">
        <v>1268</v>
      </c>
      <c r="G102" t="s">
        <v>98</v>
      </c>
      <c r="H102" s="55">
        <v>1108.5999999999999</v>
      </c>
      <c r="I102" s="55">
        <v>1709</v>
      </c>
      <c r="J102" s="55">
        <v>0</v>
      </c>
      <c r="K102" s="55">
        <v>18.945974</v>
      </c>
      <c r="L102" s="56">
        <v>0</v>
      </c>
      <c r="M102" s="56">
        <v>1.15E-2</v>
      </c>
      <c r="N102" s="56">
        <v>4.0000000000000002E-4</v>
      </c>
    </row>
    <row r="103" spans="1:14">
      <c r="A103" t="s">
        <v>1284</v>
      </c>
      <c r="B103" t="s">
        <v>1285</v>
      </c>
      <c r="C103" t="s">
        <v>96</v>
      </c>
      <c r="D103" t="s">
        <v>108</v>
      </c>
      <c r="E103" t="s">
        <v>1286</v>
      </c>
      <c r="F103" t="s">
        <v>1287</v>
      </c>
      <c r="G103" t="s">
        <v>98</v>
      </c>
      <c r="H103" s="55">
        <v>312.24</v>
      </c>
      <c r="I103" s="55">
        <v>4651</v>
      </c>
      <c r="J103" s="55">
        <v>0</v>
      </c>
      <c r="K103" s="55">
        <v>14.5222824</v>
      </c>
      <c r="L103" s="56">
        <v>0</v>
      </c>
      <c r="M103" s="56">
        <v>8.8000000000000005E-3</v>
      </c>
      <c r="N103" s="56">
        <v>2.9999999999999997E-4</v>
      </c>
    </row>
    <row r="104" spans="1:14">
      <c r="A104" t="s">
        <v>1288</v>
      </c>
      <c r="B104" t="s">
        <v>1289</v>
      </c>
      <c r="C104" t="s">
        <v>96</v>
      </c>
      <c r="D104" t="s">
        <v>108</v>
      </c>
      <c r="E104" t="s">
        <v>1290</v>
      </c>
      <c r="F104" t="s">
        <v>1287</v>
      </c>
      <c r="G104" t="s">
        <v>98</v>
      </c>
      <c r="H104" s="55">
        <v>74.69</v>
      </c>
      <c r="I104" s="55">
        <v>19210</v>
      </c>
      <c r="J104" s="55">
        <v>0</v>
      </c>
      <c r="K104" s="55">
        <v>14.347949</v>
      </c>
      <c r="L104" s="56">
        <v>0</v>
      </c>
      <c r="M104" s="56">
        <v>8.6999999999999994E-3</v>
      </c>
      <c r="N104" s="56">
        <v>2.9999999999999997E-4</v>
      </c>
    </row>
    <row r="105" spans="1:14">
      <c r="A105" t="s">
        <v>1291</v>
      </c>
      <c r="B105" t="s">
        <v>1292</v>
      </c>
      <c r="C105" t="s">
        <v>96</v>
      </c>
      <c r="D105" t="s">
        <v>108</v>
      </c>
      <c r="E105" t="s">
        <v>1293</v>
      </c>
      <c r="F105" t="s">
        <v>1287</v>
      </c>
      <c r="G105" t="s">
        <v>98</v>
      </c>
      <c r="H105" s="55">
        <v>209.9</v>
      </c>
      <c r="I105" s="55">
        <v>6799</v>
      </c>
      <c r="J105" s="55">
        <v>0</v>
      </c>
      <c r="K105" s="55">
        <v>14.271101</v>
      </c>
      <c r="L105" s="56">
        <v>0</v>
      </c>
      <c r="M105" s="56">
        <v>8.6E-3</v>
      </c>
      <c r="N105" s="56">
        <v>2.9999999999999997E-4</v>
      </c>
    </row>
    <row r="106" spans="1:14">
      <c r="A106" t="s">
        <v>1294</v>
      </c>
      <c r="B106" t="s">
        <v>1295</v>
      </c>
      <c r="C106" t="s">
        <v>96</v>
      </c>
      <c r="D106" t="s">
        <v>108</v>
      </c>
      <c r="E106" t="s">
        <v>1296</v>
      </c>
      <c r="F106" t="s">
        <v>110</v>
      </c>
      <c r="G106" t="s">
        <v>98</v>
      </c>
      <c r="H106" s="55">
        <v>20.62</v>
      </c>
      <c r="I106" s="55">
        <v>30260</v>
      </c>
      <c r="J106" s="55">
        <v>0</v>
      </c>
      <c r="K106" s="55">
        <v>6.2396120000000002</v>
      </c>
      <c r="L106" s="56">
        <v>0</v>
      </c>
      <c r="M106" s="56">
        <v>3.8E-3</v>
      </c>
      <c r="N106" s="56">
        <v>1E-4</v>
      </c>
    </row>
    <row r="107" spans="1:14">
      <c r="A107" t="s">
        <v>1297</v>
      </c>
      <c r="B107" t="s">
        <v>1298</v>
      </c>
      <c r="C107" t="s">
        <v>96</v>
      </c>
      <c r="D107" t="s">
        <v>108</v>
      </c>
      <c r="E107" t="s">
        <v>1299</v>
      </c>
      <c r="F107" t="s">
        <v>111</v>
      </c>
      <c r="G107" t="s">
        <v>98</v>
      </c>
      <c r="H107" s="55">
        <v>74.39</v>
      </c>
      <c r="I107" s="55">
        <v>509.6</v>
      </c>
      <c r="J107" s="55">
        <v>0</v>
      </c>
      <c r="K107" s="55">
        <v>0.37909144</v>
      </c>
      <c r="L107" s="56">
        <v>0</v>
      </c>
      <c r="M107" s="56">
        <v>2.0000000000000001E-4</v>
      </c>
      <c r="N107" s="56">
        <v>0</v>
      </c>
    </row>
    <row r="108" spans="1:14">
      <c r="A108" t="s">
        <v>1300</v>
      </c>
      <c r="B108" t="s">
        <v>1301</v>
      </c>
      <c r="C108" t="s">
        <v>96</v>
      </c>
      <c r="D108" t="s">
        <v>108</v>
      </c>
      <c r="E108" t="s">
        <v>1302</v>
      </c>
      <c r="F108" t="s">
        <v>111</v>
      </c>
      <c r="G108" t="s">
        <v>98</v>
      </c>
      <c r="H108" s="55">
        <v>147.21</v>
      </c>
      <c r="I108" s="55">
        <v>1320</v>
      </c>
      <c r="J108" s="55">
        <v>0</v>
      </c>
      <c r="K108" s="55">
        <v>1.9431719999999999</v>
      </c>
      <c r="L108" s="56">
        <v>0</v>
      </c>
      <c r="M108" s="56">
        <v>1.1999999999999999E-3</v>
      </c>
      <c r="N108" s="56">
        <v>0</v>
      </c>
    </row>
    <row r="109" spans="1:14">
      <c r="A109" t="s">
        <v>1303</v>
      </c>
      <c r="B109" t="s">
        <v>1304</v>
      </c>
      <c r="C109" t="s">
        <v>96</v>
      </c>
      <c r="D109" t="s">
        <v>108</v>
      </c>
      <c r="E109" t="s">
        <v>1305</v>
      </c>
      <c r="F109" t="s">
        <v>112</v>
      </c>
      <c r="G109" t="s">
        <v>98</v>
      </c>
      <c r="H109" s="55">
        <v>23.57</v>
      </c>
      <c r="I109" s="55">
        <v>7011</v>
      </c>
      <c r="J109" s="55">
        <v>0</v>
      </c>
      <c r="K109" s="55">
        <v>1.6524927</v>
      </c>
      <c r="L109" s="56">
        <v>0</v>
      </c>
      <c r="M109" s="56">
        <v>1E-3</v>
      </c>
      <c r="N109" s="56">
        <v>0</v>
      </c>
    </row>
    <row r="110" spans="1:14">
      <c r="A110" t="s">
        <v>1306</v>
      </c>
      <c r="B110" t="s">
        <v>1307</v>
      </c>
      <c r="C110" t="s">
        <v>96</v>
      </c>
      <c r="D110" t="s">
        <v>108</v>
      </c>
      <c r="E110" t="s">
        <v>1308</v>
      </c>
      <c r="F110" t="s">
        <v>112</v>
      </c>
      <c r="G110" t="s">
        <v>98</v>
      </c>
      <c r="H110" s="55">
        <v>1.1399999999999999</v>
      </c>
      <c r="I110" s="55">
        <v>11150</v>
      </c>
      <c r="J110" s="55">
        <v>0</v>
      </c>
      <c r="K110" s="55">
        <v>0.12711</v>
      </c>
      <c r="L110" s="56">
        <v>0</v>
      </c>
      <c r="M110" s="56">
        <v>1E-4</v>
      </c>
      <c r="N110" s="56">
        <v>0</v>
      </c>
    </row>
    <row r="111" spans="1:14">
      <c r="A111" t="s">
        <v>1309</v>
      </c>
      <c r="B111" t="s">
        <v>1310</v>
      </c>
      <c r="C111" t="s">
        <v>96</v>
      </c>
      <c r="D111" t="s">
        <v>108</v>
      </c>
      <c r="E111" t="s">
        <v>1311</v>
      </c>
      <c r="F111" t="s">
        <v>113</v>
      </c>
      <c r="G111" t="s">
        <v>98</v>
      </c>
      <c r="H111" s="55">
        <v>551.04999999999995</v>
      </c>
      <c r="I111" s="55">
        <v>1798</v>
      </c>
      <c r="J111" s="55">
        <v>0</v>
      </c>
      <c r="K111" s="55">
        <v>9.9078789999999994</v>
      </c>
      <c r="L111" s="56">
        <v>0</v>
      </c>
      <c r="M111" s="56">
        <v>6.0000000000000001E-3</v>
      </c>
      <c r="N111" s="56">
        <v>2.0000000000000001E-4</v>
      </c>
    </row>
    <row r="112" spans="1:14">
      <c r="A112" t="s">
        <v>1312</v>
      </c>
      <c r="B112" t="s">
        <v>1313</v>
      </c>
      <c r="C112" t="s">
        <v>96</v>
      </c>
      <c r="D112" t="s">
        <v>108</v>
      </c>
      <c r="E112" t="s">
        <v>557</v>
      </c>
      <c r="F112" t="s">
        <v>113</v>
      </c>
      <c r="G112" t="s">
        <v>98</v>
      </c>
      <c r="H112" s="55">
        <v>487.54</v>
      </c>
      <c r="I112" s="55">
        <v>1494</v>
      </c>
      <c r="J112" s="55">
        <v>0</v>
      </c>
      <c r="K112" s="55">
        <v>7.2838475999999996</v>
      </c>
      <c r="L112" s="56">
        <v>0</v>
      </c>
      <c r="M112" s="56">
        <v>4.4000000000000003E-3</v>
      </c>
      <c r="N112" s="56">
        <v>1E-4</v>
      </c>
    </row>
    <row r="113" spans="1:14">
      <c r="A113" s="57" t="s">
        <v>1314</v>
      </c>
      <c r="B113" s="106" t="s">
        <v>3492</v>
      </c>
      <c r="C113" s="106" t="s">
        <v>3492</v>
      </c>
      <c r="D113" s="107" t="s">
        <v>3492</v>
      </c>
      <c r="E113" s="107" t="s">
        <v>3492</v>
      </c>
      <c r="F113" s="107" t="s">
        <v>3492</v>
      </c>
      <c r="G113" s="107" t="s">
        <v>3492</v>
      </c>
      <c r="H113" s="59">
        <v>17966.98</v>
      </c>
      <c r="I113" s="107" t="s">
        <v>3492</v>
      </c>
      <c r="J113" s="59">
        <v>0.11326</v>
      </c>
      <c r="K113" s="59">
        <v>75.427987807523493</v>
      </c>
      <c r="L113" s="107" t="s">
        <v>3492</v>
      </c>
      <c r="M113" s="58">
        <v>4.5600000000000002E-2</v>
      </c>
      <c r="N113" s="58">
        <v>1.4E-3</v>
      </c>
    </row>
    <row r="114" spans="1:14">
      <c r="A114" t="s">
        <v>1315</v>
      </c>
      <c r="B114" t="s">
        <v>1316</v>
      </c>
      <c r="C114" t="s">
        <v>96</v>
      </c>
      <c r="D114" t="s">
        <v>108</v>
      </c>
      <c r="E114" t="s">
        <v>1317</v>
      </c>
      <c r="F114" t="s">
        <v>1137</v>
      </c>
      <c r="G114" t="s">
        <v>98</v>
      </c>
      <c r="H114" s="55">
        <v>36.61</v>
      </c>
      <c r="I114" s="55">
        <v>113.3</v>
      </c>
      <c r="J114" s="55">
        <v>0</v>
      </c>
      <c r="K114" s="55">
        <v>4.1479130000000003E-2</v>
      </c>
      <c r="L114" s="56">
        <v>0</v>
      </c>
      <c r="M114" s="56">
        <v>0</v>
      </c>
      <c r="N114" s="56">
        <v>0</v>
      </c>
    </row>
    <row r="115" spans="1:14">
      <c r="A115" t="s">
        <v>1318</v>
      </c>
      <c r="B115" t="s">
        <v>1319</v>
      </c>
      <c r="C115" t="s">
        <v>96</v>
      </c>
      <c r="D115" t="s">
        <v>108</v>
      </c>
      <c r="E115" t="s">
        <v>1320</v>
      </c>
      <c r="F115" t="s">
        <v>315</v>
      </c>
      <c r="G115" t="s">
        <v>98</v>
      </c>
      <c r="H115" s="55">
        <v>46.39</v>
      </c>
      <c r="I115" s="55">
        <v>2602</v>
      </c>
      <c r="J115" s="55">
        <v>0</v>
      </c>
      <c r="K115" s="55">
        <v>1.2070677999999999</v>
      </c>
      <c r="L115" s="56">
        <v>0</v>
      </c>
      <c r="M115" s="56">
        <v>6.9999999999999999E-4</v>
      </c>
      <c r="N115" s="56">
        <v>0</v>
      </c>
    </row>
    <row r="116" spans="1:14">
      <c r="A116" t="s">
        <v>1321</v>
      </c>
      <c r="B116" t="s">
        <v>1322</v>
      </c>
      <c r="C116" t="s">
        <v>96</v>
      </c>
      <c r="D116" t="s">
        <v>108</v>
      </c>
      <c r="E116" t="s">
        <v>807</v>
      </c>
      <c r="F116" t="s">
        <v>668</v>
      </c>
      <c r="G116" t="s">
        <v>98</v>
      </c>
      <c r="H116" s="55">
        <v>7.19</v>
      </c>
      <c r="I116" s="55">
        <v>5400</v>
      </c>
      <c r="J116" s="55">
        <v>0</v>
      </c>
      <c r="K116" s="55">
        <v>0.38825999999999999</v>
      </c>
      <c r="L116" s="56">
        <v>0</v>
      </c>
      <c r="M116" s="56">
        <v>2.0000000000000001E-4</v>
      </c>
      <c r="N116" s="56">
        <v>0</v>
      </c>
    </row>
    <row r="117" spans="1:14">
      <c r="A117" t="s">
        <v>1323</v>
      </c>
      <c r="B117" t="s">
        <v>1324</v>
      </c>
      <c r="C117" t="s">
        <v>96</v>
      </c>
      <c r="D117" t="s">
        <v>108</v>
      </c>
      <c r="E117" t="s">
        <v>1325</v>
      </c>
      <c r="F117" t="s">
        <v>668</v>
      </c>
      <c r="G117" t="s">
        <v>98</v>
      </c>
      <c r="H117" s="55">
        <v>74.239999999999995</v>
      </c>
      <c r="I117" s="55">
        <v>1600</v>
      </c>
      <c r="J117" s="55">
        <v>0</v>
      </c>
      <c r="K117" s="55">
        <v>1.18784</v>
      </c>
      <c r="L117" s="56">
        <v>0</v>
      </c>
      <c r="M117" s="56">
        <v>6.9999999999999999E-4</v>
      </c>
      <c r="N117" s="56">
        <v>0</v>
      </c>
    </row>
    <row r="118" spans="1:14">
      <c r="A118" t="s">
        <v>1326</v>
      </c>
      <c r="B118" t="s">
        <v>1327</v>
      </c>
      <c r="C118" t="s">
        <v>96</v>
      </c>
      <c r="D118" t="s">
        <v>108</v>
      </c>
      <c r="E118" t="s">
        <v>1328</v>
      </c>
      <c r="F118" t="s">
        <v>668</v>
      </c>
      <c r="G118" t="s">
        <v>98</v>
      </c>
      <c r="H118" s="55">
        <v>84.98</v>
      </c>
      <c r="I118" s="55">
        <v>720.6</v>
      </c>
      <c r="J118" s="55">
        <v>0</v>
      </c>
      <c r="K118" s="55">
        <v>0.61236588000000003</v>
      </c>
      <c r="L118" s="56">
        <v>0</v>
      </c>
      <c r="M118" s="56">
        <v>4.0000000000000002E-4</v>
      </c>
      <c r="N118" s="56">
        <v>0</v>
      </c>
    </row>
    <row r="119" spans="1:14">
      <c r="A119" t="s">
        <v>1329</v>
      </c>
      <c r="B119" t="s">
        <v>1330</v>
      </c>
      <c r="C119" t="s">
        <v>96</v>
      </c>
      <c r="D119" t="s">
        <v>108</v>
      </c>
      <c r="E119" t="s">
        <v>1331</v>
      </c>
      <c r="F119" t="s">
        <v>668</v>
      </c>
      <c r="G119" t="s">
        <v>98</v>
      </c>
      <c r="H119" s="55">
        <v>80.25</v>
      </c>
      <c r="I119" s="55">
        <v>576.70000000000005</v>
      </c>
      <c r="J119" s="55">
        <v>0</v>
      </c>
      <c r="K119" s="55">
        <v>0.46280175000000001</v>
      </c>
      <c r="L119" s="56">
        <v>0</v>
      </c>
      <c r="M119" s="56">
        <v>2.9999999999999997E-4</v>
      </c>
      <c r="N119" s="56">
        <v>0</v>
      </c>
    </row>
    <row r="120" spans="1:14">
      <c r="A120" t="s">
        <v>1332</v>
      </c>
      <c r="B120" t="s">
        <v>1333</v>
      </c>
      <c r="C120" t="s">
        <v>96</v>
      </c>
      <c r="D120" t="s">
        <v>108</v>
      </c>
      <c r="E120" t="s">
        <v>1334</v>
      </c>
      <c r="F120" t="s">
        <v>590</v>
      </c>
      <c r="G120" t="s">
        <v>98</v>
      </c>
      <c r="H120" s="55">
        <v>830.11</v>
      </c>
      <c r="I120" s="55">
        <v>145.80000000000001</v>
      </c>
      <c r="J120" s="55">
        <v>0</v>
      </c>
      <c r="K120" s="55">
        <v>1.2103003800000001</v>
      </c>
      <c r="L120" s="56">
        <v>0</v>
      </c>
      <c r="M120" s="56">
        <v>6.9999999999999999E-4</v>
      </c>
      <c r="N120" s="56">
        <v>0</v>
      </c>
    </row>
    <row r="121" spans="1:14">
      <c r="A121" t="s">
        <v>1335</v>
      </c>
      <c r="B121" t="s">
        <v>1336</v>
      </c>
      <c r="C121" t="s">
        <v>96</v>
      </c>
      <c r="D121" t="s">
        <v>108</v>
      </c>
      <c r="E121" t="s">
        <v>1337</v>
      </c>
      <c r="F121" t="s">
        <v>1338</v>
      </c>
      <c r="G121" t="s">
        <v>98</v>
      </c>
      <c r="H121" s="55">
        <v>24.64</v>
      </c>
      <c r="I121" s="55">
        <v>2227</v>
      </c>
      <c r="J121" s="55">
        <v>0</v>
      </c>
      <c r="K121" s="55">
        <v>0.54873280000000002</v>
      </c>
      <c r="L121" s="56">
        <v>0</v>
      </c>
      <c r="M121" s="56">
        <v>2.9999999999999997E-4</v>
      </c>
      <c r="N121" s="56">
        <v>0</v>
      </c>
    </row>
    <row r="122" spans="1:14">
      <c r="A122" t="s">
        <v>1339</v>
      </c>
      <c r="B122" t="s">
        <v>1340</v>
      </c>
      <c r="C122" t="s">
        <v>96</v>
      </c>
      <c r="D122" t="s">
        <v>108</v>
      </c>
      <c r="E122" t="s">
        <v>1341</v>
      </c>
      <c r="F122" t="s">
        <v>543</v>
      </c>
      <c r="G122" t="s">
        <v>98</v>
      </c>
      <c r="H122" s="55">
        <v>18.27</v>
      </c>
      <c r="I122" s="55">
        <v>29590</v>
      </c>
      <c r="J122" s="55">
        <v>0</v>
      </c>
      <c r="K122" s="55">
        <v>5.4060930000000003</v>
      </c>
      <c r="L122" s="56">
        <v>0</v>
      </c>
      <c r="M122" s="56">
        <v>3.3E-3</v>
      </c>
      <c r="N122" s="56">
        <v>1E-4</v>
      </c>
    </row>
    <row r="123" spans="1:14">
      <c r="A123" t="s">
        <v>1342</v>
      </c>
      <c r="B123" t="s">
        <v>1343</v>
      </c>
      <c r="C123" t="s">
        <v>96</v>
      </c>
      <c r="D123" t="s">
        <v>108</v>
      </c>
      <c r="E123" t="s">
        <v>1344</v>
      </c>
      <c r="F123" t="s">
        <v>543</v>
      </c>
      <c r="G123" t="s">
        <v>98</v>
      </c>
      <c r="H123" s="55">
        <v>0.56999999999999995</v>
      </c>
      <c r="I123" s="55">
        <v>164.4</v>
      </c>
      <c r="J123" s="55">
        <v>0</v>
      </c>
      <c r="K123" s="55">
        <v>9.3707999999999997E-4</v>
      </c>
      <c r="L123" s="56">
        <v>0</v>
      </c>
      <c r="M123" s="56">
        <v>0</v>
      </c>
      <c r="N123" s="56">
        <v>0</v>
      </c>
    </row>
    <row r="124" spans="1:14">
      <c r="A124" t="s">
        <v>1345</v>
      </c>
      <c r="B124" t="s">
        <v>1346</v>
      </c>
      <c r="C124" t="s">
        <v>96</v>
      </c>
      <c r="D124" t="s">
        <v>108</v>
      </c>
      <c r="E124" t="s">
        <v>1347</v>
      </c>
      <c r="F124" t="s">
        <v>543</v>
      </c>
      <c r="G124" t="s">
        <v>98</v>
      </c>
      <c r="H124" s="55">
        <v>12.18</v>
      </c>
      <c r="I124" s="55">
        <v>2774.000031</v>
      </c>
      <c r="J124" s="55">
        <v>0</v>
      </c>
      <c r="K124" s="55">
        <v>0.33787320377579999</v>
      </c>
      <c r="L124" s="56">
        <v>0</v>
      </c>
      <c r="M124" s="56">
        <v>2.0000000000000001E-4</v>
      </c>
      <c r="N124" s="56">
        <v>0</v>
      </c>
    </row>
    <row r="125" spans="1:14">
      <c r="A125" t="s">
        <v>1348</v>
      </c>
      <c r="B125" t="s">
        <v>1349</v>
      </c>
      <c r="C125" t="s">
        <v>96</v>
      </c>
      <c r="D125" t="s">
        <v>108</v>
      </c>
      <c r="E125" t="s">
        <v>801</v>
      </c>
      <c r="F125" t="s">
        <v>543</v>
      </c>
      <c r="G125" t="s">
        <v>98</v>
      </c>
      <c r="H125" s="55">
        <v>374.77</v>
      </c>
      <c r="I125" s="55">
        <v>420.000001</v>
      </c>
      <c r="J125" s="55">
        <v>0</v>
      </c>
      <c r="K125" s="55">
        <v>1.5740340037477001</v>
      </c>
      <c r="L125" s="56">
        <v>0</v>
      </c>
      <c r="M125" s="56">
        <v>1E-3</v>
      </c>
      <c r="N125" s="56">
        <v>0</v>
      </c>
    </row>
    <row r="126" spans="1:14">
      <c r="A126" t="s">
        <v>1350</v>
      </c>
      <c r="B126" t="s">
        <v>1351</v>
      </c>
      <c r="C126" t="s">
        <v>96</v>
      </c>
      <c r="D126" t="s">
        <v>108</v>
      </c>
      <c r="E126" t="s">
        <v>1352</v>
      </c>
      <c r="F126" t="s">
        <v>543</v>
      </c>
      <c r="G126" t="s">
        <v>98</v>
      </c>
      <c r="H126" s="55">
        <v>85.16</v>
      </c>
      <c r="I126" s="55">
        <v>3575</v>
      </c>
      <c r="J126" s="55">
        <v>0</v>
      </c>
      <c r="K126" s="55">
        <v>3.04447</v>
      </c>
      <c r="L126" s="56">
        <v>0</v>
      </c>
      <c r="M126" s="56">
        <v>1.8E-3</v>
      </c>
      <c r="N126" s="56">
        <v>1E-4</v>
      </c>
    </row>
    <row r="127" spans="1:14">
      <c r="A127" t="s">
        <v>1353</v>
      </c>
      <c r="B127" t="s">
        <v>1354</v>
      </c>
      <c r="C127" t="s">
        <v>96</v>
      </c>
      <c r="D127" t="s">
        <v>108</v>
      </c>
      <c r="E127" t="s">
        <v>1355</v>
      </c>
      <c r="F127" t="s">
        <v>1356</v>
      </c>
      <c r="G127" t="s">
        <v>98</v>
      </c>
      <c r="H127" s="55">
        <v>12.4</v>
      </c>
      <c r="I127" s="55">
        <v>1558</v>
      </c>
      <c r="J127" s="55">
        <v>0</v>
      </c>
      <c r="K127" s="55">
        <v>0.193192</v>
      </c>
      <c r="L127" s="56">
        <v>0</v>
      </c>
      <c r="M127" s="56">
        <v>1E-4</v>
      </c>
      <c r="N127" s="56">
        <v>0</v>
      </c>
    </row>
    <row r="128" spans="1:14">
      <c r="A128" t="s">
        <v>1357</v>
      </c>
      <c r="B128" t="s">
        <v>1358</v>
      </c>
      <c r="C128" t="s">
        <v>96</v>
      </c>
      <c r="D128" t="s">
        <v>108</v>
      </c>
      <c r="E128" t="s">
        <v>1359</v>
      </c>
      <c r="F128" t="s">
        <v>1356</v>
      </c>
      <c r="G128" t="s">
        <v>98</v>
      </c>
      <c r="H128" s="55">
        <v>48.73</v>
      </c>
      <c r="I128" s="55">
        <v>627.29999999999995</v>
      </c>
      <c r="J128" s="55">
        <v>0</v>
      </c>
      <c r="K128" s="55">
        <v>0.30568329</v>
      </c>
      <c r="L128" s="56">
        <v>0</v>
      </c>
      <c r="M128" s="56">
        <v>2.0000000000000001E-4</v>
      </c>
      <c r="N128" s="56">
        <v>0</v>
      </c>
    </row>
    <row r="129" spans="1:14">
      <c r="A129" t="s">
        <v>1360</v>
      </c>
      <c r="B129" t="s">
        <v>1361</v>
      </c>
      <c r="C129" t="s">
        <v>96</v>
      </c>
      <c r="D129" t="s">
        <v>108</v>
      </c>
      <c r="E129" t="s">
        <v>1362</v>
      </c>
      <c r="F129" t="s">
        <v>103</v>
      </c>
      <c r="G129" t="s">
        <v>98</v>
      </c>
      <c r="H129" s="55">
        <v>51.08</v>
      </c>
      <c r="I129" s="55">
        <v>2300</v>
      </c>
      <c r="J129" s="55">
        <v>0</v>
      </c>
      <c r="K129" s="55">
        <v>1.1748400000000001</v>
      </c>
      <c r="L129" s="56">
        <v>0</v>
      </c>
      <c r="M129" s="56">
        <v>6.9999999999999999E-4</v>
      </c>
      <c r="N129" s="56">
        <v>0</v>
      </c>
    </row>
    <row r="130" spans="1:14">
      <c r="A130" t="s">
        <v>1363</v>
      </c>
      <c r="B130" t="s">
        <v>1364</v>
      </c>
      <c r="C130" t="s">
        <v>96</v>
      </c>
      <c r="D130" t="s">
        <v>108</v>
      </c>
      <c r="E130" t="s">
        <v>1365</v>
      </c>
      <c r="F130" t="s">
        <v>103</v>
      </c>
      <c r="G130" t="s">
        <v>98</v>
      </c>
      <c r="H130" s="55">
        <v>11.89</v>
      </c>
      <c r="I130" s="55">
        <v>9550</v>
      </c>
      <c r="J130" s="55">
        <v>0</v>
      </c>
      <c r="K130" s="55">
        <v>1.1354949999999999</v>
      </c>
      <c r="L130" s="56">
        <v>0</v>
      </c>
      <c r="M130" s="56">
        <v>6.9999999999999999E-4</v>
      </c>
      <c r="N130" s="56">
        <v>0</v>
      </c>
    </row>
    <row r="131" spans="1:14">
      <c r="A131" t="s">
        <v>1366</v>
      </c>
      <c r="B131" t="s">
        <v>1367</v>
      </c>
      <c r="C131" t="s">
        <v>96</v>
      </c>
      <c r="D131" t="s">
        <v>108</v>
      </c>
      <c r="E131" t="s">
        <v>538</v>
      </c>
      <c r="F131" t="s">
        <v>103</v>
      </c>
      <c r="G131" t="s">
        <v>98</v>
      </c>
      <c r="H131" s="55">
        <v>5827.83</v>
      </c>
      <c r="I131" s="55">
        <v>65.599999999999994</v>
      </c>
      <c r="J131" s="55">
        <v>0</v>
      </c>
      <c r="K131" s="55">
        <v>3.82305648</v>
      </c>
      <c r="L131" s="56">
        <v>0</v>
      </c>
      <c r="M131" s="56">
        <v>2.3E-3</v>
      </c>
      <c r="N131" s="56">
        <v>1E-4</v>
      </c>
    </row>
    <row r="132" spans="1:14">
      <c r="A132" t="s">
        <v>1368</v>
      </c>
      <c r="B132" t="s">
        <v>1369</v>
      </c>
      <c r="C132" t="s">
        <v>96</v>
      </c>
      <c r="D132" t="s">
        <v>108</v>
      </c>
      <c r="E132" t="s">
        <v>1370</v>
      </c>
      <c r="F132" t="s">
        <v>103</v>
      </c>
      <c r="G132" t="s">
        <v>98</v>
      </c>
      <c r="H132" s="55">
        <v>280.7</v>
      </c>
      <c r="I132" s="55">
        <v>507.8</v>
      </c>
      <c r="J132" s="55">
        <v>0</v>
      </c>
      <c r="K132" s="55">
        <v>1.4253946</v>
      </c>
      <c r="L132" s="56">
        <v>0</v>
      </c>
      <c r="M132" s="56">
        <v>8.9999999999999998E-4</v>
      </c>
      <c r="N132" s="56">
        <v>0</v>
      </c>
    </row>
    <row r="133" spans="1:14">
      <c r="A133" t="s">
        <v>1371</v>
      </c>
      <c r="B133" t="s">
        <v>1372</v>
      </c>
      <c r="C133" t="s">
        <v>96</v>
      </c>
      <c r="D133" t="s">
        <v>108</v>
      </c>
      <c r="E133" t="s">
        <v>671</v>
      </c>
      <c r="F133" t="s">
        <v>103</v>
      </c>
      <c r="G133" t="s">
        <v>98</v>
      </c>
      <c r="H133" s="55">
        <v>39.79</v>
      </c>
      <c r="I133" s="55">
        <v>4.9000000000000004</v>
      </c>
      <c r="J133" s="55">
        <v>0</v>
      </c>
      <c r="K133" s="55">
        <v>1.9497099999999999E-3</v>
      </c>
      <c r="L133" s="56">
        <v>0</v>
      </c>
      <c r="M133" s="56">
        <v>0</v>
      </c>
      <c r="N133" s="56">
        <v>0</v>
      </c>
    </row>
    <row r="134" spans="1:14">
      <c r="A134" t="s">
        <v>1373</v>
      </c>
      <c r="B134" t="s">
        <v>1374</v>
      </c>
      <c r="C134" t="s">
        <v>96</v>
      </c>
      <c r="D134" t="s">
        <v>108</v>
      </c>
      <c r="E134" t="s">
        <v>1375</v>
      </c>
      <c r="F134" t="s">
        <v>1086</v>
      </c>
      <c r="G134" t="s">
        <v>98</v>
      </c>
      <c r="H134" s="55">
        <v>59.04</v>
      </c>
      <c r="I134" s="55">
        <v>1336</v>
      </c>
      <c r="J134" s="55">
        <v>0</v>
      </c>
      <c r="K134" s="55">
        <v>0.78877439999999999</v>
      </c>
      <c r="L134" s="56">
        <v>0</v>
      </c>
      <c r="M134" s="56">
        <v>5.0000000000000001E-4</v>
      </c>
      <c r="N134" s="56">
        <v>0</v>
      </c>
    </row>
    <row r="135" spans="1:14">
      <c r="A135" t="s">
        <v>1376</v>
      </c>
      <c r="B135" t="s">
        <v>1377</v>
      </c>
      <c r="C135" t="s">
        <v>96</v>
      </c>
      <c r="D135" t="s">
        <v>108</v>
      </c>
      <c r="E135" t="s">
        <v>1378</v>
      </c>
      <c r="F135" t="s">
        <v>1379</v>
      </c>
      <c r="G135" t="s">
        <v>98</v>
      </c>
      <c r="H135" s="55">
        <v>81.180000000000007</v>
      </c>
      <c r="I135" s="55">
        <v>574</v>
      </c>
      <c r="J135" s="55">
        <v>0</v>
      </c>
      <c r="K135" s="55">
        <v>0.46597319999999998</v>
      </c>
      <c r="L135" s="56">
        <v>0</v>
      </c>
      <c r="M135" s="56">
        <v>2.9999999999999997E-4</v>
      </c>
      <c r="N135" s="56">
        <v>0</v>
      </c>
    </row>
    <row r="136" spans="1:14">
      <c r="A136" t="s">
        <v>1380</v>
      </c>
      <c r="B136" t="s">
        <v>1381</v>
      </c>
      <c r="C136" t="s">
        <v>96</v>
      </c>
      <c r="D136" t="s">
        <v>108</v>
      </c>
      <c r="E136" t="s">
        <v>1382</v>
      </c>
      <c r="F136" t="s">
        <v>471</v>
      </c>
      <c r="G136" t="s">
        <v>98</v>
      </c>
      <c r="H136" s="55">
        <v>100.47</v>
      </c>
      <c r="I136" s="55">
        <v>900</v>
      </c>
      <c r="J136" s="55">
        <v>0</v>
      </c>
      <c r="K136" s="55">
        <v>0.90422999999999998</v>
      </c>
      <c r="L136" s="56">
        <v>0</v>
      </c>
      <c r="M136" s="56">
        <v>5.0000000000000001E-4</v>
      </c>
      <c r="N136" s="56">
        <v>0</v>
      </c>
    </row>
    <row r="137" spans="1:14">
      <c r="A137" t="s">
        <v>1383</v>
      </c>
      <c r="B137" t="s">
        <v>1384</v>
      </c>
      <c r="C137" t="s">
        <v>96</v>
      </c>
      <c r="D137" t="s">
        <v>108</v>
      </c>
      <c r="E137" t="s">
        <v>1385</v>
      </c>
      <c r="F137" t="s">
        <v>471</v>
      </c>
      <c r="G137" t="s">
        <v>98</v>
      </c>
      <c r="H137" s="55">
        <v>62.73</v>
      </c>
      <c r="I137" s="55">
        <v>951.2</v>
      </c>
      <c r="J137" s="55">
        <v>0</v>
      </c>
      <c r="K137" s="55">
        <v>0.59668776000000001</v>
      </c>
      <c r="L137" s="56">
        <v>0</v>
      </c>
      <c r="M137" s="56">
        <v>4.0000000000000002E-4</v>
      </c>
      <c r="N137" s="56">
        <v>0</v>
      </c>
    </row>
    <row r="138" spans="1:14">
      <c r="A138" t="s">
        <v>1386</v>
      </c>
      <c r="B138" t="s">
        <v>1387</v>
      </c>
      <c r="C138" t="s">
        <v>96</v>
      </c>
      <c r="D138" t="s">
        <v>108</v>
      </c>
      <c r="E138" t="s">
        <v>1388</v>
      </c>
      <c r="F138" t="s">
        <v>471</v>
      </c>
      <c r="G138" t="s">
        <v>98</v>
      </c>
      <c r="H138" s="55">
        <v>27.41</v>
      </c>
      <c r="I138" s="55">
        <v>417.2</v>
      </c>
      <c r="J138" s="55">
        <v>0</v>
      </c>
      <c r="K138" s="55">
        <v>0.11435452</v>
      </c>
      <c r="L138" s="56">
        <v>0</v>
      </c>
      <c r="M138" s="56">
        <v>1E-4</v>
      </c>
      <c r="N138" s="56">
        <v>0</v>
      </c>
    </row>
    <row r="139" spans="1:14">
      <c r="A139" t="s">
        <v>1389</v>
      </c>
      <c r="B139" t="s">
        <v>1390</v>
      </c>
      <c r="C139" t="s">
        <v>96</v>
      </c>
      <c r="D139" t="s">
        <v>108</v>
      </c>
      <c r="E139" t="s">
        <v>1391</v>
      </c>
      <c r="F139" t="s">
        <v>471</v>
      </c>
      <c r="G139" t="s">
        <v>98</v>
      </c>
      <c r="H139" s="55">
        <v>478.49</v>
      </c>
      <c r="I139" s="55">
        <v>1100</v>
      </c>
      <c r="J139" s="55">
        <v>8.0600000000000005E-2</v>
      </c>
      <c r="K139" s="55">
        <v>5.3439899999999998</v>
      </c>
      <c r="L139" s="56">
        <v>0</v>
      </c>
      <c r="M139" s="56">
        <v>3.2000000000000002E-3</v>
      </c>
      <c r="N139" s="56">
        <v>1E-4</v>
      </c>
    </row>
    <row r="140" spans="1:14">
      <c r="A140" t="s">
        <v>1392</v>
      </c>
      <c r="B140" t="s">
        <v>1393</v>
      </c>
      <c r="C140" t="s">
        <v>96</v>
      </c>
      <c r="D140" t="s">
        <v>108</v>
      </c>
      <c r="E140" t="s">
        <v>1394</v>
      </c>
      <c r="F140" t="s">
        <v>471</v>
      </c>
      <c r="G140" t="s">
        <v>98</v>
      </c>
      <c r="H140" s="55">
        <v>60.13</v>
      </c>
      <c r="I140" s="55">
        <v>3813</v>
      </c>
      <c r="J140" s="55">
        <v>0</v>
      </c>
      <c r="K140" s="55">
        <v>2.2927569000000001</v>
      </c>
      <c r="L140" s="56">
        <v>0</v>
      </c>
      <c r="M140" s="56">
        <v>1.4E-3</v>
      </c>
      <c r="N140" s="56">
        <v>0</v>
      </c>
    </row>
    <row r="141" spans="1:14">
      <c r="A141" t="s">
        <v>1395</v>
      </c>
      <c r="B141" t="s">
        <v>1396</v>
      </c>
      <c r="C141" t="s">
        <v>96</v>
      </c>
      <c r="D141" t="s">
        <v>108</v>
      </c>
      <c r="E141" t="s">
        <v>1397</v>
      </c>
      <c r="F141" t="s">
        <v>471</v>
      </c>
      <c r="G141" t="s">
        <v>98</v>
      </c>
      <c r="H141" s="55">
        <v>307.33999999999997</v>
      </c>
      <c r="I141" s="55">
        <v>311.2</v>
      </c>
      <c r="J141" s="55">
        <v>0</v>
      </c>
      <c r="K141" s="55">
        <v>0.95644207999999997</v>
      </c>
      <c r="L141" s="56">
        <v>0</v>
      </c>
      <c r="M141" s="56">
        <v>5.9999999999999995E-4</v>
      </c>
      <c r="N141" s="56">
        <v>0</v>
      </c>
    </row>
    <row r="142" spans="1:14">
      <c r="A142" t="s">
        <v>1398</v>
      </c>
      <c r="B142" t="s">
        <v>1399</v>
      </c>
      <c r="C142" t="s">
        <v>96</v>
      </c>
      <c r="D142" t="s">
        <v>108</v>
      </c>
      <c r="E142" t="s">
        <v>1400</v>
      </c>
      <c r="F142" t="s">
        <v>471</v>
      </c>
      <c r="G142" t="s">
        <v>98</v>
      </c>
      <c r="H142" s="55">
        <v>18.559999999999999</v>
      </c>
      <c r="I142" s="55">
        <v>5397</v>
      </c>
      <c r="J142" s="55">
        <v>0</v>
      </c>
      <c r="K142" s="55">
        <v>1.0016832</v>
      </c>
      <c r="L142" s="56">
        <v>0</v>
      </c>
      <c r="M142" s="56">
        <v>5.9999999999999995E-4</v>
      </c>
      <c r="N142" s="56">
        <v>0</v>
      </c>
    </row>
    <row r="143" spans="1:14">
      <c r="A143" t="s">
        <v>1401</v>
      </c>
      <c r="B143" t="s">
        <v>1402</v>
      </c>
      <c r="C143" t="s">
        <v>96</v>
      </c>
      <c r="D143" t="s">
        <v>108</v>
      </c>
      <c r="E143" t="s">
        <v>1403</v>
      </c>
      <c r="F143" t="s">
        <v>471</v>
      </c>
      <c r="G143" t="s">
        <v>98</v>
      </c>
      <c r="H143" s="55">
        <v>72.78</v>
      </c>
      <c r="I143" s="55">
        <v>1035</v>
      </c>
      <c r="J143" s="55">
        <v>0</v>
      </c>
      <c r="K143" s="55">
        <v>0.75327299999999997</v>
      </c>
      <c r="L143" s="56">
        <v>0</v>
      </c>
      <c r="M143" s="56">
        <v>5.0000000000000001E-4</v>
      </c>
      <c r="N143" s="56">
        <v>0</v>
      </c>
    </row>
    <row r="144" spans="1:14">
      <c r="A144" t="s">
        <v>1404</v>
      </c>
      <c r="B144" t="s">
        <v>1405</v>
      </c>
      <c r="C144" t="s">
        <v>96</v>
      </c>
      <c r="D144" t="s">
        <v>108</v>
      </c>
      <c r="E144" t="s">
        <v>1406</v>
      </c>
      <c r="F144" t="s">
        <v>1108</v>
      </c>
      <c r="G144" t="s">
        <v>98</v>
      </c>
      <c r="H144" s="55">
        <v>43.51</v>
      </c>
      <c r="I144" s="55">
        <v>2373</v>
      </c>
      <c r="J144" s="55">
        <v>0</v>
      </c>
      <c r="K144" s="55">
        <v>1.0324922999999999</v>
      </c>
      <c r="L144" s="56">
        <v>0</v>
      </c>
      <c r="M144" s="56">
        <v>5.9999999999999995E-4</v>
      </c>
      <c r="N144" s="56">
        <v>0</v>
      </c>
    </row>
    <row r="145" spans="1:14">
      <c r="A145" t="s">
        <v>1407</v>
      </c>
      <c r="B145" t="s">
        <v>1408</v>
      </c>
      <c r="C145" t="s">
        <v>96</v>
      </c>
      <c r="D145" t="s">
        <v>108</v>
      </c>
      <c r="E145" t="s">
        <v>1409</v>
      </c>
      <c r="F145" t="s">
        <v>1108</v>
      </c>
      <c r="G145" t="s">
        <v>98</v>
      </c>
      <c r="H145" s="55">
        <v>1.84</v>
      </c>
      <c r="I145" s="55">
        <v>14000</v>
      </c>
      <c r="J145" s="55">
        <v>0</v>
      </c>
      <c r="K145" s="55">
        <v>0.2576</v>
      </c>
      <c r="L145" s="56">
        <v>0</v>
      </c>
      <c r="M145" s="56">
        <v>2.0000000000000001E-4</v>
      </c>
      <c r="N145" s="56">
        <v>0</v>
      </c>
    </row>
    <row r="146" spans="1:14">
      <c r="A146" t="s">
        <v>1410</v>
      </c>
      <c r="B146" t="s">
        <v>1411</v>
      </c>
      <c r="C146" t="s">
        <v>96</v>
      </c>
      <c r="D146" t="s">
        <v>108</v>
      </c>
      <c r="E146" t="s">
        <v>1412</v>
      </c>
      <c r="F146" t="s">
        <v>1108</v>
      </c>
      <c r="G146" t="s">
        <v>98</v>
      </c>
      <c r="H146" s="55">
        <v>31.68</v>
      </c>
      <c r="I146" s="55">
        <v>6480</v>
      </c>
      <c r="J146" s="55">
        <v>0</v>
      </c>
      <c r="K146" s="55">
        <v>2.052864</v>
      </c>
      <c r="L146" s="56">
        <v>0</v>
      </c>
      <c r="M146" s="56">
        <v>1.1999999999999999E-3</v>
      </c>
      <c r="N146" s="56">
        <v>0</v>
      </c>
    </row>
    <row r="147" spans="1:14">
      <c r="A147" t="s">
        <v>1413</v>
      </c>
      <c r="B147" t="s">
        <v>1414</v>
      </c>
      <c r="C147" t="s">
        <v>96</v>
      </c>
      <c r="D147" t="s">
        <v>108</v>
      </c>
      <c r="E147" t="s">
        <v>1415</v>
      </c>
      <c r="F147" t="s">
        <v>1108</v>
      </c>
      <c r="G147" t="s">
        <v>98</v>
      </c>
      <c r="H147" s="55">
        <v>201.16</v>
      </c>
      <c r="I147" s="55">
        <v>1411</v>
      </c>
      <c r="J147" s="55">
        <v>0</v>
      </c>
      <c r="K147" s="55">
        <v>2.8383676000000002</v>
      </c>
      <c r="L147" s="56">
        <v>0</v>
      </c>
      <c r="M147" s="56">
        <v>1.6999999999999999E-3</v>
      </c>
      <c r="N147" s="56">
        <v>1E-4</v>
      </c>
    </row>
    <row r="148" spans="1:14">
      <c r="A148" t="s">
        <v>1416</v>
      </c>
      <c r="B148" t="s">
        <v>1417</v>
      </c>
      <c r="C148" t="s">
        <v>96</v>
      </c>
      <c r="D148" t="s">
        <v>108</v>
      </c>
      <c r="E148" t="s">
        <v>1418</v>
      </c>
      <c r="F148" t="s">
        <v>1419</v>
      </c>
      <c r="G148" t="s">
        <v>98</v>
      </c>
      <c r="H148" s="55">
        <v>60.32</v>
      </c>
      <c r="I148" s="55">
        <v>710.8</v>
      </c>
      <c r="J148" s="55">
        <v>0</v>
      </c>
      <c r="K148" s="55">
        <v>0.42875456000000001</v>
      </c>
      <c r="L148" s="56">
        <v>0</v>
      </c>
      <c r="M148" s="56">
        <v>2.9999999999999997E-4</v>
      </c>
      <c r="N148" s="56">
        <v>0</v>
      </c>
    </row>
    <row r="149" spans="1:14">
      <c r="A149" t="s">
        <v>1420</v>
      </c>
      <c r="B149" t="s">
        <v>1421</v>
      </c>
      <c r="C149" t="s">
        <v>96</v>
      </c>
      <c r="D149" t="s">
        <v>108</v>
      </c>
      <c r="E149" t="s">
        <v>1422</v>
      </c>
      <c r="F149" t="s">
        <v>608</v>
      </c>
      <c r="G149" t="s">
        <v>98</v>
      </c>
      <c r="H149" s="55">
        <v>29.94</v>
      </c>
      <c r="I149" s="55">
        <v>7000</v>
      </c>
      <c r="J149" s="55">
        <v>0</v>
      </c>
      <c r="K149" s="55">
        <v>2.0958000000000001</v>
      </c>
      <c r="L149" s="56">
        <v>0</v>
      </c>
      <c r="M149" s="56">
        <v>1.2999999999999999E-3</v>
      </c>
      <c r="N149" s="56">
        <v>0</v>
      </c>
    </row>
    <row r="150" spans="1:14">
      <c r="A150" t="s">
        <v>1423</v>
      </c>
      <c r="B150" t="s">
        <v>1424</v>
      </c>
      <c r="C150" t="s">
        <v>96</v>
      </c>
      <c r="D150" t="s">
        <v>108</v>
      </c>
      <c r="E150" t="s">
        <v>1425</v>
      </c>
      <c r="F150" t="s">
        <v>727</v>
      </c>
      <c r="G150" t="s">
        <v>98</v>
      </c>
      <c r="H150" s="55">
        <v>89.09</v>
      </c>
      <c r="I150" s="55">
        <v>468</v>
      </c>
      <c r="J150" s="55">
        <v>0</v>
      </c>
      <c r="K150" s="55">
        <v>0.41694120000000001</v>
      </c>
      <c r="L150" s="56">
        <v>0</v>
      </c>
      <c r="M150" s="56">
        <v>2.9999999999999997E-4</v>
      </c>
      <c r="N150" s="56">
        <v>0</v>
      </c>
    </row>
    <row r="151" spans="1:14">
      <c r="A151" t="s">
        <v>1426</v>
      </c>
      <c r="B151" t="s">
        <v>1427</v>
      </c>
      <c r="C151" t="s">
        <v>96</v>
      </c>
      <c r="D151" t="s">
        <v>108</v>
      </c>
      <c r="E151" t="s">
        <v>1428</v>
      </c>
      <c r="F151" t="s">
        <v>727</v>
      </c>
      <c r="G151" t="s">
        <v>98</v>
      </c>
      <c r="H151" s="55">
        <v>307.35000000000002</v>
      </c>
      <c r="I151" s="55">
        <v>230.2</v>
      </c>
      <c r="J151" s="55">
        <v>0</v>
      </c>
      <c r="K151" s="55">
        <v>0.70751969999999997</v>
      </c>
      <c r="L151" s="56">
        <v>0</v>
      </c>
      <c r="M151" s="56">
        <v>4.0000000000000002E-4</v>
      </c>
      <c r="N151" s="56">
        <v>0</v>
      </c>
    </row>
    <row r="152" spans="1:14">
      <c r="A152" t="s">
        <v>1429</v>
      </c>
      <c r="B152" t="s">
        <v>1430</v>
      </c>
      <c r="C152" t="s">
        <v>96</v>
      </c>
      <c r="D152" t="s">
        <v>108</v>
      </c>
      <c r="E152" t="s">
        <v>1431</v>
      </c>
      <c r="F152" t="s">
        <v>727</v>
      </c>
      <c r="G152" t="s">
        <v>98</v>
      </c>
      <c r="H152" s="55">
        <v>118.01</v>
      </c>
      <c r="I152" s="55">
        <v>776.5</v>
      </c>
      <c r="J152" s="55">
        <v>0</v>
      </c>
      <c r="K152" s="55">
        <v>0.91634764999999996</v>
      </c>
      <c r="L152" s="56">
        <v>0</v>
      </c>
      <c r="M152" s="56">
        <v>5.9999999999999995E-4</v>
      </c>
      <c r="N152" s="56">
        <v>0</v>
      </c>
    </row>
    <row r="153" spans="1:14">
      <c r="A153" t="s">
        <v>1432</v>
      </c>
      <c r="B153" t="s">
        <v>1433</v>
      </c>
      <c r="C153" t="s">
        <v>96</v>
      </c>
      <c r="D153" t="s">
        <v>108</v>
      </c>
      <c r="E153" t="s">
        <v>1434</v>
      </c>
      <c r="F153" t="s">
        <v>762</v>
      </c>
      <c r="G153" t="s">
        <v>98</v>
      </c>
      <c r="H153" s="55">
        <v>24.76</v>
      </c>
      <c r="I153" s="55">
        <v>11590</v>
      </c>
      <c r="J153" s="55">
        <v>0</v>
      </c>
      <c r="K153" s="55">
        <v>2.8696839999999999</v>
      </c>
      <c r="L153" s="56">
        <v>0</v>
      </c>
      <c r="M153" s="56">
        <v>1.6999999999999999E-3</v>
      </c>
      <c r="N153" s="56">
        <v>1E-4</v>
      </c>
    </row>
    <row r="154" spans="1:14">
      <c r="A154" t="s">
        <v>1435</v>
      </c>
      <c r="B154" t="s">
        <v>1436</v>
      </c>
      <c r="C154" t="s">
        <v>96</v>
      </c>
      <c r="D154" t="s">
        <v>108</v>
      </c>
      <c r="E154" t="s">
        <v>1437</v>
      </c>
      <c r="F154" t="s">
        <v>762</v>
      </c>
      <c r="G154" t="s">
        <v>98</v>
      </c>
      <c r="H154" s="55">
        <v>5.21</v>
      </c>
      <c r="I154" s="55">
        <v>19800</v>
      </c>
      <c r="J154" s="55">
        <v>0</v>
      </c>
      <c r="K154" s="55">
        <v>1.0315799999999999</v>
      </c>
      <c r="L154" s="56">
        <v>0</v>
      </c>
      <c r="M154" s="56">
        <v>5.9999999999999995E-4</v>
      </c>
      <c r="N154" s="56">
        <v>0</v>
      </c>
    </row>
    <row r="155" spans="1:14">
      <c r="A155" t="s">
        <v>1438</v>
      </c>
      <c r="B155" t="s">
        <v>1439</v>
      </c>
      <c r="C155" t="s">
        <v>96</v>
      </c>
      <c r="D155" t="s">
        <v>108</v>
      </c>
      <c r="E155" t="s">
        <v>1440</v>
      </c>
      <c r="F155" t="s">
        <v>762</v>
      </c>
      <c r="G155" t="s">
        <v>98</v>
      </c>
      <c r="H155" s="55">
        <v>37.619999999999997</v>
      </c>
      <c r="I155" s="55">
        <v>233.7</v>
      </c>
      <c r="J155" s="55">
        <v>0</v>
      </c>
      <c r="K155" s="55">
        <v>8.791794E-2</v>
      </c>
      <c r="L155" s="56">
        <v>0</v>
      </c>
      <c r="M155" s="56">
        <v>1E-4</v>
      </c>
      <c r="N155" s="56">
        <v>0</v>
      </c>
    </row>
    <row r="156" spans="1:14">
      <c r="A156" t="s">
        <v>1441</v>
      </c>
      <c r="B156" t="s">
        <v>1442</v>
      </c>
      <c r="C156" t="s">
        <v>96</v>
      </c>
      <c r="D156" t="s">
        <v>108</v>
      </c>
      <c r="E156" t="s">
        <v>1443</v>
      </c>
      <c r="F156" t="s">
        <v>613</v>
      </c>
      <c r="G156" t="s">
        <v>98</v>
      </c>
      <c r="H156" s="55">
        <v>363.74</v>
      </c>
      <c r="I156" s="55">
        <v>512</v>
      </c>
      <c r="J156" s="55">
        <v>0</v>
      </c>
      <c r="K156" s="55">
        <v>1.8623487999999999</v>
      </c>
      <c r="L156" s="56">
        <v>0</v>
      </c>
      <c r="M156" s="56">
        <v>1.1000000000000001E-3</v>
      </c>
      <c r="N156" s="56">
        <v>0</v>
      </c>
    </row>
    <row r="157" spans="1:14">
      <c r="A157" t="s">
        <v>1444</v>
      </c>
      <c r="B157" t="s">
        <v>1445</v>
      </c>
      <c r="C157" t="s">
        <v>96</v>
      </c>
      <c r="D157" t="s">
        <v>108</v>
      </c>
      <c r="E157" t="s">
        <v>1446</v>
      </c>
      <c r="F157" t="s">
        <v>613</v>
      </c>
      <c r="G157" t="s">
        <v>98</v>
      </c>
      <c r="H157" s="55">
        <v>6.67</v>
      </c>
      <c r="I157" s="55">
        <v>6898</v>
      </c>
      <c r="J157" s="55">
        <v>0</v>
      </c>
      <c r="K157" s="55">
        <v>0.46009660000000002</v>
      </c>
      <c r="L157" s="56">
        <v>0</v>
      </c>
      <c r="M157" s="56">
        <v>2.9999999999999997E-4</v>
      </c>
      <c r="N157" s="56">
        <v>0</v>
      </c>
    </row>
    <row r="158" spans="1:14">
      <c r="A158" t="s">
        <v>1447</v>
      </c>
      <c r="B158" t="s">
        <v>1448</v>
      </c>
      <c r="C158" t="s">
        <v>96</v>
      </c>
      <c r="D158" t="s">
        <v>108</v>
      </c>
      <c r="E158" t="s">
        <v>814</v>
      </c>
      <c r="F158" t="s">
        <v>335</v>
      </c>
      <c r="G158" t="s">
        <v>98</v>
      </c>
      <c r="H158" s="55">
        <v>564.64</v>
      </c>
      <c r="I158" s="55">
        <v>394</v>
      </c>
      <c r="J158" s="55">
        <v>0</v>
      </c>
      <c r="K158" s="55">
        <v>2.2246815999999998</v>
      </c>
      <c r="L158" s="56">
        <v>0</v>
      </c>
      <c r="M158" s="56">
        <v>1.2999999999999999E-3</v>
      </c>
      <c r="N158" s="56">
        <v>0</v>
      </c>
    </row>
    <row r="159" spans="1:14">
      <c r="A159" t="s">
        <v>1449</v>
      </c>
      <c r="B159" t="s">
        <v>1450</v>
      </c>
      <c r="C159" t="s">
        <v>96</v>
      </c>
      <c r="D159" t="s">
        <v>108</v>
      </c>
      <c r="E159" t="s">
        <v>1451</v>
      </c>
      <c r="F159" t="s">
        <v>1452</v>
      </c>
      <c r="G159" t="s">
        <v>98</v>
      </c>
      <c r="H159" s="55">
        <v>897.9</v>
      </c>
      <c r="I159" s="55">
        <v>160.30000000000001</v>
      </c>
      <c r="J159" s="55">
        <v>0</v>
      </c>
      <c r="K159" s="55">
        <v>1.4393336999999999</v>
      </c>
      <c r="L159" s="56">
        <v>0</v>
      </c>
      <c r="M159" s="56">
        <v>8.9999999999999998E-4</v>
      </c>
      <c r="N159" s="56">
        <v>0</v>
      </c>
    </row>
    <row r="160" spans="1:14">
      <c r="A160" t="s">
        <v>1453</v>
      </c>
      <c r="B160" t="s">
        <v>1454</v>
      </c>
      <c r="C160" t="s">
        <v>96</v>
      </c>
      <c r="D160" t="s">
        <v>108</v>
      </c>
      <c r="E160" t="s">
        <v>1455</v>
      </c>
      <c r="F160" t="s">
        <v>1456</v>
      </c>
      <c r="G160" t="s">
        <v>98</v>
      </c>
      <c r="H160" s="55">
        <v>366.01</v>
      </c>
      <c r="I160" s="55">
        <v>592.4</v>
      </c>
      <c r="J160" s="55">
        <v>0</v>
      </c>
      <c r="K160" s="55">
        <v>2.1682432399999998</v>
      </c>
      <c r="L160" s="56">
        <v>0</v>
      </c>
      <c r="M160" s="56">
        <v>1.2999999999999999E-3</v>
      </c>
      <c r="N160" s="56">
        <v>0</v>
      </c>
    </row>
    <row r="161" spans="1:14">
      <c r="A161" t="s">
        <v>1457</v>
      </c>
      <c r="B161" t="s">
        <v>1458</v>
      </c>
      <c r="C161" t="s">
        <v>96</v>
      </c>
      <c r="D161" t="s">
        <v>108</v>
      </c>
      <c r="E161" t="s">
        <v>1459</v>
      </c>
      <c r="F161" t="s">
        <v>109</v>
      </c>
      <c r="G161" t="s">
        <v>98</v>
      </c>
      <c r="H161" s="55">
        <v>1.73</v>
      </c>
      <c r="I161" s="55">
        <v>7941</v>
      </c>
      <c r="J161" s="55">
        <v>0</v>
      </c>
      <c r="K161" s="55">
        <v>0.13737930000000001</v>
      </c>
      <c r="L161" s="56">
        <v>0</v>
      </c>
      <c r="M161" s="56">
        <v>1E-4</v>
      </c>
      <c r="N161" s="56">
        <v>0</v>
      </c>
    </row>
    <row r="162" spans="1:14">
      <c r="A162" t="s">
        <v>1460</v>
      </c>
      <c r="B162" t="s">
        <v>1461</v>
      </c>
      <c r="C162" t="s">
        <v>96</v>
      </c>
      <c r="D162" t="s">
        <v>108</v>
      </c>
      <c r="E162" t="s">
        <v>1462</v>
      </c>
      <c r="F162" t="s">
        <v>109</v>
      </c>
      <c r="G162" t="s">
        <v>98</v>
      </c>
      <c r="H162" s="55">
        <v>299.58</v>
      </c>
      <c r="I162" s="55">
        <v>130.1</v>
      </c>
      <c r="J162" s="55">
        <v>0</v>
      </c>
      <c r="K162" s="55">
        <v>0.38975357999999999</v>
      </c>
      <c r="L162" s="56">
        <v>0</v>
      </c>
      <c r="M162" s="56">
        <v>2.0000000000000001E-4</v>
      </c>
      <c r="N162" s="56">
        <v>0</v>
      </c>
    </row>
    <row r="163" spans="1:14">
      <c r="A163" t="s">
        <v>1463</v>
      </c>
      <c r="B163" t="s">
        <v>1464</v>
      </c>
      <c r="C163" t="s">
        <v>96</v>
      </c>
      <c r="D163" t="s">
        <v>108</v>
      </c>
      <c r="E163" t="s">
        <v>1465</v>
      </c>
      <c r="F163" t="s">
        <v>109</v>
      </c>
      <c r="G163" t="s">
        <v>98</v>
      </c>
      <c r="H163" s="55">
        <v>75.45</v>
      </c>
      <c r="I163" s="55">
        <v>392.7</v>
      </c>
      <c r="J163" s="55">
        <v>0</v>
      </c>
      <c r="K163" s="55">
        <v>0.29629214999999998</v>
      </c>
      <c r="L163" s="56">
        <v>0</v>
      </c>
      <c r="M163" s="56">
        <v>2.0000000000000001E-4</v>
      </c>
      <c r="N163" s="56">
        <v>0</v>
      </c>
    </row>
    <row r="164" spans="1:14">
      <c r="A164" t="s">
        <v>1466</v>
      </c>
      <c r="B164" t="s">
        <v>1467</v>
      </c>
      <c r="C164" t="s">
        <v>96</v>
      </c>
      <c r="D164" t="s">
        <v>108</v>
      </c>
      <c r="E164" t="s">
        <v>1468</v>
      </c>
      <c r="F164" t="s">
        <v>109</v>
      </c>
      <c r="G164" t="s">
        <v>98</v>
      </c>
      <c r="H164" s="55">
        <v>24.5</v>
      </c>
      <c r="I164" s="55">
        <v>243.2</v>
      </c>
      <c r="J164" s="55">
        <v>0</v>
      </c>
      <c r="K164" s="55">
        <v>5.9583999999999998E-2</v>
      </c>
      <c r="L164" s="56">
        <v>0</v>
      </c>
      <c r="M164" s="56">
        <v>0</v>
      </c>
      <c r="N164" s="56">
        <v>0</v>
      </c>
    </row>
    <row r="165" spans="1:14">
      <c r="A165" t="s">
        <v>1469</v>
      </c>
      <c r="B165" t="s">
        <v>1470</v>
      </c>
      <c r="C165" t="s">
        <v>96</v>
      </c>
      <c r="D165" t="s">
        <v>108</v>
      </c>
      <c r="E165" t="s">
        <v>1471</v>
      </c>
      <c r="F165" t="s">
        <v>109</v>
      </c>
      <c r="G165" t="s">
        <v>98</v>
      </c>
      <c r="H165" s="55">
        <v>199.71</v>
      </c>
      <c r="I165" s="55">
        <v>460.1</v>
      </c>
      <c r="J165" s="55">
        <v>0</v>
      </c>
      <c r="K165" s="55">
        <v>0.91886570999999995</v>
      </c>
      <c r="L165" s="56">
        <v>0</v>
      </c>
      <c r="M165" s="56">
        <v>5.9999999999999995E-4</v>
      </c>
      <c r="N165" s="56">
        <v>0</v>
      </c>
    </row>
    <row r="166" spans="1:14">
      <c r="A166" t="s">
        <v>1472</v>
      </c>
      <c r="B166" t="s">
        <v>1473</v>
      </c>
      <c r="C166" t="s">
        <v>96</v>
      </c>
      <c r="D166" t="s">
        <v>108</v>
      </c>
      <c r="E166" t="s">
        <v>1474</v>
      </c>
      <c r="F166" t="s">
        <v>1264</v>
      </c>
      <c r="G166" t="s">
        <v>98</v>
      </c>
      <c r="H166" s="55">
        <v>75.22</v>
      </c>
      <c r="I166" s="55">
        <v>160.1</v>
      </c>
      <c r="J166" s="55">
        <v>0</v>
      </c>
      <c r="K166" s="55">
        <v>0.12042722</v>
      </c>
      <c r="L166" s="56">
        <v>0</v>
      </c>
      <c r="M166" s="56">
        <v>1E-4</v>
      </c>
      <c r="N166" s="56">
        <v>0</v>
      </c>
    </row>
    <row r="167" spans="1:14">
      <c r="A167" t="s">
        <v>1475</v>
      </c>
      <c r="B167" t="s">
        <v>1476</v>
      </c>
      <c r="C167" t="s">
        <v>96</v>
      </c>
      <c r="D167" t="s">
        <v>108</v>
      </c>
      <c r="E167" t="s">
        <v>1477</v>
      </c>
      <c r="F167" t="s">
        <v>1264</v>
      </c>
      <c r="G167" t="s">
        <v>98</v>
      </c>
      <c r="H167" s="55">
        <v>31.23</v>
      </c>
      <c r="I167" s="55">
        <v>108.4</v>
      </c>
      <c r="J167" s="55">
        <v>0</v>
      </c>
      <c r="K167" s="55">
        <v>3.3853319999999999E-2</v>
      </c>
      <c r="L167" s="56">
        <v>0</v>
      </c>
      <c r="M167" s="56">
        <v>0</v>
      </c>
      <c r="N167" s="56">
        <v>0</v>
      </c>
    </row>
    <row r="168" spans="1:14">
      <c r="A168" t="s">
        <v>1478</v>
      </c>
      <c r="B168" t="s">
        <v>1479</v>
      </c>
      <c r="C168" t="s">
        <v>96</v>
      </c>
      <c r="D168" t="s">
        <v>108</v>
      </c>
      <c r="E168" t="s">
        <v>1480</v>
      </c>
      <c r="F168" t="s">
        <v>1264</v>
      </c>
      <c r="G168" t="s">
        <v>98</v>
      </c>
      <c r="H168" s="55">
        <v>50.06</v>
      </c>
      <c r="I168" s="55">
        <v>565.20000000000005</v>
      </c>
      <c r="J168" s="55">
        <v>0</v>
      </c>
      <c r="K168" s="55">
        <v>0.28293911999999999</v>
      </c>
      <c r="L168" s="56">
        <v>0</v>
      </c>
      <c r="M168" s="56">
        <v>2.0000000000000001E-4</v>
      </c>
      <c r="N168" s="56">
        <v>0</v>
      </c>
    </row>
    <row r="169" spans="1:14">
      <c r="A169" t="s">
        <v>1481</v>
      </c>
      <c r="B169" t="s">
        <v>1482</v>
      </c>
      <c r="C169" t="s">
        <v>96</v>
      </c>
      <c r="D169" t="s">
        <v>108</v>
      </c>
      <c r="E169" t="s">
        <v>1483</v>
      </c>
      <c r="F169" t="s">
        <v>1268</v>
      </c>
      <c r="G169" t="s">
        <v>98</v>
      </c>
      <c r="H169" s="55">
        <v>187.65</v>
      </c>
      <c r="I169" s="55">
        <v>101.4</v>
      </c>
      <c r="J169" s="55">
        <v>0</v>
      </c>
      <c r="K169" s="55">
        <v>0.1902771</v>
      </c>
      <c r="L169" s="56">
        <v>0</v>
      </c>
      <c r="M169" s="56">
        <v>1E-4</v>
      </c>
      <c r="N169" s="56">
        <v>0</v>
      </c>
    </row>
    <row r="170" spans="1:14">
      <c r="A170" t="s">
        <v>1484</v>
      </c>
      <c r="B170" t="s">
        <v>1485</v>
      </c>
      <c r="C170" t="s">
        <v>96</v>
      </c>
      <c r="D170" t="s">
        <v>108</v>
      </c>
      <c r="E170" t="s">
        <v>1486</v>
      </c>
      <c r="F170" t="s">
        <v>1268</v>
      </c>
      <c r="G170" t="s">
        <v>98</v>
      </c>
      <c r="H170" s="55">
        <v>124.78</v>
      </c>
      <c r="I170" s="55">
        <v>293.60000000000002</v>
      </c>
      <c r="J170" s="55">
        <v>0</v>
      </c>
      <c r="K170" s="55">
        <v>0.36635408000000003</v>
      </c>
      <c r="L170" s="56">
        <v>0</v>
      </c>
      <c r="M170" s="56">
        <v>2.0000000000000001E-4</v>
      </c>
      <c r="N170" s="56">
        <v>0</v>
      </c>
    </row>
    <row r="171" spans="1:14">
      <c r="A171" t="s">
        <v>1487</v>
      </c>
      <c r="B171" t="s">
        <v>1488</v>
      </c>
      <c r="C171" t="s">
        <v>96</v>
      </c>
      <c r="D171" t="s">
        <v>108</v>
      </c>
      <c r="E171" t="s">
        <v>1489</v>
      </c>
      <c r="F171" t="s">
        <v>1268</v>
      </c>
      <c r="G171" t="s">
        <v>98</v>
      </c>
      <c r="H171" s="55">
        <v>165.98</v>
      </c>
      <c r="I171" s="55">
        <v>705</v>
      </c>
      <c r="J171" s="55">
        <v>0</v>
      </c>
      <c r="K171" s="55">
        <v>1.1701589999999999</v>
      </c>
      <c r="L171" s="56">
        <v>0</v>
      </c>
      <c r="M171" s="56">
        <v>6.9999999999999999E-4</v>
      </c>
      <c r="N171" s="56">
        <v>0</v>
      </c>
    </row>
    <row r="172" spans="1:14">
      <c r="A172" t="s">
        <v>1490</v>
      </c>
      <c r="B172" t="s">
        <v>1491</v>
      </c>
      <c r="C172" t="s">
        <v>96</v>
      </c>
      <c r="D172" t="s">
        <v>108</v>
      </c>
      <c r="E172" t="s">
        <v>1492</v>
      </c>
      <c r="F172" t="s">
        <v>110</v>
      </c>
      <c r="G172" t="s">
        <v>98</v>
      </c>
      <c r="H172" s="55">
        <v>162.03</v>
      </c>
      <c r="I172" s="55">
        <v>433</v>
      </c>
      <c r="J172" s="55">
        <v>0</v>
      </c>
      <c r="K172" s="55">
        <v>0.70158989999999999</v>
      </c>
      <c r="L172" s="56">
        <v>0</v>
      </c>
      <c r="M172" s="56">
        <v>4.0000000000000002E-4</v>
      </c>
      <c r="N172" s="56">
        <v>0</v>
      </c>
    </row>
    <row r="173" spans="1:14">
      <c r="A173" t="s">
        <v>1493</v>
      </c>
      <c r="B173" t="s">
        <v>1494</v>
      </c>
      <c r="C173" t="s">
        <v>96</v>
      </c>
      <c r="D173" t="s">
        <v>108</v>
      </c>
      <c r="E173" t="s">
        <v>1495</v>
      </c>
      <c r="F173" t="s">
        <v>110</v>
      </c>
      <c r="G173" t="s">
        <v>98</v>
      </c>
      <c r="H173" s="55">
        <v>71.25</v>
      </c>
      <c r="I173" s="55">
        <v>1999</v>
      </c>
      <c r="J173" s="55">
        <v>0</v>
      </c>
      <c r="K173" s="55">
        <v>1.4242874999999999</v>
      </c>
      <c r="L173" s="56">
        <v>0</v>
      </c>
      <c r="M173" s="56">
        <v>8.9999999999999998E-4</v>
      </c>
      <c r="N173" s="56">
        <v>0</v>
      </c>
    </row>
    <row r="174" spans="1:14">
      <c r="A174" t="s">
        <v>1496</v>
      </c>
      <c r="B174" t="s">
        <v>1497</v>
      </c>
      <c r="C174" t="s">
        <v>96</v>
      </c>
      <c r="D174" t="s">
        <v>108</v>
      </c>
      <c r="E174" t="s">
        <v>1498</v>
      </c>
      <c r="F174" t="s">
        <v>110</v>
      </c>
      <c r="G174" t="s">
        <v>98</v>
      </c>
      <c r="H174" s="55">
        <v>27.27</v>
      </c>
      <c r="I174" s="55">
        <v>1762</v>
      </c>
      <c r="J174" s="55">
        <v>0</v>
      </c>
      <c r="K174" s="55">
        <v>0.48049740000000002</v>
      </c>
      <c r="L174" s="56">
        <v>0</v>
      </c>
      <c r="M174" s="56">
        <v>2.9999999999999997E-4</v>
      </c>
      <c r="N174" s="56">
        <v>0</v>
      </c>
    </row>
    <row r="175" spans="1:14">
      <c r="A175" t="s">
        <v>1499</v>
      </c>
      <c r="B175" t="s">
        <v>1500</v>
      </c>
      <c r="C175" t="s">
        <v>96</v>
      </c>
      <c r="D175" t="s">
        <v>108</v>
      </c>
      <c r="E175" t="s">
        <v>1501</v>
      </c>
      <c r="F175" t="s">
        <v>110</v>
      </c>
      <c r="G175" t="s">
        <v>98</v>
      </c>
      <c r="H175" s="55">
        <v>289.54000000000002</v>
      </c>
      <c r="I175" s="55">
        <v>397.9</v>
      </c>
      <c r="J175" s="55">
        <v>0</v>
      </c>
      <c r="K175" s="55">
        <v>1.1520796600000001</v>
      </c>
      <c r="L175" s="56">
        <v>0</v>
      </c>
      <c r="M175" s="56">
        <v>6.9999999999999999E-4</v>
      </c>
      <c r="N175" s="56">
        <v>0</v>
      </c>
    </row>
    <row r="176" spans="1:14">
      <c r="A176" t="s">
        <v>1502</v>
      </c>
      <c r="B176" t="s">
        <v>1503</v>
      </c>
      <c r="C176" t="s">
        <v>96</v>
      </c>
      <c r="D176" t="s">
        <v>108</v>
      </c>
      <c r="E176" t="s">
        <v>1504</v>
      </c>
      <c r="F176" t="s">
        <v>110</v>
      </c>
      <c r="G176" t="s">
        <v>98</v>
      </c>
      <c r="H176" s="55">
        <v>423.57</v>
      </c>
      <c r="I176" s="55">
        <v>449.6</v>
      </c>
      <c r="J176" s="55">
        <v>0</v>
      </c>
      <c r="K176" s="55">
        <v>1.90437072</v>
      </c>
      <c r="L176" s="56">
        <v>0</v>
      </c>
      <c r="M176" s="56">
        <v>1.1999999999999999E-3</v>
      </c>
      <c r="N176" s="56">
        <v>0</v>
      </c>
    </row>
    <row r="177" spans="1:14">
      <c r="A177" t="s">
        <v>1505</v>
      </c>
      <c r="B177" t="s">
        <v>1506</v>
      </c>
      <c r="C177" t="s">
        <v>96</v>
      </c>
      <c r="D177" t="s">
        <v>108</v>
      </c>
      <c r="E177" t="s">
        <v>1507</v>
      </c>
      <c r="F177" t="s">
        <v>110</v>
      </c>
      <c r="G177" t="s">
        <v>98</v>
      </c>
      <c r="H177" s="55">
        <v>43.55</v>
      </c>
      <c r="I177" s="55">
        <v>1518</v>
      </c>
      <c r="J177" s="55">
        <v>3.2660000000000002E-2</v>
      </c>
      <c r="K177" s="55">
        <v>0.69374899999999995</v>
      </c>
      <c r="L177" s="56">
        <v>0</v>
      </c>
      <c r="M177" s="56">
        <v>4.0000000000000002E-4</v>
      </c>
      <c r="N177" s="56">
        <v>0</v>
      </c>
    </row>
    <row r="178" spans="1:14">
      <c r="A178" t="s">
        <v>1508</v>
      </c>
      <c r="B178" t="s">
        <v>1509</v>
      </c>
      <c r="C178" t="s">
        <v>96</v>
      </c>
      <c r="D178" t="s">
        <v>108</v>
      </c>
      <c r="E178" t="s">
        <v>1510</v>
      </c>
      <c r="F178" t="s">
        <v>110</v>
      </c>
      <c r="G178" t="s">
        <v>98</v>
      </c>
      <c r="H178" s="55">
        <v>2764.05</v>
      </c>
      <c r="I178" s="55">
        <v>142.1</v>
      </c>
      <c r="J178" s="55">
        <v>0</v>
      </c>
      <c r="K178" s="55">
        <v>3.9277150500000002</v>
      </c>
      <c r="L178" s="56">
        <v>0</v>
      </c>
      <c r="M178" s="56">
        <v>2.3999999999999998E-3</v>
      </c>
      <c r="N178" s="56">
        <v>1E-4</v>
      </c>
    </row>
    <row r="179" spans="1:14">
      <c r="A179" t="s">
        <v>1511</v>
      </c>
      <c r="B179" t="s">
        <v>1512</v>
      </c>
      <c r="C179" t="s">
        <v>96</v>
      </c>
      <c r="D179" t="s">
        <v>108</v>
      </c>
      <c r="E179" t="s">
        <v>1513</v>
      </c>
      <c r="F179" t="s">
        <v>112</v>
      </c>
      <c r="G179" t="s">
        <v>98</v>
      </c>
      <c r="H179" s="55">
        <v>24.93</v>
      </c>
      <c r="I179" s="55">
        <v>2290</v>
      </c>
      <c r="J179" s="55">
        <v>0</v>
      </c>
      <c r="K179" s="55">
        <v>0.57089699999999999</v>
      </c>
      <c r="L179" s="56">
        <v>0</v>
      </c>
      <c r="M179" s="56">
        <v>2.9999999999999997E-4</v>
      </c>
      <c r="N179" s="56">
        <v>0</v>
      </c>
    </row>
    <row r="180" spans="1:14">
      <c r="A180" t="s">
        <v>1514</v>
      </c>
      <c r="B180" t="s">
        <v>1515</v>
      </c>
      <c r="C180" t="s">
        <v>96</v>
      </c>
      <c r="D180" t="s">
        <v>108</v>
      </c>
      <c r="E180" t="s">
        <v>1516</v>
      </c>
      <c r="F180" t="s">
        <v>112</v>
      </c>
      <c r="G180" t="s">
        <v>98</v>
      </c>
      <c r="H180" s="55">
        <v>489.72</v>
      </c>
      <c r="I180" s="55">
        <v>61.7</v>
      </c>
      <c r="J180" s="55">
        <v>0</v>
      </c>
      <c r="K180" s="55">
        <v>0.30215723999999999</v>
      </c>
      <c r="L180" s="56">
        <v>0</v>
      </c>
      <c r="M180" s="56">
        <v>2.0000000000000001E-4</v>
      </c>
      <c r="N180" s="56">
        <v>0</v>
      </c>
    </row>
    <row r="181" spans="1:14">
      <c r="A181" t="s">
        <v>1517</v>
      </c>
      <c r="B181" t="s">
        <v>1518</v>
      </c>
      <c r="C181" t="s">
        <v>96</v>
      </c>
      <c r="D181" t="s">
        <v>108</v>
      </c>
      <c r="E181" t="s">
        <v>1519</v>
      </c>
      <c r="F181" t="s">
        <v>112</v>
      </c>
      <c r="G181" t="s">
        <v>98</v>
      </c>
      <c r="H181" s="55">
        <v>69.819999999999993</v>
      </c>
      <c r="I181" s="55">
        <v>163.5</v>
      </c>
      <c r="J181" s="55">
        <v>0</v>
      </c>
      <c r="K181" s="55">
        <v>0.1141557</v>
      </c>
      <c r="L181" s="56">
        <v>0</v>
      </c>
      <c r="M181" s="56">
        <v>1E-4</v>
      </c>
      <c r="N181" s="56">
        <v>0</v>
      </c>
    </row>
    <row r="182" spans="1:14">
      <c r="A182" s="57" t="s">
        <v>1520</v>
      </c>
      <c r="B182" s="106" t="s">
        <v>3492</v>
      </c>
      <c r="C182" s="106" t="s">
        <v>3492</v>
      </c>
      <c r="D182" s="107" t="s">
        <v>3492</v>
      </c>
      <c r="E182" s="107" t="s">
        <v>3492</v>
      </c>
      <c r="F182" s="107" t="s">
        <v>3492</v>
      </c>
      <c r="G182" s="107" t="s">
        <v>3492</v>
      </c>
      <c r="H182" s="59">
        <v>0</v>
      </c>
      <c r="I182" s="107" t="s">
        <v>3492</v>
      </c>
      <c r="J182" s="59">
        <v>0</v>
      </c>
      <c r="K182" s="59">
        <v>0</v>
      </c>
      <c r="L182" s="107" t="s">
        <v>3492</v>
      </c>
      <c r="M182" s="58">
        <v>0</v>
      </c>
      <c r="N182" s="58">
        <v>0</v>
      </c>
    </row>
    <row r="183" spans="1:14">
      <c r="A183" t="s">
        <v>177</v>
      </c>
      <c r="B183" t="s">
        <v>177</v>
      </c>
      <c r="C183" s="106" t="s">
        <v>3492</v>
      </c>
      <c r="D183" s="107" t="s">
        <v>3492</v>
      </c>
      <c r="E183" s="107" t="s">
        <v>3492</v>
      </c>
      <c r="F183" t="s">
        <v>177</v>
      </c>
      <c r="G183" t="s">
        <v>177</v>
      </c>
      <c r="H183" s="55">
        <v>0</v>
      </c>
      <c r="I183" s="55">
        <v>0</v>
      </c>
      <c r="J183" s="107" t="s">
        <v>3492</v>
      </c>
      <c r="K183" s="55">
        <v>0</v>
      </c>
      <c r="L183" s="56">
        <v>0</v>
      </c>
      <c r="M183" s="56">
        <v>0</v>
      </c>
      <c r="N183" s="56">
        <v>0</v>
      </c>
    </row>
    <row r="184" spans="1:14">
      <c r="A184" s="57" t="s">
        <v>184</v>
      </c>
      <c r="B184" s="106" t="s">
        <v>3492</v>
      </c>
      <c r="C184" s="106" t="s">
        <v>3492</v>
      </c>
      <c r="D184" s="107" t="s">
        <v>3492</v>
      </c>
      <c r="E184" s="107" t="s">
        <v>3492</v>
      </c>
      <c r="F184" s="107" t="s">
        <v>3492</v>
      </c>
      <c r="G184" s="107" t="s">
        <v>3492</v>
      </c>
      <c r="H184" s="59">
        <v>3858.6329999999998</v>
      </c>
      <c r="I184" s="107" t="s">
        <v>3492</v>
      </c>
      <c r="J184" s="59">
        <v>0.11991</v>
      </c>
      <c r="K184" s="59">
        <v>426.98669200359973</v>
      </c>
      <c r="L184" s="107" t="s">
        <v>3492</v>
      </c>
      <c r="M184" s="58">
        <v>0.25840000000000002</v>
      </c>
      <c r="N184" s="58">
        <v>8.0000000000000002E-3</v>
      </c>
    </row>
    <row r="185" spans="1:14">
      <c r="A185" s="57" t="s">
        <v>302</v>
      </c>
      <c r="B185" s="106" t="s">
        <v>3492</v>
      </c>
      <c r="C185" s="106" t="s">
        <v>3492</v>
      </c>
      <c r="D185" s="107" t="s">
        <v>3492</v>
      </c>
      <c r="E185" s="107" t="s">
        <v>3492</v>
      </c>
      <c r="F185" s="107" t="s">
        <v>3492</v>
      </c>
      <c r="G185" s="107" t="s">
        <v>3492</v>
      </c>
      <c r="H185" s="59">
        <v>2128.4</v>
      </c>
      <c r="I185" s="107" t="s">
        <v>3492</v>
      </c>
      <c r="J185" s="59">
        <v>0</v>
      </c>
      <c r="K185" s="59">
        <v>170.16288355755</v>
      </c>
      <c r="L185" s="107" t="s">
        <v>3492</v>
      </c>
      <c r="M185" s="58">
        <v>0.10299999999999999</v>
      </c>
      <c r="N185" s="58">
        <v>3.2000000000000002E-3</v>
      </c>
    </row>
    <row r="186" spans="1:14">
      <c r="A186" t="s">
        <v>1521</v>
      </c>
      <c r="B186" t="s">
        <v>1522</v>
      </c>
      <c r="C186" t="s">
        <v>1523</v>
      </c>
      <c r="D186" t="s">
        <v>821</v>
      </c>
      <c r="E186" t="s">
        <v>1524</v>
      </c>
      <c r="F186" t="s">
        <v>894</v>
      </c>
      <c r="G186" t="s">
        <v>100</v>
      </c>
      <c r="H186" s="55">
        <v>14.19</v>
      </c>
      <c r="I186" s="55">
        <v>4332</v>
      </c>
      <c r="J186" s="55">
        <v>0</v>
      </c>
      <c r="K186" s="55">
        <v>2.2295560715999998</v>
      </c>
      <c r="L186" s="56">
        <v>0</v>
      </c>
      <c r="M186" s="56">
        <v>1.2999999999999999E-3</v>
      </c>
      <c r="N186" s="56">
        <v>0</v>
      </c>
    </row>
    <row r="187" spans="1:14">
      <c r="A187" t="s">
        <v>1525</v>
      </c>
      <c r="B187" t="s">
        <v>1526</v>
      </c>
      <c r="C187" t="s">
        <v>1527</v>
      </c>
      <c r="D187" t="s">
        <v>821</v>
      </c>
      <c r="E187" t="s">
        <v>1528</v>
      </c>
      <c r="F187" t="s">
        <v>886</v>
      </c>
      <c r="G187" t="s">
        <v>100</v>
      </c>
      <c r="H187" s="55">
        <v>3.59</v>
      </c>
      <c r="I187" s="55">
        <v>585</v>
      </c>
      <c r="J187" s="55">
        <v>0</v>
      </c>
      <c r="K187" s="55">
        <v>7.6172440499999994E-2</v>
      </c>
      <c r="L187" s="56">
        <v>0</v>
      </c>
      <c r="M187" s="56">
        <v>0</v>
      </c>
      <c r="N187" s="56">
        <v>0</v>
      </c>
    </row>
    <row r="188" spans="1:14">
      <c r="A188" t="s">
        <v>1529</v>
      </c>
      <c r="B188" t="s">
        <v>1530</v>
      </c>
      <c r="C188" t="s">
        <v>1527</v>
      </c>
      <c r="D188" t="s">
        <v>821</v>
      </c>
      <c r="E188" t="s">
        <v>1531</v>
      </c>
      <c r="F188" t="s">
        <v>886</v>
      </c>
      <c r="G188" t="s">
        <v>100</v>
      </c>
      <c r="H188" s="55">
        <v>35.4</v>
      </c>
      <c r="I188" s="55">
        <v>1916</v>
      </c>
      <c r="J188" s="55">
        <v>0</v>
      </c>
      <c r="K188" s="55">
        <v>2.4600635280000001</v>
      </c>
      <c r="L188" s="56">
        <v>0</v>
      </c>
      <c r="M188" s="56">
        <v>1.5E-3</v>
      </c>
      <c r="N188" s="56">
        <v>0</v>
      </c>
    </row>
    <row r="189" spans="1:14">
      <c r="A189" t="s">
        <v>1532</v>
      </c>
      <c r="B189" t="s">
        <v>1533</v>
      </c>
      <c r="C189" t="s">
        <v>1523</v>
      </c>
      <c r="D189" t="s">
        <v>821</v>
      </c>
      <c r="E189" t="s">
        <v>1534</v>
      </c>
      <c r="F189" t="s">
        <v>929</v>
      </c>
      <c r="G189" t="s">
        <v>100</v>
      </c>
      <c r="H189" s="55">
        <v>32.03</v>
      </c>
      <c r="I189" s="55">
        <v>2722</v>
      </c>
      <c r="J189" s="55">
        <v>0</v>
      </c>
      <c r="K189" s="55">
        <v>3.1622238882000002</v>
      </c>
      <c r="L189" s="56">
        <v>0</v>
      </c>
      <c r="M189" s="56">
        <v>1.9E-3</v>
      </c>
      <c r="N189" s="56">
        <v>1E-4</v>
      </c>
    </row>
    <row r="190" spans="1:14">
      <c r="A190" t="s">
        <v>1535</v>
      </c>
      <c r="B190" t="s">
        <v>1536</v>
      </c>
      <c r="C190" t="s">
        <v>1527</v>
      </c>
      <c r="D190" t="s">
        <v>821</v>
      </c>
      <c r="E190" t="s">
        <v>1537</v>
      </c>
      <c r="F190" t="s">
        <v>899</v>
      </c>
      <c r="G190" t="s">
        <v>100</v>
      </c>
      <c r="H190" s="55">
        <v>89.09</v>
      </c>
      <c r="I190" s="55">
        <v>521</v>
      </c>
      <c r="J190" s="55">
        <v>0</v>
      </c>
      <c r="K190" s="55">
        <v>1.6835043302999999</v>
      </c>
      <c r="L190" s="56">
        <v>0</v>
      </c>
      <c r="M190" s="56">
        <v>1E-3</v>
      </c>
      <c r="N190" s="56">
        <v>0</v>
      </c>
    </row>
    <row r="191" spans="1:14">
      <c r="A191" t="s">
        <v>1538</v>
      </c>
      <c r="B191" t="s">
        <v>1539</v>
      </c>
      <c r="C191" t="s">
        <v>1527</v>
      </c>
      <c r="D191" t="s">
        <v>821</v>
      </c>
      <c r="E191" t="s">
        <v>1540</v>
      </c>
      <c r="F191" t="s">
        <v>969</v>
      </c>
      <c r="G191" t="s">
        <v>100</v>
      </c>
      <c r="H191" s="55">
        <v>33.380000000000003</v>
      </c>
      <c r="I191" s="55">
        <v>2224</v>
      </c>
      <c r="J191" s="55">
        <v>0</v>
      </c>
      <c r="K191" s="55">
        <v>2.6925803423999999</v>
      </c>
      <c r="L191" s="56">
        <v>0</v>
      </c>
      <c r="M191" s="56">
        <v>1.6000000000000001E-3</v>
      </c>
      <c r="N191" s="56">
        <v>1E-4</v>
      </c>
    </row>
    <row r="192" spans="1:14">
      <c r="A192" t="s">
        <v>1541</v>
      </c>
      <c r="B192" t="s">
        <v>1542</v>
      </c>
      <c r="C192" t="s">
        <v>1527</v>
      </c>
      <c r="D192" t="s">
        <v>821</v>
      </c>
      <c r="E192" t="s">
        <v>1543</v>
      </c>
      <c r="F192" t="s">
        <v>1010</v>
      </c>
      <c r="G192" t="s">
        <v>100</v>
      </c>
      <c r="H192" s="55">
        <v>45.57</v>
      </c>
      <c r="I192" s="55">
        <v>110.5</v>
      </c>
      <c r="J192" s="55">
        <v>0</v>
      </c>
      <c r="K192" s="55">
        <v>0.18263704095</v>
      </c>
      <c r="L192" s="56">
        <v>0</v>
      </c>
      <c r="M192" s="56">
        <v>1E-4</v>
      </c>
      <c r="N192" s="56">
        <v>0</v>
      </c>
    </row>
    <row r="193" spans="1:14">
      <c r="A193" t="s">
        <v>1544</v>
      </c>
      <c r="B193" t="s">
        <v>1545</v>
      </c>
      <c r="C193" t="s">
        <v>1527</v>
      </c>
      <c r="D193" t="s">
        <v>821</v>
      </c>
      <c r="E193" t="s">
        <v>1546</v>
      </c>
      <c r="F193" t="s">
        <v>1010</v>
      </c>
      <c r="G193" t="s">
        <v>100</v>
      </c>
      <c r="H193" s="55">
        <v>24.06</v>
      </c>
      <c r="I193" s="55">
        <v>1500</v>
      </c>
      <c r="J193" s="55">
        <v>0</v>
      </c>
      <c r="K193" s="55">
        <v>1.3089843000000001</v>
      </c>
      <c r="L193" s="56">
        <v>0</v>
      </c>
      <c r="M193" s="56">
        <v>8.0000000000000004E-4</v>
      </c>
      <c r="N193" s="56">
        <v>0</v>
      </c>
    </row>
    <row r="194" spans="1:14">
      <c r="A194" t="s">
        <v>1547</v>
      </c>
      <c r="B194" t="s">
        <v>1548</v>
      </c>
      <c r="C194" t="s">
        <v>1527</v>
      </c>
      <c r="D194" t="s">
        <v>821</v>
      </c>
      <c r="E194" t="s">
        <v>1549</v>
      </c>
      <c r="F194" t="s">
        <v>1550</v>
      </c>
      <c r="G194" t="s">
        <v>100</v>
      </c>
      <c r="H194" s="55">
        <v>19.45</v>
      </c>
      <c r="I194" s="55">
        <v>3963</v>
      </c>
      <c r="J194" s="55">
        <v>0</v>
      </c>
      <c r="K194" s="55">
        <v>2.7957042945000001</v>
      </c>
      <c r="L194" s="56">
        <v>0</v>
      </c>
      <c r="M194" s="56">
        <v>1.6999999999999999E-3</v>
      </c>
      <c r="N194" s="56">
        <v>1E-4</v>
      </c>
    </row>
    <row r="195" spans="1:14">
      <c r="A195" t="s">
        <v>1551</v>
      </c>
      <c r="B195" t="s">
        <v>1552</v>
      </c>
      <c r="C195" t="s">
        <v>1527</v>
      </c>
      <c r="D195" t="s">
        <v>821</v>
      </c>
      <c r="E195" t="s">
        <v>1553</v>
      </c>
      <c r="F195" t="s">
        <v>1554</v>
      </c>
      <c r="G195" t="s">
        <v>100</v>
      </c>
      <c r="H195" s="55">
        <v>18.73</v>
      </c>
      <c r="I195" s="55">
        <v>9360</v>
      </c>
      <c r="J195" s="55">
        <v>0</v>
      </c>
      <c r="K195" s="55">
        <v>6.3585952560000001</v>
      </c>
      <c r="L195" s="56">
        <v>0</v>
      </c>
      <c r="M195" s="56">
        <v>3.8E-3</v>
      </c>
      <c r="N195" s="56">
        <v>1E-4</v>
      </c>
    </row>
    <row r="196" spans="1:14">
      <c r="A196" t="s">
        <v>1555</v>
      </c>
      <c r="B196" t="s">
        <v>1556</v>
      </c>
      <c r="C196" t="s">
        <v>1527</v>
      </c>
      <c r="D196" t="s">
        <v>821</v>
      </c>
      <c r="E196" t="s">
        <v>1557</v>
      </c>
      <c r="F196" t="s">
        <v>932</v>
      </c>
      <c r="G196" t="s">
        <v>100</v>
      </c>
      <c r="H196" s="55">
        <v>16.850000000000001</v>
      </c>
      <c r="I196" s="55">
        <v>3461</v>
      </c>
      <c r="J196" s="55">
        <v>0</v>
      </c>
      <c r="K196" s="55">
        <v>2.1151884194999999</v>
      </c>
      <c r="L196" s="56">
        <v>0</v>
      </c>
      <c r="M196" s="56">
        <v>1.2999999999999999E-3</v>
      </c>
      <c r="N196" s="56">
        <v>0</v>
      </c>
    </row>
    <row r="197" spans="1:14">
      <c r="A197" t="s">
        <v>1558</v>
      </c>
      <c r="B197" t="s">
        <v>1559</v>
      </c>
      <c r="C197" t="s">
        <v>1527</v>
      </c>
      <c r="D197" t="s">
        <v>821</v>
      </c>
      <c r="E197" t="s">
        <v>1560</v>
      </c>
      <c r="F197" t="s">
        <v>932</v>
      </c>
      <c r="G197" t="s">
        <v>100</v>
      </c>
      <c r="H197" s="55">
        <v>5.81</v>
      </c>
      <c r="I197" s="55">
        <v>18781</v>
      </c>
      <c r="J197" s="55">
        <v>0</v>
      </c>
      <c r="K197" s="55">
        <v>3.9576957146999998</v>
      </c>
      <c r="L197" s="56">
        <v>0</v>
      </c>
      <c r="M197" s="56">
        <v>2.3999999999999998E-3</v>
      </c>
      <c r="N197" s="56">
        <v>1E-4</v>
      </c>
    </row>
    <row r="198" spans="1:14">
      <c r="A198" t="s">
        <v>1561</v>
      </c>
      <c r="B198" t="s">
        <v>1562</v>
      </c>
      <c r="C198" t="s">
        <v>1523</v>
      </c>
      <c r="D198" t="s">
        <v>821</v>
      </c>
      <c r="E198" t="s">
        <v>1563</v>
      </c>
      <c r="F198" t="s">
        <v>932</v>
      </c>
      <c r="G198" t="s">
        <v>100</v>
      </c>
      <c r="H198" s="55">
        <v>27.41</v>
      </c>
      <c r="I198" s="55">
        <v>468</v>
      </c>
      <c r="J198" s="55">
        <v>0</v>
      </c>
      <c r="K198" s="55">
        <v>0.46526720760000001</v>
      </c>
      <c r="L198" s="56">
        <v>0</v>
      </c>
      <c r="M198" s="56">
        <v>2.9999999999999997E-4</v>
      </c>
      <c r="N198" s="56">
        <v>0</v>
      </c>
    </row>
    <row r="199" spans="1:14">
      <c r="A199" t="s">
        <v>1564</v>
      </c>
      <c r="B199" t="s">
        <v>1565</v>
      </c>
      <c r="C199" t="s">
        <v>1523</v>
      </c>
      <c r="D199" t="s">
        <v>821</v>
      </c>
      <c r="E199" t="s">
        <v>1566</v>
      </c>
      <c r="F199" t="s">
        <v>932</v>
      </c>
      <c r="G199" t="s">
        <v>100</v>
      </c>
      <c r="H199" s="55">
        <v>58.91</v>
      </c>
      <c r="I199" s="55">
        <v>533</v>
      </c>
      <c r="J199" s="55">
        <v>0</v>
      </c>
      <c r="K199" s="55">
        <v>1.1388428181000001</v>
      </c>
      <c r="L199" s="56">
        <v>0</v>
      </c>
      <c r="M199" s="56">
        <v>6.9999999999999999E-4</v>
      </c>
      <c r="N199" s="56">
        <v>0</v>
      </c>
    </row>
    <row r="200" spans="1:14">
      <c r="A200" t="s">
        <v>1567</v>
      </c>
      <c r="B200" t="s">
        <v>1568</v>
      </c>
      <c r="C200" t="s">
        <v>1527</v>
      </c>
      <c r="D200" t="s">
        <v>821</v>
      </c>
      <c r="E200" t="s">
        <v>1569</v>
      </c>
      <c r="F200" t="s">
        <v>932</v>
      </c>
      <c r="G200" t="s">
        <v>100</v>
      </c>
      <c r="H200" s="55">
        <v>9.91</v>
      </c>
      <c r="I200" s="55">
        <v>12302</v>
      </c>
      <c r="J200" s="55">
        <v>0</v>
      </c>
      <c r="K200" s="55">
        <v>4.4217779814</v>
      </c>
      <c r="L200" s="56">
        <v>0</v>
      </c>
      <c r="M200" s="56">
        <v>2.7000000000000001E-3</v>
      </c>
      <c r="N200" s="56">
        <v>1E-4</v>
      </c>
    </row>
    <row r="201" spans="1:14">
      <c r="A201" t="s">
        <v>1570</v>
      </c>
      <c r="B201" t="s">
        <v>1571</v>
      </c>
      <c r="C201" t="s">
        <v>1527</v>
      </c>
      <c r="D201" t="s">
        <v>821</v>
      </c>
      <c r="E201" t="s">
        <v>1572</v>
      </c>
      <c r="F201" t="s">
        <v>932</v>
      </c>
      <c r="G201" t="s">
        <v>100</v>
      </c>
      <c r="H201" s="55">
        <v>3.27</v>
      </c>
      <c r="I201" s="55">
        <v>21905</v>
      </c>
      <c r="J201" s="55">
        <v>0</v>
      </c>
      <c r="K201" s="55">
        <v>2.5979965245000001</v>
      </c>
      <c r="L201" s="56">
        <v>0</v>
      </c>
      <c r="M201" s="56">
        <v>1.6000000000000001E-3</v>
      </c>
      <c r="N201" s="56">
        <v>0</v>
      </c>
    </row>
    <row r="202" spans="1:14">
      <c r="A202" t="s">
        <v>1573</v>
      </c>
      <c r="B202" t="s">
        <v>1574</v>
      </c>
      <c r="C202" t="s">
        <v>1527</v>
      </c>
      <c r="D202" t="s">
        <v>821</v>
      </c>
      <c r="E202" t="s">
        <v>1575</v>
      </c>
      <c r="F202" t="s">
        <v>1576</v>
      </c>
      <c r="G202" t="s">
        <v>100</v>
      </c>
      <c r="H202" s="55">
        <v>51.97</v>
      </c>
      <c r="I202" s="55">
        <v>218</v>
      </c>
      <c r="J202" s="55">
        <v>0</v>
      </c>
      <c r="K202" s="55">
        <v>0.4109195142</v>
      </c>
      <c r="L202" s="56">
        <v>0</v>
      </c>
      <c r="M202" s="56">
        <v>2.0000000000000001E-4</v>
      </c>
      <c r="N202" s="56">
        <v>0</v>
      </c>
    </row>
    <row r="203" spans="1:14">
      <c r="A203" t="s">
        <v>1577</v>
      </c>
      <c r="B203" t="s">
        <v>1578</v>
      </c>
      <c r="C203" t="s">
        <v>1527</v>
      </c>
      <c r="D203" t="s">
        <v>821</v>
      </c>
      <c r="E203" t="s">
        <v>1579</v>
      </c>
      <c r="F203" t="s">
        <v>1576</v>
      </c>
      <c r="G203" t="s">
        <v>100</v>
      </c>
      <c r="H203" s="55">
        <v>215.11</v>
      </c>
      <c r="I203" s="55">
        <v>253</v>
      </c>
      <c r="J203" s="55">
        <v>0</v>
      </c>
      <c r="K203" s="55">
        <v>1.9739160441000001</v>
      </c>
      <c r="L203" s="56">
        <v>0</v>
      </c>
      <c r="M203" s="56">
        <v>1.1999999999999999E-3</v>
      </c>
      <c r="N203" s="56">
        <v>0</v>
      </c>
    </row>
    <row r="204" spans="1:14">
      <c r="A204" t="s">
        <v>1580</v>
      </c>
      <c r="B204" t="s">
        <v>1581</v>
      </c>
      <c r="C204" t="s">
        <v>1527</v>
      </c>
      <c r="D204" t="s">
        <v>821</v>
      </c>
      <c r="E204" t="s">
        <v>1582</v>
      </c>
      <c r="F204" t="s">
        <v>1576</v>
      </c>
      <c r="G204" t="s">
        <v>100</v>
      </c>
      <c r="H204" s="55">
        <v>38.18</v>
      </c>
      <c r="I204" s="55">
        <v>1428</v>
      </c>
      <c r="J204" s="55">
        <v>0</v>
      </c>
      <c r="K204" s="55">
        <v>1.9774781208000001</v>
      </c>
      <c r="L204" s="56">
        <v>0</v>
      </c>
      <c r="M204" s="56">
        <v>1.1999999999999999E-3</v>
      </c>
      <c r="N204" s="56">
        <v>0</v>
      </c>
    </row>
    <row r="205" spans="1:14">
      <c r="A205" t="s">
        <v>1583</v>
      </c>
      <c r="B205" t="s">
        <v>1584</v>
      </c>
      <c r="C205" t="s">
        <v>1523</v>
      </c>
      <c r="D205" t="s">
        <v>821</v>
      </c>
      <c r="E205" t="s">
        <v>1585</v>
      </c>
      <c r="F205" t="s">
        <v>1586</v>
      </c>
      <c r="G205" t="s">
        <v>100</v>
      </c>
      <c r="H205" s="55">
        <v>6.31</v>
      </c>
      <c r="I205" s="55">
        <v>987</v>
      </c>
      <c r="J205" s="55">
        <v>0</v>
      </c>
      <c r="K205" s="55">
        <v>0.2258884719</v>
      </c>
      <c r="L205" s="56">
        <v>0</v>
      </c>
      <c r="M205" s="56">
        <v>1E-4</v>
      </c>
      <c r="N205" s="56">
        <v>0</v>
      </c>
    </row>
    <row r="206" spans="1:14">
      <c r="A206" t="s">
        <v>1587</v>
      </c>
      <c r="B206" t="s">
        <v>1588</v>
      </c>
      <c r="C206" t="s">
        <v>1523</v>
      </c>
      <c r="D206" t="s">
        <v>821</v>
      </c>
      <c r="E206" t="s">
        <v>1049</v>
      </c>
      <c r="F206" t="s">
        <v>668</v>
      </c>
      <c r="G206" t="s">
        <v>100</v>
      </c>
      <c r="H206" s="55">
        <v>38.81</v>
      </c>
      <c r="I206" s="55">
        <v>7579</v>
      </c>
      <c r="J206" s="55">
        <v>0</v>
      </c>
      <c r="K206" s="55">
        <v>10.6684937073</v>
      </c>
      <c r="L206" s="56">
        <v>0</v>
      </c>
      <c r="M206" s="56">
        <v>6.4999999999999997E-3</v>
      </c>
      <c r="N206" s="56">
        <v>2.0000000000000001E-4</v>
      </c>
    </row>
    <row r="207" spans="1:14">
      <c r="A207" t="s">
        <v>1589</v>
      </c>
      <c r="B207" t="s">
        <v>1590</v>
      </c>
      <c r="C207" t="s">
        <v>1527</v>
      </c>
      <c r="D207" t="s">
        <v>821</v>
      </c>
      <c r="E207" t="s">
        <v>817</v>
      </c>
      <c r="F207" t="s">
        <v>681</v>
      </c>
      <c r="G207" t="s">
        <v>100</v>
      </c>
      <c r="H207" s="55">
        <v>0.26</v>
      </c>
      <c r="I207" s="55">
        <v>21325</v>
      </c>
      <c r="J207" s="55">
        <v>0</v>
      </c>
      <c r="K207" s="55">
        <v>0.20109901499999999</v>
      </c>
      <c r="L207" s="56">
        <v>0</v>
      </c>
      <c r="M207" s="56">
        <v>1E-4</v>
      </c>
      <c r="N207" s="56">
        <v>0</v>
      </c>
    </row>
    <row r="208" spans="1:14">
      <c r="A208" t="s">
        <v>1591</v>
      </c>
      <c r="B208" t="s">
        <v>1592</v>
      </c>
      <c r="C208" t="s">
        <v>1527</v>
      </c>
      <c r="D208" t="s">
        <v>821</v>
      </c>
      <c r="E208" t="s">
        <v>1097</v>
      </c>
      <c r="F208" t="s">
        <v>1098</v>
      </c>
      <c r="G208" t="s">
        <v>100</v>
      </c>
      <c r="H208" s="55">
        <v>64.73</v>
      </c>
      <c r="I208" s="55">
        <v>3052</v>
      </c>
      <c r="J208" s="55">
        <v>0</v>
      </c>
      <c r="K208" s="55">
        <v>7.1653546692000001</v>
      </c>
      <c r="L208" s="56">
        <v>0</v>
      </c>
      <c r="M208" s="56">
        <v>4.3E-3</v>
      </c>
      <c r="N208" s="56">
        <v>1E-4</v>
      </c>
    </row>
    <row r="209" spans="1:14">
      <c r="A209" t="s">
        <v>1593</v>
      </c>
      <c r="B209" t="s">
        <v>1594</v>
      </c>
      <c r="C209" t="s">
        <v>1527</v>
      </c>
      <c r="D209" t="s">
        <v>821</v>
      </c>
      <c r="E209" t="s">
        <v>1101</v>
      </c>
      <c r="F209" t="s">
        <v>1098</v>
      </c>
      <c r="G209" t="s">
        <v>100</v>
      </c>
      <c r="H209" s="55">
        <v>39.74</v>
      </c>
      <c r="I209" s="55">
        <v>13739</v>
      </c>
      <c r="J209" s="55">
        <v>0</v>
      </c>
      <c r="K209" s="55">
        <v>19.8029796822</v>
      </c>
      <c r="L209" s="56">
        <v>0</v>
      </c>
      <c r="M209" s="56">
        <v>1.2E-2</v>
      </c>
      <c r="N209" s="56">
        <v>4.0000000000000002E-4</v>
      </c>
    </row>
    <row r="210" spans="1:14">
      <c r="A210" t="s">
        <v>1595</v>
      </c>
      <c r="B210" t="s">
        <v>1596</v>
      </c>
      <c r="C210" t="s">
        <v>1527</v>
      </c>
      <c r="D210" t="s">
        <v>821</v>
      </c>
      <c r="E210" t="s">
        <v>1104</v>
      </c>
      <c r="F210" t="s">
        <v>1098</v>
      </c>
      <c r="G210" t="s">
        <v>100</v>
      </c>
      <c r="H210" s="55">
        <v>35.229999999999997</v>
      </c>
      <c r="I210" s="55">
        <v>6938</v>
      </c>
      <c r="J210" s="55">
        <v>0</v>
      </c>
      <c r="K210" s="55">
        <v>8.8653215898000006</v>
      </c>
      <c r="L210" s="56">
        <v>0</v>
      </c>
      <c r="M210" s="56">
        <v>5.4000000000000003E-3</v>
      </c>
      <c r="N210" s="56">
        <v>2.0000000000000001E-4</v>
      </c>
    </row>
    <row r="211" spans="1:14">
      <c r="A211" t="s">
        <v>1597</v>
      </c>
      <c r="B211" t="s">
        <v>1598</v>
      </c>
      <c r="C211" t="s">
        <v>1523</v>
      </c>
      <c r="D211" t="s">
        <v>821</v>
      </c>
      <c r="E211" t="s">
        <v>845</v>
      </c>
      <c r="F211" t="s">
        <v>846</v>
      </c>
      <c r="G211" t="s">
        <v>100</v>
      </c>
      <c r="H211" s="55">
        <v>1072.1300000000001</v>
      </c>
      <c r="I211" s="55">
        <v>1044</v>
      </c>
      <c r="J211" s="55">
        <v>0</v>
      </c>
      <c r="K211" s="55">
        <v>40.597145924400003</v>
      </c>
      <c r="L211" s="56">
        <v>0</v>
      </c>
      <c r="M211" s="56">
        <v>2.46E-2</v>
      </c>
      <c r="N211" s="56">
        <v>8.0000000000000004E-4</v>
      </c>
    </row>
    <row r="212" spans="1:14">
      <c r="A212" t="s">
        <v>1599</v>
      </c>
      <c r="B212" t="s">
        <v>1600</v>
      </c>
      <c r="C212" t="s">
        <v>1527</v>
      </c>
      <c r="D212" t="s">
        <v>821</v>
      </c>
      <c r="E212" t="s">
        <v>1127</v>
      </c>
      <c r="F212" t="s">
        <v>112</v>
      </c>
      <c r="G212" t="s">
        <v>100</v>
      </c>
      <c r="H212" s="55">
        <v>42.94</v>
      </c>
      <c r="I212" s="55">
        <v>19951</v>
      </c>
      <c r="J212" s="55">
        <v>0</v>
      </c>
      <c r="K212" s="55">
        <v>31.072361743799998</v>
      </c>
      <c r="L212" s="56">
        <v>0</v>
      </c>
      <c r="M212" s="56">
        <v>1.8800000000000001E-2</v>
      </c>
      <c r="N212" s="56">
        <v>5.9999999999999995E-4</v>
      </c>
    </row>
    <row r="213" spans="1:14">
      <c r="A213" t="s">
        <v>1601</v>
      </c>
      <c r="B213" t="s">
        <v>1602</v>
      </c>
      <c r="C213" t="s">
        <v>1527</v>
      </c>
      <c r="D213" t="s">
        <v>821</v>
      </c>
      <c r="E213" t="s">
        <v>1308</v>
      </c>
      <c r="F213" t="s">
        <v>112</v>
      </c>
      <c r="G213" t="s">
        <v>100</v>
      </c>
      <c r="H213" s="55">
        <v>85.34</v>
      </c>
      <c r="I213" s="55">
        <v>3087</v>
      </c>
      <c r="J213" s="55">
        <v>0</v>
      </c>
      <c r="K213" s="55">
        <v>9.5551349166000001</v>
      </c>
      <c r="L213" s="56">
        <v>0</v>
      </c>
      <c r="M213" s="56">
        <v>5.7999999999999996E-3</v>
      </c>
      <c r="N213" s="56">
        <v>2.0000000000000001E-4</v>
      </c>
    </row>
    <row r="214" spans="1:14">
      <c r="A214" s="57" t="s">
        <v>303</v>
      </c>
      <c r="B214" s="106" t="s">
        <v>3492</v>
      </c>
      <c r="C214" s="106" t="s">
        <v>3492</v>
      </c>
      <c r="D214" s="107" t="s">
        <v>3492</v>
      </c>
      <c r="E214" s="107" t="s">
        <v>3492</v>
      </c>
      <c r="F214" s="107" t="s">
        <v>3492</v>
      </c>
      <c r="G214" s="107" t="s">
        <v>3492</v>
      </c>
      <c r="H214" s="59">
        <v>1730.2329999999999</v>
      </c>
      <c r="I214" s="107" t="s">
        <v>3492</v>
      </c>
      <c r="J214" s="59">
        <v>0.11991</v>
      </c>
      <c r="K214" s="59">
        <v>256.82380844604972</v>
      </c>
      <c r="L214" s="107" t="s">
        <v>3492</v>
      </c>
      <c r="M214" s="58">
        <v>0.15540000000000001</v>
      </c>
      <c r="N214" s="58">
        <v>4.7999999999999996E-3</v>
      </c>
    </row>
    <row r="215" spans="1:14">
      <c r="A215" t="s">
        <v>1603</v>
      </c>
      <c r="B215" t="s">
        <v>1604</v>
      </c>
      <c r="C215" t="s">
        <v>1523</v>
      </c>
      <c r="D215" t="s">
        <v>821</v>
      </c>
      <c r="E215" s="105" t="s">
        <v>3492</v>
      </c>
      <c r="F215" t="s">
        <v>874</v>
      </c>
      <c r="G215" t="s">
        <v>100</v>
      </c>
      <c r="H215" s="55">
        <v>41.88</v>
      </c>
      <c r="I215" s="55">
        <v>3367</v>
      </c>
      <c r="J215" s="55">
        <v>0</v>
      </c>
      <c r="K215" s="55">
        <v>5.1144312491999999</v>
      </c>
      <c r="L215" s="56">
        <v>0</v>
      </c>
      <c r="M215" s="56">
        <v>3.0999999999999999E-3</v>
      </c>
      <c r="N215" s="56">
        <v>1E-4</v>
      </c>
    </row>
    <row r="216" spans="1:14">
      <c r="A216" t="s">
        <v>1605</v>
      </c>
      <c r="B216" t="s">
        <v>1606</v>
      </c>
      <c r="C216" t="s">
        <v>1523</v>
      </c>
      <c r="D216" t="s">
        <v>821</v>
      </c>
      <c r="E216" s="105" t="s">
        <v>3492</v>
      </c>
      <c r="F216" t="s">
        <v>874</v>
      </c>
      <c r="G216" t="s">
        <v>100</v>
      </c>
      <c r="H216" s="55">
        <v>10.11</v>
      </c>
      <c r="I216" s="55">
        <v>17010</v>
      </c>
      <c r="J216" s="55">
        <v>0</v>
      </c>
      <c r="K216" s="55">
        <v>6.2373917969999999</v>
      </c>
      <c r="L216" s="56">
        <v>0</v>
      </c>
      <c r="M216" s="56">
        <v>3.8E-3</v>
      </c>
      <c r="N216" s="56">
        <v>1E-4</v>
      </c>
    </row>
    <row r="217" spans="1:14">
      <c r="A217" t="s">
        <v>1607</v>
      </c>
      <c r="B217" t="s">
        <v>1608</v>
      </c>
      <c r="C217" t="s">
        <v>1523</v>
      </c>
      <c r="D217" t="s">
        <v>821</v>
      </c>
      <c r="E217" s="105" t="s">
        <v>3492</v>
      </c>
      <c r="F217" t="s">
        <v>886</v>
      </c>
      <c r="G217" t="s">
        <v>100</v>
      </c>
      <c r="H217" s="55">
        <v>13.45</v>
      </c>
      <c r="I217" s="55">
        <v>12141</v>
      </c>
      <c r="J217" s="55">
        <v>0</v>
      </c>
      <c r="K217" s="55">
        <v>5.9227622415000001</v>
      </c>
      <c r="L217" s="56">
        <v>0</v>
      </c>
      <c r="M217" s="56">
        <v>3.5999999999999999E-3</v>
      </c>
      <c r="N217" s="56">
        <v>1E-4</v>
      </c>
    </row>
    <row r="218" spans="1:14">
      <c r="A218" t="s">
        <v>1609</v>
      </c>
      <c r="B218" t="s">
        <v>1610</v>
      </c>
      <c r="C218" t="s">
        <v>108</v>
      </c>
      <c r="D218" t="s">
        <v>821</v>
      </c>
      <c r="E218" s="105" t="s">
        <v>3492</v>
      </c>
      <c r="F218" t="s">
        <v>886</v>
      </c>
      <c r="G218" t="s">
        <v>102</v>
      </c>
      <c r="H218" s="55">
        <v>12.9</v>
      </c>
      <c r="I218" s="55">
        <v>9702</v>
      </c>
      <c r="J218" s="55">
        <v>0</v>
      </c>
      <c r="K218" s="55">
        <v>5.0207500728000003</v>
      </c>
      <c r="L218" s="56">
        <v>0</v>
      </c>
      <c r="M218" s="56">
        <v>3.0000000000000001E-3</v>
      </c>
      <c r="N218" s="56">
        <v>1E-4</v>
      </c>
    </row>
    <row r="219" spans="1:14">
      <c r="A219" t="s">
        <v>1611</v>
      </c>
      <c r="B219" t="s">
        <v>1612</v>
      </c>
      <c r="C219" t="s">
        <v>108</v>
      </c>
      <c r="D219" t="s">
        <v>821</v>
      </c>
      <c r="E219" s="105" t="s">
        <v>3492</v>
      </c>
      <c r="F219" t="s">
        <v>907</v>
      </c>
      <c r="G219" t="s">
        <v>102</v>
      </c>
      <c r="H219" s="55">
        <v>1.73</v>
      </c>
      <c r="I219" s="55">
        <v>73360</v>
      </c>
      <c r="J219" s="55">
        <v>0</v>
      </c>
      <c r="K219" s="55">
        <v>5.0912338848000003</v>
      </c>
      <c r="L219" s="56">
        <v>0</v>
      </c>
      <c r="M219" s="56">
        <v>3.0999999999999999E-3</v>
      </c>
      <c r="N219" s="56">
        <v>1E-4</v>
      </c>
    </row>
    <row r="220" spans="1:14">
      <c r="A220" t="s">
        <v>1613</v>
      </c>
      <c r="B220" t="s">
        <v>1614</v>
      </c>
      <c r="C220" t="s">
        <v>108</v>
      </c>
      <c r="D220" t="s">
        <v>821</v>
      </c>
      <c r="E220" s="105" t="s">
        <v>3492</v>
      </c>
      <c r="F220" t="s">
        <v>907</v>
      </c>
      <c r="G220" t="s">
        <v>102</v>
      </c>
      <c r="H220" s="55">
        <v>13.96</v>
      </c>
      <c r="I220" s="55">
        <v>5052</v>
      </c>
      <c r="J220" s="55">
        <v>0</v>
      </c>
      <c r="K220" s="55">
        <v>2.82921780672</v>
      </c>
      <c r="L220" s="56">
        <v>0</v>
      </c>
      <c r="M220" s="56">
        <v>1.6999999999999999E-3</v>
      </c>
      <c r="N220" s="56">
        <v>1E-4</v>
      </c>
    </row>
    <row r="221" spans="1:14">
      <c r="A221" t="s">
        <v>1615</v>
      </c>
      <c r="B221" t="s">
        <v>1616</v>
      </c>
      <c r="C221" t="s">
        <v>1523</v>
      </c>
      <c r="D221" t="s">
        <v>821</v>
      </c>
      <c r="E221" s="105" t="s">
        <v>3492</v>
      </c>
      <c r="F221" t="s">
        <v>899</v>
      </c>
      <c r="G221" t="s">
        <v>100</v>
      </c>
      <c r="H221" s="55">
        <v>3.0000000000000001E-3</v>
      </c>
      <c r="I221" s="55">
        <v>54262500</v>
      </c>
      <c r="J221" s="55">
        <v>0</v>
      </c>
      <c r="K221" s="55">
        <v>5.9043026249999997</v>
      </c>
      <c r="L221" s="56">
        <v>0</v>
      </c>
      <c r="M221" s="56">
        <v>3.5999999999999999E-3</v>
      </c>
      <c r="N221" s="56">
        <v>1E-4</v>
      </c>
    </row>
    <row r="222" spans="1:14">
      <c r="A222" t="s">
        <v>1617</v>
      </c>
      <c r="B222" t="s">
        <v>1618</v>
      </c>
      <c r="C222" t="s">
        <v>1527</v>
      </c>
      <c r="D222" t="s">
        <v>821</v>
      </c>
      <c r="E222" s="105" t="s">
        <v>3492</v>
      </c>
      <c r="F222" t="s">
        <v>899</v>
      </c>
      <c r="G222" t="s">
        <v>100</v>
      </c>
      <c r="H222" s="55">
        <v>3.44</v>
      </c>
      <c r="I222" s="55">
        <v>170</v>
      </c>
      <c r="J222" s="55">
        <v>0</v>
      </c>
      <c r="K222" s="55">
        <v>2.1210696000000001E-2</v>
      </c>
      <c r="L222" s="56">
        <v>0</v>
      </c>
      <c r="M222" s="56">
        <v>0</v>
      </c>
      <c r="N222" s="56">
        <v>0</v>
      </c>
    </row>
    <row r="223" spans="1:14">
      <c r="A223" t="s">
        <v>1619</v>
      </c>
      <c r="B223" t="s">
        <v>1620</v>
      </c>
      <c r="C223" t="s">
        <v>1523</v>
      </c>
      <c r="D223" t="s">
        <v>821</v>
      </c>
      <c r="E223" s="105" t="s">
        <v>3492</v>
      </c>
      <c r="F223" t="s">
        <v>899</v>
      </c>
      <c r="G223" t="s">
        <v>100</v>
      </c>
      <c r="H223" s="55">
        <v>7.04</v>
      </c>
      <c r="I223" s="55">
        <v>38577</v>
      </c>
      <c r="J223" s="55">
        <v>0</v>
      </c>
      <c r="K223" s="55">
        <v>9.8502820415999999</v>
      </c>
      <c r="L223" s="56">
        <v>0</v>
      </c>
      <c r="M223" s="56">
        <v>6.0000000000000001E-3</v>
      </c>
      <c r="N223" s="56">
        <v>2.0000000000000001E-4</v>
      </c>
    </row>
    <row r="224" spans="1:14">
      <c r="A224" t="s">
        <v>1621</v>
      </c>
      <c r="B224" t="s">
        <v>1622</v>
      </c>
      <c r="C224" t="s">
        <v>1523</v>
      </c>
      <c r="D224" t="s">
        <v>821</v>
      </c>
      <c r="E224" s="105" t="s">
        <v>3492</v>
      </c>
      <c r="F224" t="s">
        <v>899</v>
      </c>
      <c r="G224" t="s">
        <v>100</v>
      </c>
      <c r="H224" s="55">
        <v>18.66</v>
      </c>
      <c r="I224" s="55">
        <v>9325</v>
      </c>
      <c r="J224" s="55">
        <v>0</v>
      </c>
      <c r="K224" s="55">
        <v>6.3111432150000004</v>
      </c>
      <c r="L224" s="56">
        <v>0</v>
      </c>
      <c r="M224" s="56">
        <v>3.8E-3</v>
      </c>
      <c r="N224" s="56">
        <v>1E-4</v>
      </c>
    </row>
    <row r="225" spans="1:14">
      <c r="A225" t="s">
        <v>1623</v>
      </c>
      <c r="B225" t="s">
        <v>1624</v>
      </c>
      <c r="C225" t="s">
        <v>1523</v>
      </c>
      <c r="D225" t="s">
        <v>821</v>
      </c>
      <c r="E225" s="105" t="s">
        <v>3492</v>
      </c>
      <c r="F225" t="s">
        <v>1625</v>
      </c>
      <c r="G225" t="s">
        <v>100</v>
      </c>
      <c r="H225" s="55">
        <v>1.9</v>
      </c>
      <c r="I225" s="55">
        <v>41223</v>
      </c>
      <c r="J225" s="55">
        <v>0</v>
      </c>
      <c r="K225" s="55">
        <v>2.840800599</v>
      </c>
      <c r="L225" s="56">
        <v>0</v>
      </c>
      <c r="M225" s="56">
        <v>1.6999999999999999E-3</v>
      </c>
      <c r="N225" s="56">
        <v>1E-4</v>
      </c>
    </row>
    <row r="226" spans="1:14">
      <c r="A226" t="s">
        <v>1626</v>
      </c>
      <c r="B226" t="s">
        <v>1627</v>
      </c>
      <c r="C226" t="s">
        <v>1527</v>
      </c>
      <c r="D226" t="s">
        <v>821</v>
      </c>
      <c r="E226" s="105" t="s">
        <v>3492</v>
      </c>
      <c r="F226" t="s">
        <v>969</v>
      </c>
      <c r="G226" t="s">
        <v>100</v>
      </c>
      <c r="H226" s="55">
        <v>46.4</v>
      </c>
      <c r="I226" s="55">
        <v>254</v>
      </c>
      <c r="J226" s="55">
        <v>0</v>
      </c>
      <c r="K226" s="55">
        <v>0.427463712</v>
      </c>
      <c r="L226" s="56">
        <v>0</v>
      </c>
      <c r="M226" s="56">
        <v>2.9999999999999997E-4</v>
      </c>
      <c r="N226" s="56">
        <v>0</v>
      </c>
    </row>
    <row r="227" spans="1:14">
      <c r="A227" t="s">
        <v>1628</v>
      </c>
      <c r="B227" t="s">
        <v>1629</v>
      </c>
      <c r="C227" t="s">
        <v>1527</v>
      </c>
      <c r="D227" t="s">
        <v>821</v>
      </c>
      <c r="E227" s="105" t="s">
        <v>3492</v>
      </c>
      <c r="F227" t="s">
        <v>961</v>
      </c>
      <c r="G227" t="s">
        <v>100</v>
      </c>
      <c r="H227" s="55">
        <v>38.380000000000003</v>
      </c>
      <c r="I227" s="55">
        <v>14093</v>
      </c>
      <c r="J227" s="55">
        <v>0</v>
      </c>
      <c r="K227" s="55">
        <v>19.618056361800001</v>
      </c>
      <c r="L227" s="56">
        <v>0</v>
      </c>
      <c r="M227" s="56">
        <v>1.1900000000000001E-2</v>
      </c>
      <c r="N227" s="56">
        <v>4.0000000000000002E-4</v>
      </c>
    </row>
    <row r="228" spans="1:14">
      <c r="A228" t="s">
        <v>1630</v>
      </c>
      <c r="B228" t="s">
        <v>1631</v>
      </c>
      <c r="C228" t="s">
        <v>1527</v>
      </c>
      <c r="D228" t="s">
        <v>821</v>
      </c>
      <c r="E228" s="105" t="s">
        <v>3492</v>
      </c>
      <c r="F228" t="s">
        <v>961</v>
      </c>
      <c r="G228" t="s">
        <v>100</v>
      </c>
      <c r="H228" s="55">
        <v>11.85</v>
      </c>
      <c r="I228" s="55">
        <v>35396</v>
      </c>
      <c r="J228" s="55">
        <v>0</v>
      </c>
      <c r="K228" s="55">
        <v>15.213183102</v>
      </c>
      <c r="L228" s="56">
        <v>0</v>
      </c>
      <c r="M228" s="56">
        <v>9.1999999999999998E-3</v>
      </c>
      <c r="N228" s="56">
        <v>2.9999999999999997E-4</v>
      </c>
    </row>
    <row r="229" spans="1:14">
      <c r="A229" t="s">
        <v>1632</v>
      </c>
      <c r="B229" t="s">
        <v>1633</v>
      </c>
      <c r="C229" t="s">
        <v>1527</v>
      </c>
      <c r="D229" t="s">
        <v>821</v>
      </c>
      <c r="E229" s="105" t="s">
        <v>3492</v>
      </c>
      <c r="F229" t="s">
        <v>961</v>
      </c>
      <c r="G229" t="s">
        <v>100</v>
      </c>
      <c r="H229" s="55">
        <v>2.4500000000000002</v>
      </c>
      <c r="I229" s="55">
        <v>48688</v>
      </c>
      <c r="J229" s="55">
        <v>0</v>
      </c>
      <c r="K229" s="55">
        <v>4.3264887119999997</v>
      </c>
      <c r="L229" s="56">
        <v>0</v>
      </c>
      <c r="M229" s="56">
        <v>2.5999999999999999E-3</v>
      </c>
      <c r="N229" s="56">
        <v>1E-4</v>
      </c>
    </row>
    <row r="230" spans="1:14">
      <c r="A230" t="s">
        <v>1634</v>
      </c>
      <c r="B230" t="s">
        <v>1635</v>
      </c>
      <c r="C230" t="s">
        <v>1527</v>
      </c>
      <c r="D230" t="s">
        <v>821</v>
      </c>
      <c r="E230" s="105" t="s">
        <v>3492</v>
      </c>
      <c r="F230" t="s">
        <v>961</v>
      </c>
      <c r="G230" t="s">
        <v>100</v>
      </c>
      <c r="H230" s="55">
        <v>150.08000000000001</v>
      </c>
      <c r="I230" s="55">
        <v>433</v>
      </c>
      <c r="J230" s="55">
        <v>0</v>
      </c>
      <c r="K230" s="55">
        <v>2.3569928928000001</v>
      </c>
      <c r="L230" s="56">
        <v>0</v>
      </c>
      <c r="M230" s="56">
        <v>1.4E-3</v>
      </c>
      <c r="N230" s="56">
        <v>0</v>
      </c>
    </row>
    <row r="231" spans="1:14">
      <c r="A231" t="s">
        <v>1636</v>
      </c>
      <c r="B231" t="s">
        <v>1637</v>
      </c>
      <c r="C231" t="s">
        <v>1523</v>
      </c>
      <c r="D231" t="s">
        <v>821</v>
      </c>
      <c r="E231" s="105" t="s">
        <v>3492</v>
      </c>
      <c r="F231" t="s">
        <v>881</v>
      </c>
      <c r="G231" t="s">
        <v>100</v>
      </c>
      <c r="H231" s="55">
        <v>5.5</v>
      </c>
      <c r="I231" s="55">
        <v>21588</v>
      </c>
      <c r="J231" s="55">
        <v>3.3820000000000003E-2</v>
      </c>
      <c r="K231" s="55">
        <v>4.3403021800000001</v>
      </c>
      <c r="L231" s="56">
        <v>0</v>
      </c>
      <c r="M231" s="56">
        <v>2.5999999999999999E-3</v>
      </c>
      <c r="N231" s="56">
        <v>1E-4</v>
      </c>
    </row>
    <row r="232" spans="1:14">
      <c r="A232" t="s">
        <v>1638</v>
      </c>
      <c r="B232" t="s">
        <v>1639</v>
      </c>
      <c r="C232" t="s">
        <v>108</v>
      </c>
      <c r="D232" t="s">
        <v>821</v>
      </c>
      <c r="E232" s="105" t="s">
        <v>3492</v>
      </c>
      <c r="F232" t="s">
        <v>881</v>
      </c>
      <c r="G232" t="s">
        <v>102</v>
      </c>
      <c r="H232" s="55">
        <v>845.14</v>
      </c>
      <c r="I232" s="55">
        <v>247.5</v>
      </c>
      <c r="J232" s="55">
        <v>0</v>
      </c>
      <c r="K232" s="55">
        <v>8.3911499694000007</v>
      </c>
      <c r="L232" s="56">
        <v>0</v>
      </c>
      <c r="M232" s="56">
        <v>5.1000000000000004E-3</v>
      </c>
      <c r="N232" s="56">
        <v>2.0000000000000001E-4</v>
      </c>
    </row>
    <row r="233" spans="1:14">
      <c r="A233" t="s">
        <v>1640</v>
      </c>
      <c r="B233" t="s">
        <v>1641</v>
      </c>
      <c r="C233" t="s">
        <v>1523</v>
      </c>
      <c r="D233" t="s">
        <v>821</v>
      </c>
      <c r="E233" s="105" t="s">
        <v>3492</v>
      </c>
      <c r="F233" t="s">
        <v>881</v>
      </c>
      <c r="G233" t="s">
        <v>100</v>
      </c>
      <c r="H233" s="55">
        <v>5.29</v>
      </c>
      <c r="I233" s="55">
        <v>13458</v>
      </c>
      <c r="J233" s="55">
        <v>2.334E-2</v>
      </c>
      <c r="K233" s="55">
        <v>2.6055035813999998</v>
      </c>
      <c r="L233" s="56">
        <v>0</v>
      </c>
      <c r="M233" s="56">
        <v>1.6000000000000001E-3</v>
      </c>
      <c r="N233" s="56">
        <v>0</v>
      </c>
    </row>
    <row r="234" spans="1:14">
      <c r="A234" t="s">
        <v>1642</v>
      </c>
      <c r="B234" t="s">
        <v>1643</v>
      </c>
      <c r="C234" t="s">
        <v>1527</v>
      </c>
      <c r="D234" t="s">
        <v>821</v>
      </c>
      <c r="E234" s="105" t="s">
        <v>3492</v>
      </c>
      <c r="F234" t="s">
        <v>881</v>
      </c>
      <c r="G234" t="s">
        <v>100</v>
      </c>
      <c r="H234" s="55">
        <v>0.91</v>
      </c>
      <c r="I234" s="55">
        <v>80539</v>
      </c>
      <c r="J234" s="55">
        <v>0</v>
      </c>
      <c r="K234" s="55">
        <v>2.6582460722999999</v>
      </c>
      <c r="L234" s="56">
        <v>0</v>
      </c>
      <c r="M234" s="56">
        <v>1.6000000000000001E-3</v>
      </c>
      <c r="N234" s="56">
        <v>0</v>
      </c>
    </row>
    <row r="235" spans="1:14">
      <c r="A235" t="s">
        <v>1644</v>
      </c>
      <c r="B235" t="s">
        <v>1645</v>
      </c>
      <c r="C235" t="s">
        <v>1523</v>
      </c>
      <c r="D235" t="s">
        <v>821</v>
      </c>
      <c r="E235" s="105" t="s">
        <v>3492</v>
      </c>
      <c r="F235" t="s">
        <v>881</v>
      </c>
      <c r="G235" t="s">
        <v>100</v>
      </c>
      <c r="H235" s="55">
        <v>13.03</v>
      </c>
      <c r="I235" s="55">
        <v>13330</v>
      </c>
      <c r="J235" s="55">
        <v>0</v>
      </c>
      <c r="K235" s="55">
        <v>6.2997326730000003</v>
      </c>
      <c r="L235" s="56">
        <v>0</v>
      </c>
      <c r="M235" s="56">
        <v>3.8E-3</v>
      </c>
      <c r="N235" s="56">
        <v>1E-4</v>
      </c>
    </row>
    <row r="236" spans="1:14">
      <c r="A236" t="s">
        <v>1646</v>
      </c>
      <c r="B236" t="s">
        <v>1647</v>
      </c>
      <c r="C236" t="s">
        <v>1523</v>
      </c>
      <c r="D236" t="s">
        <v>821</v>
      </c>
      <c r="E236" s="105" t="s">
        <v>3492</v>
      </c>
      <c r="F236" t="s">
        <v>1550</v>
      </c>
      <c r="G236" t="s">
        <v>100</v>
      </c>
      <c r="H236" s="55">
        <v>17.34</v>
      </c>
      <c r="I236" s="55">
        <v>7751</v>
      </c>
      <c r="J236" s="55">
        <v>6.275E-2</v>
      </c>
      <c r="K236" s="55">
        <v>4.9375228717999997</v>
      </c>
      <c r="L236" s="56">
        <v>0</v>
      </c>
      <c r="M236" s="56">
        <v>3.0000000000000001E-3</v>
      </c>
      <c r="N236" s="56">
        <v>1E-4</v>
      </c>
    </row>
    <row r="237" spans="1:14">
      <c r="A237" t="s">
        <v>1648</v>
      </c>
      <c r="B237" t="s">
        <v>1649</v>
      </c>
      <c r="C237" t="s">
        <v>1527</v>
      </c>
      <c r="D237" t="s">
        <v>821</v>
      </c>
      <c r="E237" s="105" t="s">
        <v>3492</v>
      </c>
      <c r="F237" t="s">
        <v>1550</v>
      </c>
      <c r="G237" t="s">
        <v>100</v>
      </c>
      <c r="H237" s="55">
        <v>50.42</v>
      </c>
      <c r="I237" s="55">
        <v>15194</v>
      </c>
      <c r="J237" s="55">
        <v>0</v>
      </c>
      <c r="K237" s="55">
        <v>27.785775279599999</v>
      </c>
      <c r="L237" s="56">
        <v>0</v>
      </c>
      <c r="M237" s="56">
        <v>1.6799999999999999E-2</v>
      </c>
      <c r="N237" s="56">
        <v>5.0000000000000001E-4</v>
      </c>
    </row>
    <row r="238" spans="1:14">
      <c r="A238" t="s">
        <v>1650</v>
      </c>
      <c r="B238" t="s">
        <v>1651</v>
      </c>
      <c r="C238" t="s">
        <v>1523</v>
      </c>
      <c r="D238" t="s">
        <v>821</v>
      </c>
      <c r="E238" s="105" t="s">
        <v>3492</v>
      </c>
      <c r="F238" t="s">
        <v>1550</v>
      </c>
      <c r="G238" t="s">
        <v>100</v>
      </c>
      <c r="H238" s="55">
        <v>3.45</v>
      </c>
      <c r="I238" s="55">
        <v>34655</v>
      </c>
      <c r="J238" s="55">
        <v>0</v>
      </c>
      <c r="K238" s="55">
        <v>4.3364321324999997</v>
      </c>
      <c r="L238" s="56">
        <v>0</v>
      </c>
      <c r="M238" s="56">
        <v>2.5999999999999999E-3</v>
      </c>
      <c r="N238" s="56">
        <v>1E-4</v>
      </c>
    </row>
    <row r="239" spans="1:14">
      <c r="A239" t="s">
        <v>1652</v>
      </c>
      <c r="B239" t="s">
        <v>1653</v>
      </c>
      <c r="C239" t="s">
        <v>1527</v>
      </c>
      <c r="D239" t="s">
        <v>821</v>
      </c>
      <c r="E239" s="105" t="s">
        <v>3492</v>
      </c>
      <c r="F239" t="s">
        <v>1554</v>
      </c>
      <c r="G239" t="s">
        <v>100</v>
      </c>
      <c r="H239" s="55">
        <v>5.2</v>
      </c>
      <c r="I239" s="55">
        <v>16207</v>
      </c>
      <c r="J239" s="55">
        <v>0</v>
      </c>
      <c r="K239" s="55">
        <v>3.0567050280000001</v>
      </c>
      <c r="L239" s="56">
        <v>0</v>
      </c>
      <c r="M239" s="56">
        <v>1.8E-3</v>
      </c>
      <c r="N239" s="56">
        <v>1E-4</v>
      </c>
    </row>
    <row r="240" spans="1:14">
      <c r="A240" t="s">
        <v>1654</v>
      </c>
      <c r="B240" t="s">
        <v>1655</v>
      </c>
      <c r="C240" t="s">
        <v>108</v>
      </c>
      <c r="D240" t="s">
        <v>821</v>
      </c>
      <c r="E240" s="105" t="s">
        <v>3492</v>
      </c>
      <c r="F240" t="s">
        <v>1554</v>
      </c>
      <c r="G240" t="s">
        <v>102</v>
      </c>
      <c r="H240" s="55">
        <v>3.21</v>
      </c>
      <c r="I240" s="55">
        <v>68170</v>
      </c>
      <c r="J240" s="55">
        <v>0</v>
      </c>
      <c r="K240" s="55">
        <v>8.7784117812000009</v>
      </c>
      <c r="L240" s="56">
        <v>0</v>
      </c>
      <c r="M240" s="56">
        <v>5.3E-3</v>
      </c>
      <c r="N240" s="56">
        <v>2.0000000000000001E-4</v>
      </c>
    </row>
    <row r="241" spans="1:14">
      <c r="A241" t="s">
        <v>1656</v>
      </c>
      <c r="B241" t="s">
        <v>1657</v>
      </c>
      <c r="C241" t="s">
        <v>1527</v>
      </c>
      <c r="D241" t="s">
        <v>821</v>
      </c>
      <c r="E241" s="105" t="s">
        <v>3492</v>
      </c>
      <c r="F241" t="s">
        <v>1554</v>
      </c>
      <c r="G241" t="s">
        <v>100</v>
      </c>
      <c r="H241" s="55">
        <v>6.67</v>
      </c>
      <c r="I241" s="55">
        <v>2271</v>
      </c>
      <c r="J241" s="55">
        <v>0</v>
      </c>
      <c r="K241" s="55">
        <v>0.54940236389999997</v>
      </c>
      <c r="L241" s="56">
        <v>0</v>
      </c>
      <c r="M241" s="56">
        <v>2.9999999999999997E-4</v>
      </c>
      <c r="N241" s="56">
        <v>0</v>
      </c>
    </row>
    <row r="242" spans="1:14">
      <c r="A242" t="s">
        <v>1658</v>
      </c>
      <c r="B242" t="s">
        <v>1659</v>
      </c>
      <c r="C242" t="s">
        <v>1527</v>
      </c>
      <c r="D242" t="s">
        <v>821</v>
      </c>
      <c r="E242" s="105" t="s">
        <v>3492</v>
      </c>
      <c r="F242" t="s">
        <v>1554</v>
      </c>
      <c r="G242" t="s">
        <v>100</v>
      </c>
      <c r="H242" s="55">
        <v>2.2400000000000002</v>
      </c>
      <c r="I242" s="55">
        <v>49522</v>
      </c>
      <c r="J242" s="55">
        <v>0</v>
      </c>
      <c r="K242" s="55">
        <v>4.0234049856</v>
      </c>
      <c r="L242" s="56">
        <v>0</v>
      </c>
      <c r="M242" s="56">
        <v>2.3999999999999998E-3</v>
      </c>
      <c r="N242" s="56">
        <v>1E-4</v>
      </c>
    </row>
    <row r="243" spans="1:14">
      <c r="A243" t="s">
        <v>1660</v>
      </c>
      <c r="B243" t="s">
        <v>1661</v>
      </c>
      <c r="C243" t="s">
        <v>1523</v>
      </c>
      <c r="D243" t="s">
        <v>821</v>
      </c>
      <c r="E243" s="105" t="s">
        <v>3492</v>
      </c>
      <c r="F243" t="s">
        <v>1554</v>
      </c>
      <c r="G243" t="s">
        <v>100</v>
      </c>
      <c r="H243" s="55">
        <v>30.25</v>
      </c>
      <c r="I243" s="55">
        <v>10437.815699999954</v>
      </c>
      <c r="J243" s="55">
        <v>0</v>
      </c>
      <c r="K243" s="55">
        <v>11.4520321570297</v>
      </c>
      <c r="L243" s="56">
        <v>0</v>
      </c>
      <c r="M243" s="56">
        <v>6.8999999999999999E-3</v>
      </c>
      <c r="N243" s="56">
        <v>2.0000000000000001E-4</v>
      </c>
    </row>
    <row r="244" spans="1:14">
      <c r="A244" t="s">
        <v>1662</v>
      </c>
      <c r="B244" t="s">
        <v>1663</v>
      </c>
      <c r="C244" t="s">
        <v>1527</v>
      </c>
      <c r="D244" t="s">
        <v>821</v>
      </c>
      <c r="E244" s="105" t="s">
        <v>3492</v>
      </c>
      <c r="F244" t="s">
        <v>932</v>
      </c>
      <c r="G244" t="s">
        <v>100</v>
      </c>
      <c r="H244" s="55">
        <v>2.79</v>
      </c>
      <c r="I244" s="55">
        <v>59660</v>
      </c>
      <c r="J244" s="55">
        <v>0</v>
      </c>
      <c r="K244" s="55">
        <v>6.037192278</v>
      </c>
      <c r="L244" s="56">
        <v>0</v>
      </c>
      <c r="M244" s="56">
        <v>3.7000000000000002E-3</v>
      </c>
      <c r="N244" s="56">
        <v>1E-4</v>
      </c>
    </row>
    <row r="245" spans="1:14">
      <c r="A245" t="s">
        <v>1664</v>
      </c>
      <c r="B245" t="s">
        <v>1665</v>
      </c>
      <c r="C245" t="s">
        <v>1527</v>
      </c>
      <c r="D245" t="s">
        <v>821</v>
      </c>
      <c r="E245" s="105" t="s">
        <v>3492</v>
      </c>
      <c r="F245" t="s">
        <v>932</v>
      </c>
      <c r="G245" t="s">
        <v>100</v>
      </c>
      <c r="H245" s="55">
        <v>7.87</v>
      </c>
      <c r="I245" s="55">
        <v>12138</v>
      </c>
      <c r="J245" s="55">
        <v>0</v>
      </c>
      <c r="K245" s="55">
        <v>3.4647301962000001</v>
      </c>
      <c r="L245" s="56">
        <v>0</v>
      </c>
      <c r="M245" s="56">
        <v>2.0999999999999999E-3</v>
      </c>
      <c r="N245" s="56">
        <v>1E-4</v>
      </c>
    </row>
    <row r="246" spans="1:14">
      <c r="A246" t="s">
        <v>1666</v>
      </c>
      <c r="B246" t="s">
        <v>1667</v>
      </c>
      <c r="C246" t="s">
        <v>1523</v>
      </c>
      <c r="D246" t="s">
        <v>821</v>
      </c>
      <c r="E246" s="105" t="s">
        <v>3492</v>
      </c>
      <c r="F246" t="s">
        <v>932</v>
      </c>
      <c r="G246" t="s">
        <v>100</v>
      </c>
      <c r="H246" s="55">
        <v>14.17</v>
      </c>
      <c r="I246" s="55">
        <v>5469</v>
      </c>
      <c r="J246" s="55">
        <v>0</v>
      </c>
      <c r="K246" s="55">
        <v>2.8107701271000001</v>
      </c>
      <c r="L246" s="56">
        <v>0</v>
      </c>
      <c r="M246" s="56">
        <v>1.6999999999999999E-3</v>
      </c>
      <c r="N246" s="56">
        <v>1E-4</v>
      </c>
    </row>
    <row r="247" spans="1:14">
      <c r="A247" t="s">
        <v>1668</v>
      </c>
      <c r="B247" t="s">
        <v>1669</v>
      </c>
      <c r="C247" t="s">
        <v>1523</v>
      </c>
      <c r="D247" t="s">
        <v>821</v>
      </c>
      <c r="E247" s="105" t="s">
        <v>3492</v>
      </c>
      <c r="F247" t="s">
        <v>932</v>
      </c>
      <c r="G247" t="s">
        <v>100</v>
      </c>
      <c r="H247" s="55">
        <v>4.0199999999999996</v>
      </c>
      <c r="I247" s="55">
        <v>42651</v>
      </c>
      <c r="J247" s="55">
        <v>0</v>
      </c>
      <c r="K247" s="55">
        <v>6.2187461154000001</v>
      </c>
      <c r="L247" s="56">
        <v>0</v>
      </c>
      <c r="M247" s="56">
        <v>3.8E-3</v>
      </c>
      <c r="N247" s="56">
        <v>1E-4</v>
      </c>
    </row>
    <row r="248" spans="1:14">
      <c r="A248" t="s">
        <v>1670</v>
      </c>
      <c r="B248" t="s">
        <v>1671</v>
      </c>
      <c r="C248" t="s">
        <v>1527</v>
      </c>
      <c r="D248" t="s">
        <v>821</v>
      </c>
      <c r="E248" s="105" t="s">
        <v>3492</v>
      </c>
      <c r="F248" t="s">
        <v>932</v>
      </c>
      <c r="G248" t="s">
        <v>100</v>
      </c>
      <c r="H248" s="55">
        <v>6.35</v>
      </c>
      <c r="I248" s="55">
        <v>37604</v>
      </c>
      <c r="J248" s="55">
        <v>0</v>
      </c>
      <c r="K248" s="55">
        <v>8.6607464580000002</v>
      </c>
      <c r="L248" s="56">
        <v>0</v>
      </c>
      <c r="M248" s="56">
        <v>5.1999999999999998E-3</v>
      </c>
      <c r="N248" s="56">
        <v>2.0000000000000001E-4</v>
      </c>
    </row>
    <row r="249" spans="1:14">
      <c r="A249" t="s">
        <v>1672</v>
      </c>
      <c r="B249" t="s">
        <v>1673</v>
      </c>
      <c r="C249" t="s">
        <v>1527</v>
      </c>
      <c r="D249" t="s">
        <v>821</v>
      </c>
      <c r="E249" s="105" t="s">
        <v>3492</v>
      </c>
      <c r="F249" t="s">
        <v>932</v>
      </c>
      <c r="G249" t="s">
        <v>100</v>
      </c>
      <c r="H249" s="55">
        <v>8.02</v>
      </c>
      <c r="I249" s="55">
        <v>29488</v>
      </c>
      <c r="J249" s="55">
        <v>0</v>
      </c>
      <c r="K249" s="55">
        <v>8.5776286751999997</v>
      </c>
      <c r="L249" s="56">
        <v>0</v>
      </c>
      <c r="M249" s="56">
        <v>5.1999999999999998E-3</v>
      </c>
      <c r="N249" s="56">
        <v>2.0000000000000001E-4</v>
      </c>
    </row>
    <row r="250" spans="1:14">
      <c r="A250" t="s">
        <v>1674</v>
      </c>
      <c r="B250" t="s">
        <v>1675</v>
      </c>
      <c r="C250" t="s">
        <v>1523</v>
      </c>
      <c r="D250" t="s">
        <v>821</v>
      </c>
      <c r="E250" s="105" t="s">
        <v>3492</v>
      </c>
      <c r="F250" t="s">
        <v>932</v>
      </c>
      <c r="G250" t="s">
        <v>100</v>
      </c>
      <c r="H250" s="55">
        <v>18.559999999999999</v>
      </c>
      <c r="I250" s="55">
        <v>2744</v>
      </c>
      <c r="J250" s="55">
        <v>0</v>
      </c>
      <c r="K250" s="55">
        <v>1.8471817728</v>
      </c>
      <c r="L250" s="56">
        <v>0</v>
      </c>
      <c r="M250" s="56">
        <v>1.1000000000000001E-3</v>
      </c>
      <c r="N250" s="56">
        <v>0</v>
      </c>
    </row>
    <row r="251" spans="1:14">
      <c r="A251" t="s">
        <v>1676</v>
      </c>
      <c r="B251" t="s">
        <v>1677</v>
      </c>
      <c r="C251" t="s">
        <v>1523</v>
      </c>
      <c r="D251" t="s">
        <v>821</v>
      </c>
      <c r="E251" s="105" t="s">
        <v>3492</v>
      </c>
      <c r="F251" t="s">
        <v>932</v>
      </c>
      <c r="G251" t="s">
        <v>100</v>
      </c>
      <c r="H251" s="55">
        <v>6.56</v>
      </c>
      <c r="I251" s="55">
        <v>26035</v>
      </c>
      <c r="J251" s="55">
        <v>0</v>
      </c>
      <c r="K251" s="55">
        <v>6.1945387920000003</v>
      </c>
      <c r="L251" s="56">
        <v>0</v>
      </c>
      <c r="M251" s="56">
        <v>3.7000000000000002E-3</v>
      </c>
      <c r="N251" s="56">
        <v>1E-4</v>
      </c>
    </row>
    <row r="252" spans="1:14">
      <c r="A252" t="s">
        <v>1678</v>
      </c>
      <c r="B252" t="s">
        <v>1679</v>
      </c>
      <c r="C252" t="s">
        <v>1523</v>
      </c>
      <c r="D252" t="s">
        <v>821</v>
      </c>
      <c r="E252" s="105" t="s">
        <v>3492</v>
      </c>
      <c r="F252" t="s">
        <v>1576</v>
      </c>
      <c r="G252" t="s">
        <v>100</v>
      </c>
      <c r="H252" s="55">
        <v>32.78</v>
      </c>
      <c r="I252" s="55">
        <v>3566</v>
      </c>
      <c r="J252" s="55">
        <v>0</v>
      </c>
      <c r="K252" s="55">
        <v>4.2397265195999996</v>
      </c>
      <c r="L252" s="56">
        <v>0</v>
      </c>
      <c r="M252" s="56">
        <v>2.5999999999999999E-3</v>
      </c>
      <c r="N252" s="56">
        <v>1E-4</v>
      </c>
    </row>
    <row r="253" spans="1:14">
      <c r="A253" t="s">
        <v>1680</v>
      </c>
      <c r="B253" t="s">
        <v>1681</v>
      </c>
      <c r="C253" t="s">
        <v>108</v>
      </c>
      <c r="D253" t="s">
        <v>821</v>
      </c>
      <c r="E253" s="105" t="s">
        <v>3492</v>
      </c>
      <c r="F253" t="s">
        <v>1576</v>
      </c>
      <c r="G253" t="s">
        <v>100</v>
      </c>
      <c r="H253" s="55">
        <v>1.55</v>
      </c>
      <c r="I253" s="55">
        <v>149800</v>
      </c>
      <c r="J253" s="55">
        <v>0</v>
      </c>
      <c r="K253" s="55">
        <v>8.4215312999999998</v>
      </c>
      <c r="L253" s="56">
        <v>0</v>
      </c>
      <c r="M253" s="56">
        <v>5.1000000000000004E-3</v>
      </c>
      <c r="N253" s="56">
        <v>2.0000000000000001E-4</v>
      </c>
    </row>
    <row r="254" spans="1:14">
      <c r="A254" t="s">
        <v>1682</v>
      </c>
      <c r="B254" t="s">
        <v>1683</v>
      </c>
      <c r="C254" t="s">
        <v>1527</v>
      </c>
      <c r="D254" t="s">
        <v>821</v>
      </c>
      <c r="E254" s="105" t="s">
        <v>3492</v>
      </c>
      <c r="F254" t="s">
        <v>668</v>
      </c>
      <c r="G254" t="s">
        <v>100</v>
      </c>
      <c r="H254" s="55">
        <v>60.53</v>
      </c>
      <c r="I254" s="55">
        <v>1914</v>
      </c>
      <c r="J254" s="55">
        <v>0</v>
      </c>
      <c r="K254" s="55">
        <v>4.2020398133999999</v>
      </c>
      <c r="L254" s="56">
        <v>0</v>
      </c>
      <c r="M254" s="56">
        <v>2.5000000000000001E-3</v>
      </c>
      <c r="N254" s="56">
        <v>1E-4</v>
      </c>
    </row>
    <row r="255" spans="1:14">
      <c r="A255" t="s">
        <v>1684</v>
      </c>
      <c r="B255" t="s">
        <v>1685</v>
      </c>
      <c r="C255" t="s">
        <v>1686</v>
      </c>
      <c r="D255" t="s">
        <v>821</v>
      </c>
      <c r="E255" s="105" t="s">
        <v>3492</v>
      </c>
      <c r="F255" t="s">
        <v>1086</v>
      </c>
      <c r="G255" t="s">
        <v>104</v>
      </c>
      <c r="H255" s="55">
        <v>204.15</v>
      </c>
      <c r="I255" s="55">
        <v>1044</v>
      </c>
      <c r="J255" s="55">
        <v>0</v>
      </c>
      <c r="K255" s="55">
        <v>9.8486443133999995</v>
      </c>
      <c r="L255" s="56">
        <v>0</v>
      </c>
      <c r="M255" s="56">
        <v>6.0000000000000001E-3</v>
      </c>
      <c r="N255" s="56">
        <v>2.0000000000000001E-4</v>
      </c>
    </row>
    <row r="256" spans="1:14">
      <c r="A256" t="s">
        <v>186</v>
      </c>
      <c r="B256" s="106" t="s">
        <v>3492</v>
      </c>
      <c r="C256" s="106" t="s">
        <v>3492</v>
      </c>
      <c r="D256" s="107" t="s">
        <v>3492</v>
      </c>
      <c r="E256" s="107" t="s">
        <v>3492</v>
      </c>
      <c r="F256" s="107" t="s">
        <v>3492</v>
      </c>
      <c r="G256" s="107" t="s">
        <v>3492</v>
      </c>
      <c r="H256" s="107" t="s">
        <v>3492</v>
      </c>
      <c r="I256" s="107" t="s">
        <v>3492</v>
      </c>
      <c r="J256" s="107" t="s">
        <v>3492</v>
      </c>
      <c r="K256" s="107" t="s">
        <v>3492</v>
      </c>
      <c r="L256" s="107" t="s">
        <v>3492</v>
      </c>
      <c r="M256" s="107" t="s">
        <v>3492</v>
      </c>
      <c r="N256" s="107" t="s">
        <v>3492</v>
      </c>
    </row>
    <row r="257" spans="1:14">
      <c r="A257" t="s">
        <v>296</v>
      </c>
      <c r="B257" s="106" t="s">
        <v>3492</v>
      </c>
      <c r="C257" s="106" t="s">
        <v>3492</v>
      </c>
      <c r="D257" s="107" t="s">
        <v>3492</v>
      </c>
      <c r="E257" s="107" t="s">
        <v>3492</v>
      </c>
      <c r="F257" s="107" t="s">
        <v>3492</v>
      </c>
      <c r="G257" s="107" t="s">
        <v>3492</v>
      </c>
      <c r="H257" s="107" t="s">
        <v>3492</v>
      </c>
      <c r="I257" s="107" t="s">
        <v>3492</v>
      </c>
      <c r="J257" s="107" t="s">
        <v>3492</v>
      </c>
      <c r="K257" s="107" t="s">
        <v>3492</v>
      </c>
      <c r="L257" s="107" t="s">
        <v>3492</v>
      </c>
      <c r="M257" s="107" t="s">
        <v>3492</v>
      </c>
      <c r="N257" s="107" t="s">
        <v>3492</v>
      </c>
    </row>
    <row r="258" spans="1:14">
      <c r="A258" t="s">
        <v>297</v>
      </c>
      <c r="B258" s="106" t="s">
        <v>3492</v>
      </c>
      <c r="C258" s="106" t="s">
        <v>3492</v>
      </c>
      <c r="D258" s="107" t="s">
        <v>3492</v>
      </c>
      <c r="E258" s="107" t="s">
        <v>3492</v>
      </c>
      <c r="F258" s="107" t="s">
        <v>3492</v>
      </c>
      <c r="G258" s="107" t="s">
        <v>3492</v>
      </c>
      <c r="H258" s="107" t="s">
        <v>3492</v>
      </c>
      <c r="I258" s="107" t="s">
        <v>3492</v>
      </c>
      <c r="J258" s="107" t="s">
        <v>3492</v>
      </c>
      <c r="K258" s="107" t="s">
        <v>3492</v>
      </c>
      <c r="L258" s="107" t="s">
        <v>3492</v>
      </c>
      <c r="M258" s="107" t="s">
        <v>3492</v>
      </c>
      <c r="N258" s="107" t="s">
        <v>3492</v>
      </c>
    </row>
    <row r="259" spans="1:14">
      <c r="A259" t="s">
        <v>298</v>
      </c>
      <c r="B259" s="106" t="s">
        <v>3492</v>
      </c>
      <c r="C259" s="106" t="s">
        <v>3492</v>
      </c>
      <c r="D259" s="107" t="s">
        <v>3492</v>
      </c>
      <c r="E259" s="107" t="s">
        <v>3492</v>
      </c>
      <c r="F259" s="107" t="s">
        <v>3492</v>
      </c>
      <c r="G259" s="107" t="s">
        <v>3492</v>
      </c>
      <c r="H259" s="107" t="s">
        <v>3492</v>
      </c>
      <c r="I259" s="107" t="s">
        <v>3492</v>
      </c>
      <c r="J259" s="107" t="s">
        <v>3492</v>
      </c>
      <c r="K259" s="107" t="s">
        <v>3492</v>
      </c>
      <c r="L259" s="107" t="s">
        <v>3492</v>
      </c>
      <c r="M259" s="107" t="s">
        <v>3492</v>
      </c>
      <c r="N259" s="107" t="s">
        <v>3492</v>
      </c>
    </row>
    <row r="260" spans="1:14">
      <c r="A260" t="s">
        <v>299</v>
      </c>
      <c r="B260" s="106" t="s">
        <v>3492</v>
      </c>
      <c r="C260" s="106" t="s">
        <v>3492</v>
      </c>
      <c r="D260" s="107" t="s">
        <v>3492</v>
      </c>
      <c r="E260" s="107" t="s">
        <v>3492</v>
      </c>
      <c r="F260" s="107" t="s">
        <v>3492</v>
      </c>
      <c r="G260" s="107" t="s">
        <v>3492</v>
      </c>
      <c r="H260" s="107" t="s">
        <v>3492</v>
      </c>
      <c r="I260" s="107" t="s">
        <v>3492</v>
      </c>
      <c r="J260" s="107" t="s">
        <v>3492</v>
      </c>
      <c r="K260" s="107" t="s">
        <v>3492</v>
      </c>
      <c r="L260" s="107" t="s">
        <v>3492</v>
      </c>
      <c r="M260" s="107" t="s">
        <v>3492</v>
      </c>
      <c r="N260" s="107" t="s">
        <v>3492</v>
      </c>
    </row>
    <row r="261" spans="1:14" hidden="1">
      <c r="D261" s="13"/>
      <c r="E261" s="13"/>
      <c r="F261" s="13"/>
    </row>
    <row r="262" spans="1:14" hidden="1">
      <c r="D262" s="13"/>
      <c r="E262" s="13"/>
      <c r="F262" s="13"/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3491</v>
      </c>
    </row>
    <row r="2" spans="1:15" s="1" customFormat="1">
      <c r="A2" s="2" t="s">
        <v>1</v>
      </c>
      <c r="B2" s="9" t="s">
        <v>2709</v>
      </c>
    </row>
    <row r="3" spans="1:15" s="1" customFormat="1">
      <c r="A3" s="2" t="s">
        <v>2</v>
      </c>
      <c r="B3" s="20" t="s">
        <v>2710</v>
      </c>
    </row>
    <row r="4" spans="1:15" s="1" customFormat="1">
      <c r="A4" s="2" t="s">
        <v>3</v>
      </c>
      <c r="B4" s="61" t="s">
        <v>165</v>
      </c>
    </row>
    <row r="5" spans="1:15" ht="18.75">
      <c r="A5" s="82" t="s">
        <v>162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108" t="s">
        <v>160</v>
      </c>
      <c r="J6" s="33" t="s">
        <v>53</v>
      </c>
      <c r="K6" s="33" t="s">
        <v>69</v>
      </c>
      <c r="L6" s="33" t="s">
        <v>54</v>
      </c>
      <c r="M6" s="33" t="s">
        <v>151</v>
      </c>
      <c r="O6" s="13"/>
    </row>
    <row r="7" spans="1:15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100" t="s">
        <v>3492</v>
      </c>
      <c r="G7" s="21" t="s">
        <v>152</v>
      </c>
      <c r="H7" s="100" t="s">
        <v>3492</v>
      </c>
      <c r="I7" s="16" t="s">
        <v>153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161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53">
        <v>73792.539999999994</v>
      </c>
      <c r="H9" s="102" t="s">
        <v>3492</v>
      </c>
      <c r="I9" s="53">
        <v>1.97E-3</v>
      </c>
      <c r="J9" s="53">
        <v>2874.5485524167957</v>
      </c>
      <c r="K9" s="102" t="s">
        <v>3492</v>
      </c>
      <c r="L9" s="54">
        <v>1</v>
      </c>
      <c r="M9" s="54">
        <v>5.3800000000000001E-2</v>
      </c>
      <c r="N9" s="25"/>
    </row>
    <row r="10" spans="1:15">
      <c r="A10" s="57" t="s">
        <v>172</v>
      </c>
      <c r="B10" s="106" t="s">
        <v>3492</v>
      </c>
      <c r="C10" s="107" t="s">
        <v>3492</v>
      </c>
      <c r="D10" s="107" t="s">
        <v>3492</v>
      </c>
      <c r="E10" s="107" t="s">
        <v>3492</v>
      </c>
      <c r="F10" s="107" t="s">
        <v>3492</v>
      </c>
      <c r="G10" s="59">
        <v>63812.77</v>
      </c>
      <c r="H10" s="107" t="s">
        <v>3492</v>
      </c>
      <c r="I10" s="59">
        <v>0</v>
      </c>
      <c r="J10" s="59">
        <v>1780.3904226550001</v>
      </c>
      <c r="K10" s="107" t="s">
        <v>3492</v>
      </c>
      <c r="L10" s="58">
        <v>0.61939999999999995</v>
      </c>
      <c r="M10" s="58">
        <v>3.3300000000000003E-2</v>
      </c>
    </row>
    <row r="11" spans="1:15">
      <c r="A11" s="57" t="s">
        <v>1687</v>
      </c>
      <c r="B11" s="106" t="s">
        <v>3492</v>
      </c>
      <c r="C11" s="107" t="s">
        <v>3492</v>
      </c>
      <c r="D11" s="107" t="s">
        <v>3492</v>
      </c>
      <c r="E11" s="107" t="s">
        <v>3492</v>
      </c>
      <c r="F11" s="107" t="s">
        <v>3492</v>
      </c>
      <c r="G11" s="59">
        <v>10899.09</v>
      </c>
      <c r="H11" s="107" t="s">
        <v>3492</v>
      </c>
      <c r="I11" s="59">
        <v>0</v>
      </c>
      <c r="J11" s="59">
        <v>356.18517350000002</v>
      </c>
      <c r="K11" s="107" t="s">
        <v>3492</v>
      </c>
      <c r="L11" s="58">
        <v>0.1239</v>
      </c>
      <c r="M11" s="58">
        <v>6.7000000000000002E-3</v>
      </c>
    </row>
    <row r="12" spans="1:15">
      <c r="A12" t="s">
        <v>1688</v>
      </c>
      <c r="B12" t="s">
        <v>1689</v>
      </c>
      <c r="C12" t="s">
        <v>96</v>
      </c>
      <c r="D12" t="s">
        <v>1690</v>
      </c>
      <c r="E12" t="s">
        <v>1691</v>
      </c>
      <c r="F12" t="s">
        <v>98</v>
      </c>
      <c r="G12" s="55">
        <v>2576</v>
      </c>
      <c r="H12" s="55">
        <v>1850</v>
      </c>
      <c r="I12" s="55">
        <v>0</v>
      </c>
      <c r="J12" s="55">
        <v>47.655999999999999</v>
      </c>
      <c r="K12" s="56">
        <v>1E-4</v>
      </c>
      <c r="L12" s="56">
        <v>1.66E-2</v>
      </c>
      <c r="M12" s="56">
        <v>8.9999999999999998E-4</v>
      </c>
    </row>
    <row r="13" spans="1:15">
      <c r="A13" t="s">
        <v>1692</v>
      </c>
      <c r="B13" t="s">
        <v>1693</v>
      </c>
      <c r="C13" t="s">
        <v>96</v>
      </c>
      <c r="D13" t="s">
        <v>1690</v>
      </c>
      <c r="E13" t="s">
        <v>1691</v>
      </c>
      <c r="F13" t="s">
        <v>98</v>
      </c>
      <c r="G13" s="55">
        <v>679.06</v>
      </c>
      <c r="H13" s="55">
        <v>3429</v>
      </c>
      <c r="I13" s="55">
        <v>0</v>
      </c>
      <c r="J13" s="55">
        <v>23.284967399999999</v>
      </c>
      <c r="K13" s="56">
        <v>0</v>
      </c>
      <c r="L13" s="56">
        <v>8.0999999999999996E-3</v>
      </c>
      <c r="M13" s="56">
        <v>4.0000000000000002E-4</v>
      </c>
    </row>
    <row r="14" spans="1:15">
      <c r="A14" t="s">
        <v>1694</v>
      </c>
      <c r="B14" t="s">
        <v>1695</v>
      </c>
      <c r="C14" t="s">
        <v>96</v>
      </c>
      <c r="D14" t="s">
        <v>1690</v>
      </c>
      <c r="E14" t="s">
        <v>1691</v>
      </c>
      <c r="F14" t="s">
        <v>98</v>
      </c>
      <c r="G14" s="55">
        <v>1507.59</v>
      </c>
      <c r="H14" s="55">
        <v>1855</v>
      </c>
      <c r="I14" s="55">
        <v>0</v>
      </c>
      <c r="J14" s="55">
        <v>27.965794500000001</v>
      </c>
      <c r="K14" s="56">
        <v>0</v>
      </c>
      <c r="L14" s="56">
        <v>9.7000000000000003E-3</v>
      </c>
      <c r="M14" s="56">
        <v>5.0000000000000001E-4</v>
      </c>
    </row>
    <row r="15" spans="1:15">
      <c r="A15" t="s">
        <v>1696</v>
      </c>
      <c r="B15" t="s">
        <v>1697</v>
      </c>
      <c r="C15" t="s">
        <v>96</v>
      </c>
      <c r="D15" t="s">
        <v>1698</v>
      </c>
      <c r="E15" t="s">
        <v>1691</v>
      </c>
      <c r="F15" t="s">
        <v>98</v>
      </c>
      <c r="G15" s="55">
        <v>149.06</v>
      </c>
      <c r="H15" s="55">
        <v>2759</v>
      </c>
      <c r="I15" s="55">
        <v>0</v>
      </c>
      <c r="J15" s="55">
        <v>4.1125654000000003</v>
      </c>
      <c r="K15" s="56">
        <v>0</v>
      </c>
      <c r="L15" s="56">
        <v>1.4E-3</v>
      </c>
      <c r="M15" s="56">
        <v>1E-4</v>
      </c>
    </row>
    <row r="16" spans="1:15">
      <c r="A16" t="s">
        <v>1699</v>
      </c>
      <c r="B16" t="s">
        <v>1700</v>
      </c>
      <c r="C16" t="s">
        <v>96</v>
      </c>
      <c r="D16" t="s">
        <v>1698</v>
      </c>
      <c r="E16" t="s">
        <v>1691</v>
      </c>
      <c r="F16" t="s">
        <v>98</v>
      </c>
      <c r="G16" s="55">
        <v>1329</v>
      </c>
      <c r="H16" s="55">
        <v>1833</v>
      </c>
      <c r="I16" s="55">
        <v>0</v>
      </c>
      <c r="J16" s="55">
        <v>24.360569999999999</v>
      </c>
      <c r="K16" s="56">
        <v>0</v>
      </c>
      <c r="L16" s="56">
        <v>8.5000000000000006E-3</v>
      </c>
      <c r="M16" s="56">
        <v>5.0000000000000001E-4</v>
      </c>
    </row>
    <row r="17" spans="1:13">
      <c r="A17" t="s">
        <v>1701</v>
      </c>
      <c r="B17" t="s">
        <v>1702</v>
      </c>
      <c r="C17" t="s">
        <v>96</v>
      </c>
      <c r="D17" t="s">
        <v>1698</v>
      </c>
      <c r="E17" t="s">
        <v>1691</v>
      </c>
      <c r="F17" t="s">
        <v>98</v>
      </c>
      <c r="G17" s="55">
        <v>1225.29</v>
      </c>
      <c r="H17" s="55">
        <v>3381</v>
      </c>
      <c r="I17" s="55">
        <v>0</v>
      </c>
      <c r="J17" s="55">
        <v>41.427054900000002</v>
      </c>
      <c r="K17" s="56">
        <v>0</v>
      </c>
      <c r="L17" s="56">
        <v>1.44E-2</v>
      </c>
      <c r="M17" s="56">
        <v>8.0000000000000004E-4</v>
      </c>
    </row>
    <row r="18" spans="1:13">
      <c r="A18" t="s">
        <v>1703</v>
      </c>
      <c r="B18" t="s">
        <v>1704</v>
      </c>
      <c r="C18" t="s">
        <v>96</v>
      </c>
      <c r="D18" t="s">
        <v>1698</v>
      </c>
      <c r="E18" t="s">
        <v>1691</v>
      </c>
      <c r="F18" t="s">
        <v>98</v>
      </c>
      <c r="G18" s="55">
        <v>1456.92</v>
      </c>
      <c r="H18" s="55">
        <v>1860</v>
      </c>
      <c r="I18" s="55">
        <v>0</v>
      </c>
      <c r="J18" s="55">
        <v>27.098711999999999</v>
      </c>
      <c r="K18" s="56">
        <v>0</v>
      </c>
      <c r="L18" s="56">
        <v>9.4000000000000004E-3</v>
      </c>
      <c r="M18" s="56">
        <v>5.0000000000000001E-4</v>
      </c>
    </row>
    <row r="19" spans="1:13">
      <c r="A19" t="s">
        <v>1705</v>
      </c>
      <c r="B19" t="s">
        <v>1706</v>
      </c>
      <c r="C19" t="s">
        <v>96</v>
      </c>
      <c r="D19" t="s">
        <v>1698</v>
      </c>
      <c r="E19" t="s">
        <v>1691</v>
      </c>
      <c r="F19" t="s">
        <v>98</v>
      </c>
      <c r="G19" s="55">
        <v>306.89</v>
      </c>
      <c r="H19" s="55">
        <v>1841</v>
      </c>
      <c r="I19" s="55">
        <v>0</v>
      </c>
      <c r="J19" s="55">
        <v>5.6498448999999997</v>
      </c>
      <c r="K19" s="56">
        <v>0</v>
      </c>
      <c r="L19" s="56">
        <v>2E-3</v>
      </c>
      <c r="M19" s="56">
        <v>1E-4</v>
      </c>
    </row>
    <row r="20" spans="1:13">
      <c r="A20" t="s">
        <v>1707</v>
      </c>
      <c r="B20" t="s">
        <v>1708</v>
      </c>
      <c r="C20" t="s">
        <v>96</v>
      </c>
      <c r="D20" t="s">
        <v>1709</v>
      </c>
      <c r="E20" t="s">
        <v>1691</v>
      </c>
      <c r="F20" t="s">
        <v>98</v>
      </c>
      <c r="G20" s="55">
        <v>346.7</v>
      </c>
      <c r="H20" s="55">
        <v>1848</v>
      </c>
      <c r="I20" s="55">
        <v>0</v>
      </c>
      <c r="J20" s="55">
        <v>6.4070159999999996</v>
      </c>
      <c r="K20" s="56">
        <v>0</v>
      </c>
      <c r="L20" s="56">
        <v>2.2000000000000001E-3</v>
      </c>
      <c r="M20" s="56">
        <v>1E-4</v>
      </c>
    </row>
    <row r="21" spans="1:13">
      <c r="A21" t="s">
        <v>1710</v>
      </c>
      <c r="B21" t="s">
        <v>1711</v>
      </c>
      <c r="C21" t="s">
        <v>96</v>
      </c>
      <c r="D21" t="s">
        <v>1709</v>
      </c>
      <c r="E21" t="s">
        <v>1691</v>
      </c>
      <c r="F21" t="s">
        <v>98</v>
      </c>
      <c r="G21" s="55">
        <v>662.28</v>
      </c>
      <c r="H21" s="55">
        <v>3393</v>
      </c>
      <c r="I21" s="55">
        <v>0</v>
      </c>
      <c r="J21" s="55">
        <v>22.471160399999999</v>
      </c>
      <c r="K21" s="56">
        <v>0</v>
      </c>
      <c r="L21" s="56">
        <v>7.7999999999999996E-3</v>
      </c>
      <c r="M21" s="56">
        <v>4.0000000000000002E-4</v>
      </c>
    </row>
    <row r="22" spans="1:13">
      <c r="A22" t="s">
        <v>1712</v>
      </c>
      <c r="B22" t="s">
        <v>1713</v>
      </c>
      <c r="C22" t="s">
        <v>96</v>
      </c>
      <c r="D22" t="s">
        <v>1714</v>
      </c>
      <c r="E22" t="s">
        <v>1691</v>
      </c>
      <c r="F22" t="s">
        <v>98</v>
      </c>
      <c r="G22" s="55">
        <v>47.17</v>
      </c>
      <c r="H22" s="55">
        <v>33260</v>
      </c>
      <c r="I22" s="55">
        <v>0</v>
      </c>
      <c r="J22" s="55">
        <v>15.688742</v>
      </c>
      <c r="K22" s="56">
        <v>0</v>
      </c>
      <c r="L22" s="56">
        <v>5.4999999999999997E-3</v>
      </c>
      <c r="M22" s="56">
        <v>2.9999999999999997E-4</v>
      </c>
    </row>
    <row r="23" spans="1:13">
      <c r="A23" t="s">
        <v>1715</v>
      </c>
      <c r="B23" t="s">
        <v>1716</v>
      </c>
      <c r="C23" t="s">
        <v>96</v>
      </c>
      <c r="D23" t="s">
        <v>1714</v>
      </c>
      <c r="E23" t="s">
        <v>1691</v>
      </c>
      <c r="F23" t="s">
        <v>98</v>
      </c>
      <c r="G23" s="55">
        <v>144.19</v>
      </c>
      <c r="H23" s="55">
        <v>18500</v>
      </c>
      <c r="I23" s="55">
        <v>0</v>
      </c>
      <c r="J23" s="55">
        <v>26.675149999999999</v>
      </c>
      <c r="K23" s="56">
        <v>0</v>
      </c>
      <c r="L23" s="56">
        <v>9.2999999999999992E-3</v>
      </c>
      <c r="M23" s="56">
        <v>5.0000000000000001E-4</v>
      </c>
    </row>
    <row r="24" spans="1:13">
      <c r="A24" t="s">
        <v>1717</v>
      </c>
      <c r="B24" t="s">
        <v>1718</v>
      </c>
      <c r="C24" t="s">
        <v>96</v>
      </c>
      <c r="D24" t="s">
        <v>1714</v>
      </c>
      <c r="E24" t="s">
        <v>1691</v>
      </c>
      <c r="F24" t="s">
        <v>98</v>
      </c>
      <c r="G24" s="55">
        <v>32.94</v>
      </c>
      <c r="H24" s="55">
        <v>18340</v>
      </c>
      <c r="I24" s="55">
        <v>0</v>
      </c>
      <c r="J24" s="55">
        <v>6.0411960000000002</v>
      </c>
      <c r="K24" s="56">
        <v>0</v>
      </c>
      <c r="L24" s="56">
        <v>2.0999999999999999E-3</v>
      </c>
      <c r="M24" s="56">
        <v>1E-4</v>
      </c>
    </row>
    <row r="25" spans="1:13">
      <c r="A25" t="s">
        <v>1719</v>
      </c>
      <c r="B25" t="s">
        <v>1720</v>
      </c>
      <c r="C25" t="s">
        <v>96</v>
      </c>
      <c r="D25" t="s">
        <v>1714</v>
      </c>
      <c r="E25" t="s">
        <v>1691</v>
      </c>
      <c r="F25" t="s">
        <v>98</v>
      </c>
      <c r="G25" s="55">
        <v>436</v>
      </c>
      <c r="H25" s="55">
        <v>17740</v>
      </c>
      <c r="I25" s="55">
        <v>0</v>
      </c>
      <c r="J25" s="55">
        <v>77.346400000000003</v>
      </c>
      <c r="K25" s="56">
        <v>0</v>
      </c>
      <c r="L25" s="56">
        <v>2.69E-2</v>
      </c>
      <c r="M25" s="56">
        <v>1.4E-3</v>
      </c>
    </row>
    <row r="26" spans="1:13">
      <c r="A26" s="57" t="s">
        <v>1721</v>
      </c>
      <c r="B26" s="106" t="s">
        <v>3492</v>
      </c>
      <c r="C26" s="107" t="s">
        <v>3492</v>
      </c>
      <c r="D26" s="107" t="s">
        <v>3492</v>
      </c>
      <c r="E26" s="107" t="s">
        <v>3492</v>
      </c>
      <c r="F26" s="107" t="s">
        <v>3492</v>
      </c>
      <c r="G26" s="59">
        <v>0</v>
      </c>
      <c r="H26" s="107" t="s">
        <v>3492</v>
      </c>
      <c r="I26" s="59">
        <v>0</v>
      </c>
      <c r="J26" s="59">
        <v>0</v>
      </c>
      <c r="K26" s="107" t="s">
        <v>3492</v>
      </c>
      <c r="L26" s="58">
        <v>0</v>
      </c>
      <c r="M26" s="58">
        <v>0</v>
      </c>
    </row>
    <row r="27" spans="1:13">
      <c r="A27" t="s">
        <v>177</v>
      </c>
      <c r="B27" t="s">
        <v>177</v>
      </c>
      <c r="C27" s="107" t="s">
        <v>3492</v>
      </c>
      <c r="D27" s="107" t="s">
        <v>3492</v>
      </c>
      <c r="E27" t="s">
        <v>177</v>
      </c>
      <c r="F27" t="s">
        <v>177</v>
      </c>
      <c r="G27" s="55">
        <v>0</v>
      </c>
      <c r="H27" s="55">
        <v>0</v>
      </c>
      <c r="I27" s="107" t="s">
        <v>3492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1722</v>
      </c>
      <c r="B28" s="106" t="s">
        <v>3492</v>
      </c>
      <c r="C28" s="107" t="s">
        <v>3492</v>
      </c>
      <c r="D28" s="107" t="s">
        <v>3492</v>
      </c>
      <c r="E28" s="107" t="s">
        <v>3492</v>
      </c>
      <c r="F28" s="107" t="s">
        <v>3492</v>
      </c>
      <c r="G28" s="59">
        <v>52913.68</v>
      </c>
      <c r="H28" s="107" t="s">
        <v>3492</v>
      </c>
      <c r="I28" s="59">
        <v>0</v>
      </c>
      <c r="J28" s="59">
        <v>1424.205249155</v>
      </c>
      <c r="K28" s="107" t="s">
        <v>3492</v>
      </c>
      <c r="L28" s="58">
        <v>0.4955</v>
      </c>
      <c r="M28" s="58">
        <v>2.6700000000000002E-2</v>
      </c>
    </row>
    <row r="29" spans="1:13">
      <c r="A29" t="s">
        <v>1723</v>
      </c>
      <c r="B29" t="s">
        <v>1724</v>
      </c>
      <c r="C29" t="s">
        <v>96</v>
      </c>
      <c r="D29" t="s">
        <v>1690</v>
      </c>
      <c r="E29" t="s">
        <v>1725</v>
      </c>
      <c r="F29" t="s">
        <v>98</v>
      </c>
      <c r="G29" s="55">
        <v>17392.38</v>
      </c>
      <c r="H29" s="55">
        <v>381.09</v>
      </c>
      <c r="I29" s="55">
        <v>0</v>
      </c>
      <c r="J29" s="55">
        <v>66.280620941999999</v>
      </c>
      <c r="K29" s="56">
        <v>2.0000000000000001E-4</v>
      </c>
      <c r="L29" s="56">
        <v>2.3099999999999999E-2</v>
      </c>
      <c r="M29" s="56">
        <v>1.1999999999999999E-3</v>
      </c>
    </row>
    <row r="30" spans="1:13">
      <c r="A30" t="s">
        <v>1726</v>
      </c>
      <c r="B30" t="s">
        <v>1727</v>
      </c>
      <c r="C30" t="s">
        <v>96</v>
      </c>
      <c r="D30" t="s">
        <v>1690</v>
      </c>
      <c r="E30" t="s">
        <v>1725</v>
      </c>
      <c r="F30" t="s">
        <v>98</v>
      </c>
      <c r="G30" s="55">
        <v>30.19</v>
      </c>
      <c r="H30" s="55">
        <v>352.49</v>
      </c>
      <c r="I30" s="55">
        <v>0</v>
      </c>
      <c r="J30" s="55">
        <v>0.106416731</v>
      </c>
      <c r="K30" s="56">
        <v>0</v>
      </c>
      <c r="L30" s="56">
        <v>0</v>
      </c>
      <c r="M30" s="56">
        <v>0</v>
      </c>
    </row>
    <row r="31" spans="1:13">
      <c r="A31" t="s">
        <v>1728</v>
      </c>
      <c r="B31" t="s">
        <v>1729</v>
      </c>
      <c r="C31" t="s">
        <v>96</v>
      </c>
      <c r="D31" t="s">
        <v>1698</v>
      </c>
      <c r="E31" t="s">
        <v>1725</v>
      </c>
      <c r="F31" t="s">
        <v>98</v>
      </c>
      <c r="G31" s="55">
        <v>33495.089999999997</v>
      </c>
      <c r="H31" s="55">
        <v>3826</v>
      </c>
      <c r="I31" s="55">
        <v>0</v>
      </c>
      <c r="J31" s="55">
        <v>1281.5221434</v>
      </c>
      <c r="K31" s="56">
        <v>2E-3</v>
      </c>
      <c r="L31" s="56">
        <v>0.44579999999999997</v>
      </c>
      <c r="M31" s="56">
        <v>2.4E-2</v>
      </c>
    </row>
    <row r="32" spans="1:13">
      <c r="A32" t="s">
        <v>1730</v>
      </c>
      <c r="B32" t="s">
        <v>1731</v>
      </c>
      <c r="C32" t="s">
        <v>96</v>
      </c>
      <c r="D32" t="s">
        <v>1714</v>
      </c>
      <c r="E32" t="s">
        <v>1725</v>
      </c>
      <c r="F32" t="s">
        <v>98</v>
      </c>
      <c r="G32" s="55">
        <v>1996.02</v>
      </c>
      <c r="H32" s="55">
        <v>3822.41</v>
      </c>
      <c r="I32" s="55">
        <v>0</v>
      </c>
      <c r="J32" s="55">
        <v>76.296068082000005</v>
      </c>
      <c r="K32" s="56">
        <v>2.0000000000000001E-4</v>
      </c>
      <c r="L32" s="56">
        <v>2.6499999999999999E-2</v>
      </c>
      <c r="M32" s="56">
        <v>1.4E-3</v>
      </c>
    </row>
    <row r="33" spans="1:13">
      <c r="A33" s="57" t="s">
        <v>1732</v>
      </c>
      <c r="B33" s="106" t="s">
        <v>3492</v>
      </c>
      <c r="C33" s="107" t="s">
        <v>3492</v>
      </c>
      <c r="D33" s="107" t="s">
        <v>3492</v>
      </c>
      <c r="E33" s="107" t="s">
        <v>3492</v>
      </c>
      <c r="F33" s="107" t="s">
        <v>3492</v>
      </c>
      <c r="G33" s="59">
        <v>0</v>
      </c>
      <c r="H33" s="107" t="s">
        <v>3492</v>
      </c>
      <c r="I33" s="59">
        <v>0</v>
      </c>
      <c r="J33" s="59">
        <v>0</v>
      </c>
      <c r="K33" s="107" t="s">
        <v>3492</v>
      </c>
      <c r="L33" s="58">
        <v>0</v>
      </c>
      <c r="M33" s="58">
        <v>0</v>
      </c>
    </row>
    <row r="34" spans="1:13">
      <c r="A34" t="s">
        <v>177</v>
      </c>
      <c r="B34" t="s">
        <v>177</v>
      </c>
      <c r="C34" s="107" t="s">
        <v>3492</v>
      </c>
      <c r="D34" s="107" t="s">
        <v>3492</v>
      </c>
      <c r="E34" t="s">
        <v>177</v>
      </c>
      <c r="F34" t="s">
        <v>177</v>
      </c>
      <c r="G34" s="55">
        <v>0</v>
      </c>
      <c r="H34" s="55">
        <v>0</v>
      </c>
      <c r="I34" s="107" t="s">
        <v>3492</v>
      </c>
      <c r="J34" s="55">
        <v>0</v>
      </c>
      <c r="K34" s="56">
        <v>0</v>
      </c>
      <c r="L34" s="56">
        <v>0</v>
      </c>
      <c r="M34" s="56">
        <v>0</v>
      </c>
    </row>
    <row r="35" spans="1:13">
      <c r="A35" s="57" t="s">
        <v>818</v>
      </c>
      <c r="B35" s="106" t="s">
        <v>3492</v>
      </c>
      <c r="C35" s="107" t="s">
        <v>3492</v>
      </c>
      <c r="D35" s="107" t="s">
        <v>3492</v>
      </c>
      <c r="E35" s="107" t="s">
        <v>3492</v>
      </c>
      <c r="F35" s="107" t="s">
        <v>3492</v>
      </c>
      <c r="G35" s="59">
        <v>0</v>
      </c>
      <c r="H35" s="107" t="s">
        <v>3492</v>
      </c>
      <c r="I35" s="59">
        <v>0</v>
      </c>
      <c r="J35" s="59">
        <v>0</v>
      </c>
      <c r="K35" s="107" t="s">
        <v>3492</v>
      </c>
      <c r="L35" s="58">
        <v>0</v>
      </c>
      <c r="M35" s="58">
        <v>0</v>
      </c>
    </row>
    <row r="36" spans="1:13">
      <c r="A36" t="s">
        <v>177</v>
      </c>
      <c r="B36" t="s">
        <v>177</v>
      </c>
      <c r="C36" s="107" t="s">
        <v>3492</v>
      </c>
      <c r="D36" s="107" t="s">
        <v>3492</v>
      </c>
      <c r="E36" t="s">
        <v>177</v>
      </c>
      <c r="F36" t="s">
        <v>177</v>
      </c>
      <c r="G36" s="55">
        <v>0</v>
      </c>
      <c r="H36" s="55">
        <v>0</v>
      </c>
      <c r="I36" s="107" t="s">
        <v>3492</v>
      </c>
      <c r="J36" s="55">
        <v>0</v>
      </c>
      <c r="K36" s="56">
        <v>0</v>
      </c>
      <c r="L36" s="56">
        <v>0</v>
      </c>
      <c r="M36" s="56">
        <v>0</v>
      </c>
    </row>
    <row r="37" spans="1:13">
      <c r="A37" s="57" t="s">
        <v>1733</v>
      </c>
      <c r="B37" s="106" t="s">
        <v>3492</v>
      </c>
      <c r="C37" s="107" t="s">
        <v>3492</v>
      </c>
      <c r="D37" s="107" t="s">
        <v>3492</v>
      </c>
      <c r="E37" s="107" t="s">
        <v>3492</v>
      </c>
      <c r="F37" s="107" t="s">
        <v>3492</v>
      </c>
      <c r="G37" s="59">
        <v>0</v>
      </c>
      <c r="H37" s="107" t="s">
        <v>3492</v>
      </c>
      <c r="I37" s="59">
        <v>0</v>
      </c>
      <c r="J37" s="59">
        <v>0</v>
      </c>
      <c r="K37" s="107" t="s">
        <v>3492</v>
      </c>
      <c r="L37" s="58">
        <v>0</v>
      </c>
      <c r="M37" s="58">
        <v>0</v>
      </c>
    </row>
    <row r="38" spans="1:13">
      <c r="A38" t="s">
        <v>177</v>
      </c>
      <c r="B38" t="s">
        <v>177</v>
      </c>
      <c r="C38" s="107" t="s">
        <v>3492</v>
      </c>
      <c r="D38" s="107" t="s">
        <v>3492</v>
      </c>
      <c r="E38" t="s">
        <v>177</v>
      </c>
      <c r="F38" t="s">
        <v>177</v>
      </c>
      <c r="G38" s="55">
        <v>0</v>
      </c>
      <c r="H38" s="55">
        <v>0</v>
      </c>
      <c r="I38" s="107" t="s">
        <v>3492</v>
      </c>
      <c r="J38" s="55">
        <v>0</v>
      </c>
      <c r="K38" s="56">
        <v>0</v>
      </c>
      <c r="L38" s="56">
        <v>0</v>
      </c>
      <c r="M38" s="56">
        <v>0</v>
      </c>
    </row>
    <row r="39" spans="1:13">
      <c r="A39" s="57" t="s">
        <v>184</v>
      </c>
      <c r="B39" s="106" t="s">
        <v>3492</v>
      </c>
      <c r="C39" s="107" t="s">
        <v>3492</v>
      </c>
      <c r="D39" s="107" t="s">
        <v>3492</v>
      </c>
      <c r="E39" s="107" t="s">
        <v>3492</v>
      </c>
      <c r="F39" s="107" t="s">
        <v>3492</v>
      </c>
      <c r="G39" s="59">
        <v>9979.77</v>
      </c>
      <c r="H39" s="107" t="s">
        <v>3492</v>
      </c>
      <c r="I39" s="59">
        <v>1.97E-3</v>
      </c>
      <c r="J39" s="59">
        <v>1094.1581297617954</v>
      </c>
      <c r="K39" s="107" t="s">
        <v>3492</v>
      </c>
      <c r="L39" s="58">
        <v>0.38059999999999999</v>
      </c>
      <c r="M39" s="58">
        <v>2.0500000000000001E-2</v>
      </c>
    </row>
    <row r="40" spans="1:13">
      <c r="A40" s="57" t="s">
        <v>1734</v>
      </c>
      <c r="B40" s="106" t="s">
        <v>3492</v>
      </c>
      <c r="C40" s="107" t="s">
        <v>3492</v>
      </c>
      <c r="D40" s="107" t="s">
        <v>3492</v>
      </c>
      <c r="E40" s="107" t="s">
        <v>3492</v>
      </c>
      <c r="F40" s="107" t="s">
        <v>3492</v>
      </c>
      <c r="G40" s="59">
        <v>9979.77</v>
      </c>
      <c r="H40" s="107" t="s">
        <v>3492</v>
      </c>
      <c r="I40" s="59">
        <v>1.97E-3</v>
      </c>
      <c r="J40" s="59">
        <v>1094.1581297617954</v>
      </c>
      <c r="K40" s="107" t="s">
        <v>3492</v>
      </c>
      <c r="L40" s="58">
        <v>0.38059999999999999</v>
      </c>
      <c r="M40" s="58">
        <v>2.0500000000000001E-2</v>
      </c>
    </row>
    <row r="41" spans="1:13">
      <c r="A41" t="s">
        <v>1735</v>
      </c>
      <c r="B41" t="s">
        <v>1736</v>
      </c>
      <c r="C41" t="s">
        <v>1523</v>
      </c>
      <c r="D41" s="105" t="s">
        <v>3492</v>
      </c>
      <c r="E41" t="s">
        <v>1691</v>
      </c>
      <c r="F41" t="s">
        <v>100</v>
      </c>
      <c r="G41" s="55">
        <v>46.68</v>
      </c>
      <c r="H41" s="55">
        <v>5335</v>
      </c>
      <c r="I41" s="55">
        <v>0</v>
      </c>
      <c r="J41" s="55">
        <v>9.0326010060000002</v>
      </c>
      <c r="K41" s="56">
        <v>0</v>
      </c>
      <c r="L41" s="56">
        <v>3.0999999999999999E-3</v>
      </c>
      <c r="M41" s="56">
        <v>2.0000000000000001E-4</v>
      </c>
    </row>
    <row r="42" spans="1:13">
      <c r="A42" t="s">
        <v>1737</v>
      </c>
      <c r="B42" t="s">
        <v>1738</v>
      </c>
      <c r="C42" t="s">
        <v>1523</v>
      </c>
      <c r="D42" s="105" t="s">
        <v>3492</v>
      </c>
      <c r="E42" t="s">
        <v>1691</v>
      </c>
      <c r="F42" t="s">
        <v>100</v>
      </c>
      <c r="G42" s="55">
        <v>112.95</v>
      </c>
      <c r="H42" s="55">
        <v>6333</v>
      </c>
      <c r="I42" s="55">
        <v>0</v>
      </c>
      <c r="J42" s="55">
        <v>25.944378934500001</v>
      </c>
      <c r="K42" s="56">
        <v>0</v>
      </c>
      <c r="L42" s="56">
        <v>8.9999999999999993E-3</v>
      </c>
      <c r="M42" s="56">
        <v>5.0000000000000001E-4</v>
      </c>
    </row>
    <row r="43" spans="1:13">
      <c r="A43" t="s">
        <v>1739</v>
      </c>
      <c r="B43" t="s">
        <v>1740</v>
      </c>
      <c r="C43" t="s">
        <v>108</v>
      </c>
      <c r="D43" s="105" t="s">
        <v>3492</v>
      </c>
      <c r="E43" t="s">
        <v>1691</v>
      </c>
      <c r="F43" t="s">
        <v>100</v>
      </c>
      <c r="G43" s="55">
        <v>336.23</v>
      </c>
      <c r="H43" s="55">
        <v>6579.6</v>
      </c>
      <c r="I43" s="55">
        <v>0</v>
      </c>
      <c r="J43" s="55">
        <v>80.238630593159996</v>
      </c>
      <c r="K43" s="56">
        <v>0</v>
      </c>
      <c r="L43" s="56">
        <v>2.7900000000000001E-2</v>
      </c>
      <c r="M43" s="56">
        <v>1.5E-3</v>
      </c>
    </row>
    <row r="44" spans="1:13">
      <c r="A44" t="s">
        <v>1741</v>
      </c>
      <c r="B44" t="s">
        <v>1742</v>
      </c>
      <c r="C44" t="s">
        <v>108</v>
      </c>
      <c r="D44" s="105" t="s">
        <v>3492</v>
      </c>
      <c r="E44" t="s">
        <v>1691</v>
      </c>
      <c r="F44" t="s">
        <v>100</v>
      </c>
      <c r="G44" s="55">
        <v>255.93</v>
      </c>
      <c r="H44" s="55">
        <v>1866.48</v>
      </c>
      <c r="I44" s="55">
        <v>0</v>
      </c>
      <c r="J44" s="55">
        <v>17.325751971528</v>
      </c>
      <c r="K44" s="56">
        <v>0</v>
      </c>
      <c r="L44" s="56">
        <v>6.0000000000000001E-3</v>
      </c>
      <c r="M44" s="56">
        <v>2.9999999999999997E-4</v>
      </c>
    </row>
    <row r="45" spans="1:13">
      <c r="A45" t="s">
        <v>1743</v>
      </c>
      <c r="B45" t="s">
        <v>1744</v>
      </c>
      <c r="C45" t="s">
        <v>108</v>
      </c>
      <c r="D45" s="105" t="s">
        <v>3492</v>
      </c>
      <c r="E45" t="s">
        <v>1691</v>
      </c>
      <c r="F45" t="s">
        <v>100</v>
      </c>
      <c r="G45" s="55">
        <v>36.380000000000003</v>
      </c>
      <c r="H45" s="55">
        <v>4831.8</v>
      </c>
      <c r="I45" s="55">
        <v>0</v>
      </c>
      <c r="J45" s="55">
        <v>6.3755726626799998</v>
      </c>
      <c r="K45" s="56">
        <v>0</v>
      </c>
      <c r="L45" s="56">
        <v>2.2000000000000001E-3</v>
      </c>
      <c r="M45" s="56">
        <v>1E-4</v>
      </c>
    </row>
    <row r="46" spans="1:13">
      <c r="A46" t="s">
        <v>1745</v>
      </c>
      <c r="B46" t="s">
        <v>1746</v>
      </c>
      <c r="C46" t="s">
        <v>1523</v>
      </c>
      <c r="D46" s="105" t="s">
        <v>3492</v>
      </c>
      <c r="E46" t="s">
        <v>1691</v>
      </c>
      <c r="F46" t="s">
        <v>100</v>
      </c>
      <c r="G46" s="55">
        <v>29.03</v>
      </c>
      <c r="H46" s="55">
        <v>40564</v>
      </c>
      <c r="I46" s="55">
        <v>0</v>
      </c>
      <c r="J46" s="55">
        <v>42.710569808400003</v>
      </c>
      <c r="K46" s="56">
        <v>0</v>
      </c>
      <c r="L46" s="56">
        <v>1.49E-2</v>
      </c>
      <c r="M46" s="56">
        <v>8.0000000000000004E-4</v>
      </c>
    </row>
    <row r="47" spans="1:13">
      <c r="A47" t="s">
        <v>1747</v>
      </c>
      <c r="B47" t="s">
        <v>1748</v>
      </c>
      <c r="C47" t="s">
        <v>1686</v>
      </c>
      <c r="D47" s="105" t="s">
        <v>3492</v>
      </c>
      <c r="E47" t="s">
        <v>1691</v>
      </c>
      <c r="F47" t="s">
        <v>100</v>
      </c>
      <c r="G47" s="55">
        <v>2167.38</v>
      </c>
      <c r="H47" s="55">
        <v>855.35</v>
      </c>
      <c r="I47" s="55">
        <v>0</v>
      </c>
      <c r="J47" s="55">
        <v>67.23980987841</v>
      </c>
      <c r="K47" s="56">
        <v>0</v>
      </c>
      <c r="L47" s="56">
        <v>2.3400000000000001E-2</v>
      </c>
      <c r="M47" s="56">
        <v>1.2999999999999999E-3</v>
      </c>
    </row>
    <row r="48" spans="1:13">
      <c r="A48" t="s">
        <v>1749</v>
      </c>
      <c r="B48" t="s">
        <v>1750</v>
      </c>
      <c r="C48" t="s">
        <v>1686</v>
      </c>
      <c r="D48" s="105" t="s">
        <v>3492</v>
      </c>
      <c r="E48" t="s">
        <v>1691</v>
      </c>
      <c r="F48" t="s">
        <v>100</v>
      </c>
      <c r="G48" s="55">
        <v>626.07000000000005</v>
      </c>
      <c r="H48" s="55">
        <v>1064</v>
      </c>
      <c r="I48" s="55">
        <v>0</v>
      </c>
      <c r="J48" s="55">
        <v>24.160842669600001</v>
      </c>
      <c r="K48" s="56">
        <v>0</v>
      </c>
      <c r="L48" s="56">
        <v>8.3999999999999995E-3</v>
      </c>
      <c r="M48" s="56">
        <v>5.0000000000000001E-4</v>
      </c>
    </row>
    <row r="49" spans="1:13">
      <c r="A49" t="s">
        <v>1751</v>
      </c>
      <c r="B49" t="s">
        <v>1752</v>
      </c>
      <c r="C49" t="s">
        <v>108</v>
      </c>
      <c r="D49" s="105" t="s">
        <v>3492</v>
      </c>
      <c r="E49" t="s">
        <v>1691</v>
      </c>
      <c r="F49" t="s">
        <v>100</v>
      </c>
      <c r="G49" s="55">
        <v>110.57</v>
      </c>
      <c r="H49" s="55">
        <v>4281.5</v>
      </c>
      <c r="I49" s="55">
        <v>0</v>
      </c>
      <c r="J49" s="55">
        <v>17.170415852849999</v>
      </c>
      <c r="K49" s="56">
        <v>0</v>
      </c>
      <c r="L49" s="56">
        <v>6.0000000000000001E-3</v>
      </c>
      <c r="M49" s="56">
        <v>2.9999999999999997E-4</v>
      </c>
    </row>
    <row r="50" spans="1:13">
      <c r="A50" t="s">
        <v>1753</v>
      </c>
      <c r="B50" t="s">
        <v>1754</v>
      </c>
      <c r="C50" t="s">
        <v>1686</v>
      </c>
      <c r="D50" s="105" t="s">
        <v>3492</v>
      </c>
      <c r="E50" t="s">
        <v>1691</v>
      </c>
      <c r="F50" t="s">
        <v>100</v>
      </c>
      <c r="G50" s="55">
        <v>690.17</v>
      </c>
      <c r="H50" s="55">
        <v>491.97</v>
      </c>
      <c r="I50" s="55">
        <v>0</v>
      </c>
      <c r="J50" s="55">
        <v>12.315222248823</v>
      </c>
      <c r="K50" s="56">
        <v>0</v>
      </c>
      <c r="L50" s="56">
        <v>4.3E-3</v>
      </c>
      <c r="M50" s="56">
        <v>2.0000000000000001E-4</v>
      </c>
    </row>
    <row r="51" spans="1:13">
      <c r="A51" t="s">
        <v>1755</v>
      </c>
      <c r="B51" t="s">
        <v>1756</v>
      </c>
      <c r="C51" t="s">
        <v>1686</v>
      </c>
      <c r="D51" s="105" t="s">
        <v>3492</v>
      </c>
      <c r="E51" t="s">
        <v>1691</v>
      </c>
      <c r="F51" t="s">
        <v>100</v>
      </c>
      <c r="G51" s="55">
        <v>80.63</v>
      </c>
      <c r="H51" s="55">
        <v>3962.75</v>
      </c>
      <c r="I51" s="55">
        <v>0</v>
      </c>
      <c r="J51" s="55">
        <v>11.588864633775</v>
      </c>
      <c r="K51" s="56">
        <v>0</v>
      </c>
      <c r="L51" s="56">
        <v>4.0000000000000001E-3</v>
      </c>
      <c r="M51" s="56">
        <v>2.0000000000000001E-4</v>
      </c>
    </row>
    <row r="52" spans="1:13">
      <c r="A52" t="s">
        <v>1757</v>
      </c>
      <c r="B52" t="s">
        <v>1758</v>
      </c>
      <c r="C52" t="s">
        <v>108</v>
      </c>
      <c r="D52" s="105" t="s">
        <v>3492</v>
      </c>
      <c r="E52" t="s">
        <v>1691</v>
      </c>
      <c r="F52" t="s">
        <v>102</v>
      </c>
      <c r="G52" s="55">
        <v>613.38</v>
      </c>
      <c r="H52" s="55">
        <v>690</v>
      </c>
      <c r="I52" s="55">
        <v>0</v>
      </c>
      <c r="J52" s="55">
        <v>16.978382935199999</v>
      </c>
      <c r="K52" s="56">
        <v>0</v>
      </c>
      <c r="L52" s="56">
        <v>5.8999999999999999E-3</v>
      </c>
      <c r="M52" s="56">
        <v>2.9999999999999997E-4</v>
      </c>
    </row>
    <row r="53" spans="1:13">
      <c r="A53" t="s">
        <v>1759</v>
      </c>
      <c r="B53" t="s">
        <v>1760</v>
      </c>
      <c r="C53" t="s">
        <v>108</v>
      </c>
      <c r="D53" s="105" t="s">
        <v>3492</v>
      </c>
      <c r="E53" t="s">
        <v>1691</v>
      </c>
      <c r="F53" t="s">
        <v>100</v>
      </c>
      <c r="G53" s="55">
        <v>397.64</v>
      </c>
      <c r="H53" s="55">
        <v>772.45</v>
      </c>
      <c r="I53" s="55">
        <v>0</v>
      </c>
      <c r="J53" s="55">
        <v>11.14058504286</v>
      </c>
      <c r="K53" s="56">
        <v>0</v>
      </c>
      <c r="L53" s="56">
        <v>3.8999999999999998E-3</v>
      </c>
      <c r="M53" s="56">
        <v>2.0000000000000001E-4</v>
      </c>
    </row>
    <row r="54" spans="1:13">
      <c r="A54" t="s">
        <v>1761</v>
      </c>
      <c r="B54" t="s">
        <v>1762</v>
      </c>
      <c r="C54" t="s">
        <v>1523</v>
      </c>
      <c r="D54" s="105" t="s">
        <v>3492</v>
      </c>
      <c r="E54" t="s">
        <v>1691</v>
      </c>
      <c r="F54" t="s">
        <v>100</v>
      </c>
      <c r="G54" s="55">
        <v>14.81</v>
      </c>
      <c r="H54" s="55">
        <v>5397</v>
      </c>
      <c r="I54" s="55">
        <v>0</v>
      </c>
      <c r="J54" s="55">
        <v>2.8990455039</v>
      </c>
      <c r="K54" s="56">
        <v>0</v>
      </c>
      <c r="L54" s="56">
        <v>1E-3</v>
      </c>
      <c r="M54" s="56">
        <v>1E-4</v>
      </c>
    </row>
    <row r="55" spans="1:13">
      <c r="A55" t="s">
        <v>1763</v>
      </c>
      <c r="B55" t="s">
        <v>1764</v>
      </c>
      <c r="C55" t="s">
        <v>108</v>
      </c>
      <c r="D55" s="105" t="s">
        <v>3492</v>
      </c>
      <c r="E55" t="s">
        <v>1691</v>
      </c>
      <c r="F55" t="s">
        <v>100</v>
      </c>
      <c r="G55" s="55">
        <v>410.33</v>
      </c>
      <c r="H55" s="55">
        <v>567.15</v>
      </c>
      <c r="I55" s="55">
        <v>0</v>
      </c>
      <c r="J55" s="55">
        <v>8.4407057800650005</v>
      </c>
      <c r="K55" s="56">
        <v>0</v>
      </c>
      <c r="L55" s="56">
        <v>2.8999999999999998E-3</v>
      </c>
      <c r="M55" s="56">
        <v>2.0000000000000001E-4</v>
      </c>
    </row>
    <row r="56" spans="1:13">
      <c r="A56" t="s">
        <v>1765</v>
      </c>
      <c r="B56" t="s">
        <v>1766</v>
      </c>
      <c r="C56" t="s">
        <v>108</v>
      </c>
      <c r="D56" s="105" t="s">
        <v>3492</v>
      </c>
      <c r="E56" t="s">
        <v>1691</v>
      </c>
      <c r="F56" t="s">
        <v>102</v>
      </c>
      <c r="G56" s="55">
        <v>724.36</v>
      </c>
      <c r="H56" s="55">
        <v>2972.5</v>
      </c>
      <c r="I56" s="55">
        <v>0</v>
      </c>
      <c r="J56" s="55">
        <v>86.376170571599999</v>
      </c>
      <c r="K56" s="56">
        <v>0</v>
      </c>
      <c r="L56" s="56">
        <v>0.03</v>
      </c>
      <c r="M56" s="56">
        <v>1.6000000000000001E-3</v>
      </c>
    </row>
    <row r="57" spans="1:13">
      <c r="A57" t="s">
        <v>1767</v>
      </c>
      <c r="B57" t="s">
        <v>1768</v>
      </c>
      <c r="C57" t="s">
        <v>1523</v>
      </c>
      <c r="D57" s="105" t="s">
        <v>3492</v>
      </c>
      <c r="E57" t="s">
        <v>1691</v>
      </c>
      <c r="F57" t="s">
        <v>100</v>
      </c>
      <c r="G57" s="55">
        <v>90.4</v>
      </c>
      <c r="H57" s="55">
        <v>7266</v>
      </c>
      <c r="I57" s="55">
        <v>0</v>
      </c>
      <c r="J57" s="55">
        <v>23.823818928000001</v>
      </c>
      <c r="K57" s="56">
        <v>0</v>
      </c>
      <c r="L57" s="56">
        <v>8.3000000000000001E-3</v>
      </c>
      <c r="M57" s="56">
        <v>4.0000000000000002E-4</v>
      </c>
    </row>
    <row r="58" spans="1:13">
      <c r="A58" t="s">
        <v>1769</v>
      </c>
      <c r="B58" t="s">
        <v>1770</v>
      </c>
      <c r="C58" t="s">
        <v>1523</v>
      </c>
      <c r="D58" s="105" t="s">
        <v>3492</v>
      </c>
      <c r="E58" t="s">
        <v>1691</v>
      </c>
      <c r="F58" t="s">
        <v>100</v>
      </c>
      <c r="G58" s="55">
        <v>116.97</v>
      </c>
      <c r="H58" s="55">
        <v>3487.98</v>
      </c>
      <c r="I58" s="55">
        <v>1.97E-3</v>
      </c>
      <c r="J58" s="55">
        <v>14.799731777162</v>
      </c>
      <c r="K58" s="56">
        <v>0</v>
      </c>
      <c r="L58" s="56">
        <v>5.1000000000000004E-3</v>
      </c>
      <c r="M58" s="56">
        <v>2.9999999999999997E-4</v>
      </c>
    </row>
    <row r="59" spans="1:13">
      <c r="A59" t="s">
        <v>1771</v>
      </c>
      <c r="B59" t="s">
        <v>1772</v>
      </c>
      <c r="C59" t="s">
        <v>108</v>
      </c>
      <c r="D59" s="105" t="s">
        <v>3492</v>
      </c>
      <c r="E59" t="s">
        <v>1691</v>
      </c>
      <c r="F59" t="s">
        <v>105</v>
      </c>
      <c r="G59" s="55">
        <v>163.43</v>
      </c>
      <c r="H59" s="55">
        <v>5340</v>
      </c>
      <c r="I59" s="55">
        <v>0</v>
      </c>
      <c r="J59" s="55">
        <v>23.904569434199999</v>
      </c>
      <c r="K59" s="56">
        <v>0</v>
      </c>
      <c r="L59" s="56">
        <v>8.3000000000000001E-3</v>
      </c>
      <c r="M59" s="56">
        <v>4.0000000000000002E-4</v>
      </c>
    </row>
    <row r="60" spans="1:13">
      <c r="A60" t="s">
        <v>1773</v>
      </c>
      <c r="B60" t="s">
        <v>1774</v>
      </c>
      <c r="C60" t="s">
        <v>1686</v>
      </c>
      <c r="D60" s="105" t="s">
        <v>3492</v>
      </c>
      <c r="E60" t="s">
        <v>1691</v>
      </c>
      <c r="F60" t="s">
        <v>100</v>
      </c>
      <c r="G60" s="55">
        <v>395.52</v>
      </c>
      <c r="H60" s="55">
        <v>1022.25</v>
      </c>
      <c r="I60" s="55">
        <v>0</v>
      </c>
      <c r="J60" s="55">
        <v>14.6646980064</v>
      </c>
      <c r="K60" s="56">
        <v>0</v>
      </c>
      <c r="L60" s="56">
        <v>5.1000000000000004E-3</v>
      </c>
      <c r="M60" s="56">
        <v>2.9999999999999997E-4</v>
      </c>
    </row>
    <row r="61" spans="1:13">
      <c r="A61" t="s">
        <v>1775</v>
      </c>
      <c r="B61" t="s">
        <v>1776</v>
      </c>
      <c r="C61" t="s">
        <v>108</v>
      </c>
      <c r="D61" s="105" t="s">
        <v>3492</v>
      </c>
      <c r="E61" t="s">
        <v>1691</v>
      </c>
      <c r="F61" t="s">
        <v>100</v>
      </c>
      <c r="G61" s="55">
        <v>56.05</v>
      </c>
      <c r="H61" s="55">
        <v>4819</v>
      </c>
      <c r="I61" s="55">
        <v>0</v>
      </c>
      <c r="J61" s="55">
        <v>9.7967065365000003</v>
      </c>
      <c r="K61" s="56">
        <v>0</v>
      </c>
      <c r="L61" s="56">
        <v>3.3999999999999998E-3</v>
      </c>
      <c r="M61" s="56">
        <v>2.0000000000000001E-4</v>
      </c>
    </row>
    <row r="62" spans="1:13">
      <c r="A62" t="s">
        <v>1777</v>
      </c>
      <c r="B62" t="s">
        <v>1778</v>
      </c>
      <c r="C62" t="s">
        <v>1523</v>
      </c>
      <c r="D62" s="105" t="s">
        <v>3492</v>
      </c>
      <c r="E62" t="s">
        <v>1691</v>
      </c>
      <c r="F62" t="s">
        <v>100</v>
      </c>
      <c r="G62" s="55">
        <v>158.38</v>
      </c>
      <c r="H62" s="55">
        <v>6526.5</v>
      </c>
      <c r="I62" s="55">
        <v>0</v>
      </c>
      <c r="J62" s="55">
        <v>37.491104628899997</v>
      </c>
      <c r="K62" s="56">
        <v>0</v>
      </c>
      <c r="L62" s="56">
        <v>1.2999999999999999E-2</v>
      </c>
      <c r="M62" s="56">
        <v>6.9999999999999999E-4</v>
      </c>
    </row>
    <row r="63" spans="1:13">
      <c r="A63" t="s">
        <v>1779</v>
      </c>
      <c r="B63" t="s">
        <v>1780</v>
      </c>
      <c r="C63" t="s">
        <v>1686</v>
      </c>
      <c r="D63" s="105" t="s">
        <v>3492</v>
      </c>
      <c r="E63" t="s">
        <v>1691</v>
      </c>
      <c r="F63" t="s">
        <v>100</v>
      </c>
      <c r="G63" s="55">
        <v>9.5299999999999994</v>
      </c>
      <c r="H63" s="55">
        <v>93137</v>
      </c>
      <c r="I63" s="55">
        <v>0</v>
      </c>
      <c r="J63" s="55">
        <v>32.193092774699998</v>
      </c>
      <c r="K63" s="56">
        <v>0</v>
      </c>
      <c r="L63" s="56">
        <v>1.12E-2</v>
      </c>
      <c r="M63" s="56">
        <v>5.9999999999999995E-4</v>
      </c>
    </row>
    <row r="64" spans="1:13">
      <c r="A64" t="s">
        <v>1781</v>
      </c>
      <c r="B64" t="s">
        <v>1782</v>
      </c>
      <c r="C64" t="s">
        <v>108</v>
      </c>
      <c r="D64" s="105" t="s">
        <v>3492</v>
      </c>
      <c r="E64" t="s">
        <v>1691</v>
      </c>
      <c r="F64" t="s">
        <v>102</v>
      </c>
      <c r="G64" s="55">
        <v>137.08000000000001</v>
      </c>
      <c r="H64" s="55">
        <v>21775</v>
      </c>
      <c r="I64" s="55">
        <v>0</v>
      </c>
      <c r="J64" s="55">
        <v>119.742930372</v>
      </c>
      <c r="K64" s="56">
        <v>0</v>
      </c>
      <c r="L64" s="56">
        <v>4.1700000000000001E-2</v>
      </c>
      <c r="M64" s="56">
        <v>2.2000000000000001E-3</v>
      </c>
    </row>
    <row r="65" spans="1:13">
      <c r="A65" t="s">
        <v>1783</v>
      </c>
      <c r="B65" t="s">
        <v>1784</v>
      </c>
      <c r="C65" t="s">
        <v>108</v>
      </c>
      <c r="D65" s="105" t="s">
        <v>3492</v>
      </c>
      <c r="E65" t="s">
        <v>1691</v>
      </c>
      <c r="F65" t="s">
        <v>102</v>
      </c>
      <c r="G65" s="55">
        <v>84.39</v>
      </c>
      <c r="H65" s="55">
        <v>9116.7000000000007</v>
      </c>
      <c r="I65" s="55">
        <v>0</v>
      </c>
      <c r="J65" s="55">
        <v>30.863578084307999</v>
      </c>
      <c r="K65" s="56">
        <v>0</v>
      </c>
      <c r="L65" s="56">
        <v>1.0699999999999999E-2</v>
      </c>
      <c r="M65" s="56">
        <v>5.9999999999999995E-4</v>
      </c>
    </row>
    <row r="66" spans="1:13">
      <c r="A66" t="s">
        <v>1785</v>
      </c>
      <c r="B66" t="s">
        <v>1786</v>
      </c>
      <c r="C66" t="s">
        <v>108</v>
      </c>
      <c r="D66" s="105" t="s">
        <v>3492</v>
      </c>
      <c r="E66" t="s">
        <v>1691</v>
      </c>
      <c r="F66" t="s">
        <v>102</v>
      </c>
      <c r="G66" s="55">
        <v>131.84</v>
      </c>
      <c r="H66" s="55">
        <v>2553.8000000000002</v>
      </c>
      <c r="I66" s="55">
        <v>0</v>
      </c>
      <c r="J66" s="55">
        <v>13.506776067072</v>
      </c>
      <c r="K66" s="56">
        <v>0</v>
      </c>
      <c r="L66" s="56">
        <v>4.7000000000000002E-3</v>
      </c>
      <c r="M66" s="56">
        <v>2.9999999999999997E-4</v>
      </c>
    </row>
    <row r="67" spans="1:13">
      <c r="A67" t="s">
        <v>1787</v>
      </c>
      <c r="B67" t="s">
        <v>1788</v>
      </c>
      <c r="C67" t="s">
        <v>1789</v>
      </c>
      <c r="D67" s="105" t="s">
        <v>3492</v>
      </c>
      <c r="E67" t="s">
        <v>1691</v>
      </c>
      <c r="F67" t="s">
        <v>168</v>
      </c>
      <c r="G67" s="55">
        <v>942.06</v>
      </c>
      <c r="H67" s="55">
        <v>247450</v>
      </c>
      <c r="I67" s="55">
        <v>0</v>
      </c>
      <c r="J67" s="55">
        <v>59.763114948389997</v>
      </c>
      <c r="K67" s="56">
        <v>0</v>
      </c>
      <c r="L67" s="56">
        <v>2.0799999999999999E-2</v>
      </c>
      <c r="M67" s="56">
        <v>1.1000000000000001E-3</v>
      </c>
    </row>
    <row r="68" spans="1:13">
      <c r="A68" t="s">
        <v>1790</v>
      </c>
      <c r="B68" t="s">
        <v>1791</v>
      </c>
      <c r="C68" t="s">
        <v>108</v>
      </c>
      <c r="D68" s="105" t="s">
        <v>3492</v>
      </c>
      <c r="E68" t="s">
        <v>1691</v>
      </c>
      <c r="F68" t="s">
        <v>102</v>
      </c>
      <c r="G68" s="55">
        <v>16.18</v>
      </c>
      <c r="H68" s="55">
        <v>19498</v>
      </c>
      <c r="I68" s="55">
        <v>0</v>
      </c>
      <c r="J68" s="55">
        <v>12.655701006239999</v>
      </c>
      <c r="K68" s="56">
        <v>0</v>
      </c>
      <c r="L68" s="56">
        <v>4.4000000000000003E-3</v>
      </c>
      <c r="M68" s="56">
        <v>2.0000000000000001E-4</v>
      </c>
    </row>
    <row r="69" spans="1:13">
      <c r="A69" t="s">
        <v>1792</v>
      </c>
      <c r="B69" t="s">
        <v>1793</v>
      </c>
      <c r="C69" t="s">
        <v>1523</v>
      </c>
      <c r="D69" s="105" t="s">
        <v>3492</v>
      </c>
      <c r="E69" t="s">
        <v>1691</v>
      </c>
      <c r="F69" t="s">
        <v>100</v>
      </c>
      <c r="G69" s="55">
        <v>28.42</v>
      </c>
      <c r="H69" s="55">
        <v>17881</v>
      </c>
      <c r="I69" s="55">
        <v>0</v>
      </c>
      <c r="J69" s="55">
        <v>18.431616785399999</v>
      </c>
      <c r="K69" s="56">
        <v>0</v>
      </c>
      <c r="L69" s="56">
        <v>6.4000000000000003E-3</v>
      </c>
      <c r="M69" s="56">
        <v>2.9999999999999997E-4</v>
      </c>
    </row>
    <row r="70" spans="1:13">
      <c r="A70" t="s">
        <v>1794</v>
      </c>
      <c r="B70" t="s">
        <v>1795</v>
      </c>
      <c r="C70" t="s">
        <v>1523</v>
      </c>
      <c r="D70" s="105" t="s">
        <v>3492</v>
      </c>
      <c r="E70" t="s">
        <v>1691</v>
      </c>
      <c r="F70" t="s">
        <v>100</v>
      </c>
      <c r="G70" s="55">
        <v>107.34</v>
      </c>
      <c r="H70" s="55">
        <v>3760</v>
      </c>
      <c r="I70" s="55">
        <v>0</v>
      </c>
      <c r="J70" s="55">
        <v>14.638513968</v>
      </c>
      <c r="K70" s="56">
        <v>0</v>
      </c>
      <c r="L70" s="56">
        <v>5.1000000000000004E-3</v>
      </c>
      <c r="M70" s="56">
        <v>2.9999999999999997E-4</v>
      </c>
    </row>
    <row r="71" spans="1:13">
      <c r="A71" t="s">
        <v>1796</v>
      </c>
      <c r="B71" t="s">
        <v>1797</v>
      </c>
      <c r="C71" t="s">
        <v>1523</v>
      </c>
      <c r="D71" s="105" t="s">
        <v>3492</v>
      </c>
      <c r="E71" t="s">
        <v>1691</v>
      </c>
      <c r="F71" t="s">
        <v>100</v>
      </c>
      <c r="G71" s="55">
        <v>128.88999999999999</v>
      </c>
      <c r="H71" s="55">
        <v>11399</v>
      </c>
      <c r="I71" s="55">
        <v>0</v>
      </c>
      <c r="J71" s="55">
        <v>53.288504579700003</v>
      </c>
      <c r="K71" s="56">
        <v>0</v>
      </c>
      <c r="L71" s="56">
        <v>1.8499999999999999E-2</v>
      </c>
      <c r="M71" s="56">
        <v>1E-3</v>
      </c>
    </row>
    <row r="72" spans="1:13">
      <c r="A72" t="s">
        <v>1798</v>
      </c>
      <c r="B72" t="s">
        <v>1799</v>
      </c>
      <c r="C72" t="s">
        <v>1523</v>
      </c>
      <c r="D72" s="105" t="s">
        <v>3492</v>
      </c>
      <c r="E72" t="s">
        <v>1691</v>
      </c>
      <c r="F72" t="s">
        <v>100</v>
      </c>
      <c r="G72" s="55">
        <v>232.66</v>
      </c>
      <c r="H72" s="55">
        <v>4006</v>
      </c>
      <c r="I72" s="55">
        <v>0</v>
      </c>
      <c r="J72" s="55">
        <v>33.8049442692</v>
      </c>
      <c r="K72" s="56">
        <v>0</v>
      </c>
      <c r="L72" s="56">
        <v>1.18E-2</v>
      </c>
      <c r="M72" s="56">
        <v>5.9999999999999995E-4</v>
      </c>
    </row>
    <row r="73" spans="1:13">
      <c r="A73" t="s">
        <v>1800</v>
      </c>
      <c r="B73" t="s">
        <v>1801</v>
      </c>
      <c r="C73" t="s">
        <v>1686</v>
      </c>
      <c r="D73" s="105" t="s">
        <v>3492</v>
      </c>
      <c r="E73" t="s">
        <v>1691</v>
      </c>
      <c r="F73" t="s">
        <v>100</v>
      </c>
      <c r="G73" s="55">
        <v>82.17</v>
      </c>
      <c r="H73" s="55">
        <v>5893.5</v>
      </c>
      <c r="I73" s="55">
        <v>0</v>
      </c>
      <c r="J73" s="55">
        <v>17.564432821650001</v>
      </c>
      <c r="K73" s="56">
        <v>0</v>
      </c>
      <c r="L73" s="56">
        <v>6.1000000000000004E-3</v>
      </c>
      <c r="M73" s="56">
        <v>2.9999999999999997E-4</v>
      </c>
    </row>
    <row r="74" spans="1:13">
      <c r="A74" t="s">
        <v>1802</v>
      </c>
      <c r="B74" t="s">
        <v>1803</v>
      </c>
      <c r="C74" t="s">
        <v>108</v>
      </c>
      <c r="D74" s="105" t="s">
        <v>3492</v>
      </c>
      <c r="E74" t="s">
        <v>1691</v>
      </c>
      <c r="F74" t="s">
        <v>102</v>
      </c>
      <c r="G74" s="55">
        <v>37.61</v>
      </c>
      <c r="H74" s="55">
        <v>20075</v>
      </c>
      <c r="I74" s="55">
        <v>0</v>
      </c>
      <c r="J74" s="55">
        <v>30.288412406999999</v>
      </c>
      <c r="K74" s="56">
        <v>0</v>
      </c>
      <c r="L74" s="56">
        <v>1.0500000000000001E-2</v>
      </c>
      <c r="M74" s="56">
        <v>5.9999999999999995E-4</v>
      </c>
    </row>
    <row r="75" spans="1:13">
      <c r="A75" t="s">
        <v>1804</v>
      </c>
      <c r="B75" t="s">
        <v>1805</v>
      </c>
      <c r="C75" t="s">
        <v>1523</v>
      </c>
      <c r="D75" s="105" t="s">
        <v>3492</v>
      </c>
      <c r="E75" t="s">
        <v>1691</v>
      </c>
      <c r="F75" t="s">
        <v>100</v>
      </c>
      <c r="G75" s="55">
        <v>33</v>
      </c>
      <c r="H75" s="55">
        <v>4602</v>
      </c>
      <c r="I75" s="55">
        <v>0</v>
      </c>
      <c r="J75" s="55">
        <v>5.5081798199999996</v>
      </c>
      <c r="K75" s="56">
        <v>0</v>
      </c>
      <c r="L75" s="56">
        <v>1.9E-3</v>
      </c>
      <c r="M75" s="56">
        <v>1E-4</v>
      </c>
    </row>
    <row r="76" spans="1:13">
      <c r="A76" t="s">
        <v>1806</v>
      </c>
      <c r="B76" t="s">
        <v>1807</v>
      </c>
      <c r="C76" t="s">
        <v>1523</v>
      </c>
      <c r="D76" s="105" t="s">
        <v>3492</v>
      </c>
      <c r="E76" t="s">
        <v>1691</v>
      </c>
      <c r="F76" t="s">
        <v>100</v>
      </c>
      <c r="G76" s="55">
        <v>25.34</v>
      </c>
      <c r="H76" s="55">
        <v>8929</v>
      </c>
      <c r="I76" s="55">
        <v>0</v>
      </c>
      <c r="J76" s="55">
        <v>8.2064813922000006</v>
      </c>
      <c r="K76" s="56">
        <v>0</v>
      </c>
      <c r="L76" s="56">
        <v>2.8999999999999998E-3</v>
      </c>
      <c r="M76" s="56">
        <v>2.0000000000000001E-4</v>
      </c>
    </row>
    <row r="77" spans="1:13">
      <c r="A77" t="s">
        <v>1808</v>
      </c>
      <c r="B77" t="s">
        <v>1809</v>
      </c>
      <c r="C77" t="s">
        <v>1686</v>
      </c>
      <c r="D77" s="105" t="s">
        <v>3492</v>
      </c>
      <c r="E77" t="s">
        <v>1691</v>
      </c>
      <c r="F77" t="s">
        <v>100</v>
      </c>
      <c r="G77" s="55">
        <v>175.13</v>
      </c>
      <c r="H77" s="55">
        <v>3163.375</v>
      </c>
      <c r="I77" s="55">
        <v>0</v>
      </c>
      <c r="J77" s="55">
        <v>20.093647598212499</v>
      </c>
      <c r="K77" s="56">
        <v>0</v>
      </c>
      <c r="L77" s="56">
        <v>7.0000000000000001E-3</v>
      </c>
      <c r="M77" s="56">
        <v>4.0000000000000002E-4</v>
      </c>
    </row>
    <row r="78" spans="1:13">
      <c r="A78" t="s">
        <v>1810</v>
      </c>
      <c r="B78" t="s">
        <v>1811</v>
      </c>
      <c r="C78" t="s">
        <v>1523</v>
      </c>
      <c r="D78" s="105" t="s">
        <v>3492</v>
      </c>
      <c r="E78" t="s">
        <v>1691</v>
      </c>
      <c r="F78" t="s">
        <v>100</v>
      </c>
      <c r="G78" s="55">
        <v>39.47</v>
      </c>
      <c r="H78" s="55">
        <v>19248</v>
      </c>
      <c r="I78" s="55">
        <v>0</v>
      </c>
      <c r="J78" s="55">
        <v>27.554992171199999</v>
      </c>
      <c r="K78" s="56">
        <v>0</v>
      </c>
      <c r="L78" s="56">
        <v>9.5999999999999992E-3</v>
      </c>
      <c r="M78" s="56">
        <v>5.0000000000000001E-4</v>
      </c>
    </row>
    <row r="79" spans="1:13">
      <c r="A79" t="s">
        <v>1812</v>
      </c>
      <c r="B79" t="s">
        <v>1813</v>
      </c>
      <c r="C79" t="s">
        <v>101</v>
      </c>
      <c r="D79" s="105" t="s">
        <v>3492</v>
      </c>
      <c r="E79" t="s">
        <v>1691</v>
      </c>
      <c r="F79" t="s">
        <v>107</v>
      </c>
      <c r="G79" s="55">
        <v>135.37</v>
      </c>
      <c r="H79" s="55">
        <v>9441</v>
      </c>
      <c r="I79" s="55">
        <v>0</v>
      </c>
      <c r="J79" s="55">
        <v>31.635031292010002</v>
      </c>
      <c r="K79" s="56">
        <v>0</v>
      </c>
      <c r="L79" s="56">
        <v>1.0999999999999999E-2</v>
      </c>
      <c r="M79" s="56">
        <v>5.9999999999999995E-4</v>
      </c>
    </row>
    <row r="80" spans="1:13">
      <c r="A80" s="57" t="s">
        <v>1814</v>
      </c>
      <c r="B80" s="106" t="s">
        <v>3492</v>
      </c>
      <c r="C80" s="107" t="s">
        <v>3492</v>
      </c>
      <c r="D80" s="107" t="s">
        <v>3492</v>
      </c>
      <c r="E80" s="107" t="s">
        <v>3492</v>
      </c>
      <c r="F80" s="107" t="s">
        <v>3492</v>
      </c>
      <c r="G80" s="59">
        <v>0</v>
      </c>
      <c r="H80" s="107" t="s">
        <v>3492</v>
      </c>
      <c r="I80" s="59">
        <v>0</v>
      </c>
      <c r="J80" s="59">
        <v>0</v>
      </c>
      <c r="K80" s="107" t="s">
        <v>3492</v>
      </c>
      <c r="L80" s="58">
        <v>0</v>
      </c>
      <c r="M80" s="58">
        <v>0</v>
      </c>
    </row>
    <row r="81" spans="1:13">
      <c r="A81" t="s">
        <v>177</v>
      </c>
      <c r="B81" t="s">
        <v>177</v>
      </c>
      <c r="C81" s="107" t="s">
        <v>3492</v>
      </c>
      <c r="D81" s="107" t="s">
        <v>3492</v>
      </c>
      <c r="E81" t="s">
        <v>177</v>
      </c>
      <c r="F81" t="s">
        <v>177</v>
      </c>
      <c r="G81" s="55">
        <v>0</v>
      </c>
      <c r="H81" s="55">
        <v>0</v>
      </c>
      <c r="I81" s="107" t="s">
        <v>3492</v>
      </c>
      <c r="J81" s="55">
        <v>0</v>
      </c>
      <c r="K81" s="56">
        <v>0</v>
      </c>
      <c r="L81" s="56">
        <v>0</v>
      </c>
      <c r="M81" s="56">
        <v>0</v>
      </c>
    </row>
    <row r="82" spans="1:13">
      <c r="A82" s="57" t="s">
        <v>818</v>
      </c>
      <c r="B82" s="106" t="s">
        <v>3492</v>
      </c>
      <c r="C82" s="107" t="s">
        <v>3492</v>
      </c>
      <c r="D82" s="107" t="s">
        <v>3492</v>
      </c>
      <c r="E82" s="107" t="s">
        <v>3492</v>
      </c>
      <c r="F82" s="107" t="s">
        <v>3492</v>
      </c>
      <c r="G82" s="59">
        <v>0</v>
      </c>
      <c r="H82" s="107" t="s">
        <v>3492</v>
      </c>
      <c r="I82" s="59">
        <v>0</v>
      </c>
      <c r="J82" s="59">
        <v>0</v>
      </c>
      <c r="K82" s="107" t="s">
        <v>3492</v>
      </c>
      <c r="L82" s="58">
        <v>0</v>
      </c>
      <c r="M82" s="58">
        <v>0</v>
      </c>
    </row>
    <row r="83" spans="1:13">
      <c r="A83" t="s">
        <v>177</v>
      </c>
      <c r="B83" t="s">
        <v>177</v>
      </c>
      <c r="C83" s="107" t="s">
        <v>3492</v>
      </c>
      <c r="D83" s="107" t="s">
        <v>3492</v>
      </c>
      <c r="E83" t="s">
        <v>177</v>
      </c>
      <c r="F83" t="s">
        <v>177</v>
      </c>
      <c r="G83" s="55">
        <v>0</v>
      </c>
      <c r="H83" s="55">
        <v>0</v>
      </c>
      <c r="I83" s="107" t="s">
        <v>3492</v>
      </c>
      <c r="J83" s="55">
        <v>0</v>
      </c>
      <c r="K83" s="56">
        <v>0</v>
      </c>
      <c r="L83" s="56">
        <v>0</v>
      </c>
      <c r="M83" s="56">
        <v>0</v>
      </c>
    </row>
    <row r="84" spans="1:13">
      <c r="A84" s="57" t="s">
        <v>1733</v>
      </c>
      <c r="B84" s="106" t="s">
        <v>3492</v>
      </c>
      <c r="C84" s="107" t="s">
        <v>3492</v>
      </c>
      <c r="D84" s="107" t="s">
        <v>3492</v>
      </c>
      <c r="E84" s="107" t="s">
        <v>3492</v>
      </c>
      <c r="F84" s="107" t="s">
        <v>3492</v>
      </c>
      <c r="G84" s="59">
        <v>0</v>
      </c>
      <c r="H84" s="107" t="s">
        <v>3492</v>
      </c>
      <c r="I84" s="59">
        <v>0</v>
      </c>
      <c r="J84" s="59">
        <v>0</v>
      </c>
      <c r="K84" s="107" t="s">
        <v>3492</v>
      </c>
      <c r="L84" s="58">
        <v>0</v>
      </c>
      <c r="M84" s="58">
        <v>0</v>
      </c>
    </row>
    <row r="85" spans="1:13">
      <c r="A85" t="s">
        <v>177</v>
      </c>
      <c r="B85" t="s">
        <v>177</v>
      </c>
      <c r="C85" s="107" t="s">
        <v>3492</v>
      </c>
      <c r="D85" s="107" t="s">
        <v>3492</v>
      </c>
      <c r="E85" t="s">
        <v>177</v>
      </c>
      <c r="F85" t="s">
        <v>177</v>
      </c>
      <c r="G85" s="55">
        <v>0</v>
      </c>
      <c r="H85" s="55">
        <v>0</v>
      </c>
      <c r="I85" s="107" t="s">
        <v>3492</v>
      </c>
      <c r="J85" s="55">
        <v>0</v>
      </c>
      <c r="K85" s="56">
        <v>0</v>
      </c>
      <c r="L85" s="56">
        <v>0</v>
      </c>
      <c r="M85" s="56">
        <v>0</v>
      </c>
    </row>
    <row r="86" spans="1:13">
      <c r="A86" t="s">
        <v>186</v>
      </c>
      <c r="B86" s="106" t="s">
        <v>3492</v>
      </c>
      <c r="C86" s="107" t="s">
        <v>3492</v>
      </c>
      <c r="D86" s="107" t="s">
        <v>3492</v>
      </c>
      <c r="E86" s="107" t="s">
        <v>3492</v>
      </c>
      <c r="F86" s="107" t="s">
        <v>3492</v>
      </c>
      <c r="G86" s="107" t="s">
        <v>3492</v>
      </c>
      <c r="H86" s="107" t="s">
        <v>3492</v>
      </c>
      <c r="I86" s="107" t="s">
        <v>3492</v>
      </c>
      <c r="J86" s="107" t="s">
        <v>3492</v>
      </c>
      <c r="K86" s="107" t="s">
        <v>3492</v>
      </c>
      <c r="L86" s="107" t="s">
        <v>3492</v>
      </c>
      <c r="M86" s="107" t="s">
        <v>3492</v>
      </c>
    </row>
    <row r="87" spans="1:13">
      <c r="A87" t="s">
        <v>296</v>
      </c>
      <c r="B87" s="106" t="s">
        <v>3492</v>
      </c>
      <c r="C87" s="107" t="s">
        <v>3492</v>
      </c>
      <c r="D87" s="107" t="s">
        <v>3492</v>
      </c>
      <c r="E87" s="107" t="s">
        <v>3492</v>
      </c>
      <c r="F87" s="107" t="s">
        <v>3492</v>
      </c>
      <c r="G87" s="107" t="s">
        <v>3492</v>
      </c>
      <c r="H87" s="107" t="s">
        <v>3492</v>
      </c>
      <c r="I87" s="107" t="s">
        <v>3492</v>
      </c>
      <c r="J87" s="107" t="s">
        <v>3492</v>
      </c>
      <c r="K87" s="107" t="s">
        <v>3492</v>
      </c>
      <c r="L87" s="107" t="s">
        <v>3492</v>
      </c>
      <c r="M87" s="107" t="s">
        <v>3492</v>
      </c>
    </row>
    <row r="88" spans="1:13">
      <c r="A88" t="s">
        <v>297</v>
      </c>
      <c r="B88" s="106" t="s">
        <v>3492</v>
      </c>
      <c r="C88" s="107" t="s">
        <v>3492</v>
      </c>
      <c r="D88" s="107" t="s">
        <v>3492</v>
      </c>
      <c r="E88" s="107" t="s">
        <v>3492</v>
      </c>
      <c r="F88" s="107" t="s">
        <v>3492</v>
      </c>
      <c r="G88" s="107" t="s">
        <v>3492</v>
      </c>
      <c r="H88" s="107" t="s">
        <v>3492</v>
      </c>
      <c r="I88" s="107" t="s">
        <v>3492</v>
      </c>
      <c r="J88" s="107" t="s">
        <v>3492</v>
      </c>
      <c r="K88" s="107" t="s">
        <v>3492</v>
      </c>
      <c r="L88" s="107" t="s">
        <v>3492</v>
      </c>
      <c r="M88" s="107" t="s">
        <v>3492</v>
      </c>
    </row>
    <row r="89" spans="1:13">
      <c r="A89" t="s">
        <v>298</v>
      </c>
      <c r="B89" s="106" t="s">
        <v>3492</v>
      </c>
      <c r="C89" s="107" t="s">
        <v>3492</v>
      </c>
      <c r="D89" s="107" t="s">
        <v>3492</v>
      </c>
      <c r="E89" s="107" t="s">
        <v>3492</v>
      </c>
      <c r="F89" s="107" t="s">
        <v>3492</v>
      </c>
      <c r="G89" s="107" t="s">
        <v>3492</v>
      </c>
      <c r="H89" s="107" t="s">
        <v>3492</v>
      </c>
      <c r="I89" s="107" t="s">
        <v>3492</v>
      </c>
      <c r="J89" s="107" t="s">
        <v>3492</v>
      </c>
      <c r="K89" s="107" t="s">
        <v>3492</v>
      </c>
      <c r="L89" s="107" t="s">
        <v>3492</v>
      </c>
      <c r="M89" s="107" t="s">
        <v>3492</v>
      </c>
    </row>
    <row r="90" spans="1:13">
      <c r="A90" t="s">
        <v>299</v>
      </c>
      <c r="B90" s="106" t="s">
        <v>3492</v>
      </c>
      <c r="C90" s="107" t="s">
        <v>3492</v>
      </c>
      <c r="D90" s="107" t="s">
        <v>3492</v>
      </c>
      <c r="E90" s="107" t="s">
        <v>3492</v>
      </c>
      <c r="F90" s="107" t="s">
        <v>3492</v>
      </c>
      <c r="G90" s="107" t="s">
        <v>3492</v>
      </c>
      <c r="H90" s="107" t="s">
        <v>3492</v>
      </c>
      <c r="I90" s="107" t="s">
        <v>3492</v>
      </c>
      <c r="J90" s="107" t="s">
        <v>3492</v>
      </c>
      <c r="K90" s="107" t="s">
        <v>3492</v>
      </c>
      <c r="L90" s="107" t="s">
        <v>3492</v>
      </c>
      <c r="M90" s="107" t="s">
        <v>3492</v>
      </c>
    </row>
    <row r="91" spans="1:13" hidden="1">
      <c r="C91" s="13"/>
      <c r="D91" s="13"/>
      <c r="E91" s="13"/>
      <c r="F91" s="13"/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3491</v>
      </c>
    </row>
    <row r="2" spans="1:16" s="1" customFormat="1">
      <c r="A2" s="2" t="s">
        <v>1</v>
      </c>
      <c r="B2" s="9" t="s">
        <v>2709</v>
      </c>
    </row>
    <row r="3" spans="1:16" s="1" customFormat="1">
      <c r="A3" s="2" t="s">
        <v>2</v>
      </c>
      <c r="B3" s="20" t="s">
        <v>2710</v>
      </c>
    </row>
    <row r="4" spans="1:16" s="1" customFormat="1">
      <c r="A4" s="2" t="s">
        <v>3</v>
      </c>
      <c r="B4" s="61" t="s">
        <v>165</v>
      </c>
    </row>
    <row r="5" spans="1:16" ht="18.75">
      <c r="A5" s="82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155</v>
      </c>
      <c r="J6" s="33" t="s">
        <v>156</v>
      </c>
      <c r="K6" s="33" t="s">
        <v>53</v>
      </c>
      <c r="L6" s="33" t="s">
        <v>69</v>
      </c>
      <c r="M6" s="33" t="s">
        <v>54</v>
      </c>
      <c r="N6" s="115" t="s">
        <v>151</v>
      </c>
      <c r="P6" s="13"/>
    </row>
    <row r="7" spans="1:16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100" t="s">
        <v>3492</v>
      </c>
      <c r="G7" s="100" t="s">
        <v>3492</v>
      </c>
      <c r="H7" s="100" t="s">
        <v>3492</v>
      </c>
      <c r="I7" s="21" t="s">
        <v>152</v>
      </c>
      <c r="J7" s="100" t="s">
        <v>3492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102" t="s">
        <v>3492</v>
      </c>
      <c r="H9" s="102" t="s">
        <v>3492</v>
      </c>
      <c r="I9" s="53">
        <v>6146.48</v>
      </c>
      <c r="J9" s="102" t="s">
        <v>3492</v>
      </c>
      <c r="K9" s="53">
        <v>647.93812920837365</v>
      </c>
      <c r="L9" s="102" t="s">
        <v>3492</v>
      </c>
      <c r="M9" s="54">
        <v>1</v>
      </c>
      <c r="N9" s="54">
        <v>1.21E-2</v>
      </c>
      <c r="O9" s="25"/>
    </row>
    <row r="10" spans="1:16">
      <c r="A10" s="57" t="s">
        <v>172</v>
      </c>
      <c r="B10" s="107" t="s">
        <v>3492</v>
      </c>
      <c r="C10" s="107" t="s">
        <v>3492</v>
      </c>
      <c r="D10" s="107" t="s">
        <v>3492</v>
      </c>
      <c r="E10" s="107" t="s">
        <v>3492</v>
      </c>
      <c r="F10" s="107" t="s">
        <v>3492</v>
      </c>
      <c r="G10" s="107" t="s">
        <v>3492</v>
      </c>
      <c r="H10" s="107" t="s">
        <v>3492</v>
      </c>
      <c r="I10" s="59">
        <v>0</v>
      </c>
      <c r="J10" s="107" t="s">
        <v>3492</v>
      </c>
      <c r="K10" s="59">
        <v>0</v>
      </c>
      <c r="L10" s="107" t="s">
        <v>3492</v>
      </c>
      <c r="M10" s="58">
        <v>0</v>
      </c>
      <c r="N10" s="58">
        <v>0</v>
      </c>
    </row>
    <row r="11" spans="1:16">
      <c r="A11" s="57" t="s">
        <v>1815</v>
      </c>
      <c r="B11" s="107" t="s">
        <v>3492</v>
      </c>
      <c r="C11" s="107" t="s">
        <v>3492</v>
      </c>
      <c r="D11" s="107" t="s">
        <v>3492</v>
      </c>
      <c r="E11" s="107" t="s">
        <v>3492</v>
      </c>
      <c r="F11" s="107" t="s">
        <v>3492</v>
      </c>
      <c r="G11" s="107" t="s">
        <v>3492</v>
      </c>
      <c r="H11" s="107" t="s">
        <v>3492</v>
      </c>
      <c r="I11" s="59">
        <v>0</v>
      </c>
      <c r="J11" s="107" t="s">
        <v>3492</v>
      </c>
      <c r="K11" s="59">
        <v>0</v>
      </c>
      <c r="L11" s="107" t="s">
        <v>3492</v>
      </c>
      <c r="M11" s="58">
        <v>0</v>
      </c>
      <c r="N11" s="58">
        <v>0</v>
      </c>
    </row>
    <row r="12" spans="1:16">
      <c r="A12" t="s">
        <v>177</v>
      </c>
      <c r="B12" t="s">
        <v>177</v>
      </c>
      <c r="C12" s="107" t="s">
        <v>3492</v>
      </c>
      <c r="D12" s="107" t="s">
        <v>3492</v>
      </c>
      <c r="E12" t="s">
        <v>177</v>
      </c>
      <c r="F12" t="s">
        <v>177</v>
      </c>
      <c r="G12" s="107" t="s">
        <v>3492</v>
      </c>
      <c r="H12" t="s">
        <v>177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1816</v>
      </c>
      <c r="B13" s="107" t="s">
        <v>3492</v>
      </c>
      <c r="C13" s="107" t="s">
        <v>3492</v>
      </c>
      <c r="D13" s="107" t="s">
        <v>3492</v>
      </c>
      <c r="E13" s="107" t="s">
        <v>3492</v>
      </c>
      <c r="F13" s="107" t="s">
        <v>3492</v>
      </c>
      <c r="G13" s="107" t="s">
        <v>3492</v>
      </c>
      <c r="H13" s="107" t="s">
        <v>3492</v>
      </c>
      <c r="I13" s="59">
        <v>0</v>
      </c>
      <c r="J13" s="107" t="s">
        <v>3492</v>
      </c>
      <c r="K13" s="59">
        <v>0</v>
      </c>
      <c r="L13" s="107" t="s">
        <v>3492</v>
      </c>
      <c r="M13" s="58">
        <v>0</v>
      </c>
      <c r="N13" s="58">
        <v>0</v>
      </c>
    </row>
    <row r="14" spans="1:16">
      <c r="A14" t="s">
        <v>177</v>
      </c>
      <c r="B14" t="s">
        <v>177</v>
      </c>
      <c r="C14" s="107" t="s">
        <v>3492</v>
      </c>
      <c r="D14" s="107" t="s">
        <v>3492</v>
      </c>
      <c r="E14" t="s">
        <v>177</v>
      </c>
      <c r="F14" t="s">
        <v>177</v>
      </c>
      <c r="G14" s="107" t="s">
        <v>3492</v>
      </c>
      <c r="H14" t="s">
        <v>177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07" t="s">
        <v>3492</v>
      </c>
      <c r="C15" s="107" t="s">
        <v>3492</v>
      </c>
      <c r="D15" s="107" t="s">
        <v>3492</v>
      </c>
      <c r="E15" s="107" t="s">
        <v>3492</v>
      </c>
      <c r="F15" s="107" t="s">
        <v>3492</v>
      </c>
      <c r="G15" s="107" t="s">
        <v>3492</v>
      </c>
      <c r="H15" s="107" t="s">
        <v>3492</v>
      </c>
      <c r="I15" s="59">
        <v>0</v>
      </c>
      <c r="J15" s="107" t="s">
        <v>3492</v>
      </c>
      <c r="K15" s="59">
        <v>0</v>
      </c>
      <c r="L15" s="107" t="s">
        <v>3492</v>
      </c>
      <c r="M15" s="58">
        <v>0</v>
      </c>
      <c r="N15" s="58">
        <v>0</v>
      </c>
    </row>
    <row r="16" spans="1:16">
      <c r="A16" t="s">
        <v>177</v>
      </c>
      <c r="B16" t="s">
        <v>177</v>
      </c>
      <c r="C16" s="107" t="s">
        <v>3492</v>
      </c>
      <c r="D16" s="107" t="s">
        <v>3492</v>
      </c>
      <c r="E16" t="s">
        <v>177</v>
      </c>
      <c r="F16" t="s">
        <v>177</v>
      </c>
      <c r="G16" s="107" t="s">
        <v>3492</v>
      </c>
      <c r="H16" t="s">
        <v>177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818</v>
      </c>
      <c r="B17" s="107" t="s">
        <v>3492</v>
      </c>
      <c r="C17" s="107" t="s">
        <v>3492</v>
      </c>
      <c r="D17" s="107" t="s">
        <v>3492</v>
      </c>
      <c r="E17" s="107" t="s">
        <v>3492</v>
      </c>
      <c r="F17" s="107" t="s">
        <v>3492</v>
      </c>
      <c r="G17" s="107" t="s">
        <v>3492</v>
      </c>
      <c r="H17" s="107" t="s">
        <v>3492</v>
      </c>
      <c r="I17" s="59">
        <v>0</v>
      </c>
      <c r="J17" s="107" t="s">
        <v>3492</v>
      </c>
      <c r="K17" s="59">
        <v>0</v>
      </c>
      <c r="L17" s="107" t="s">
        <v>3492</v>
      </c>
      <c r="M17" s="58">
        <v>0</v>
      </c>
      <c r="N17" s="58">
        <v>0</v>
      </c>
    </row>
    <row r="18" spans="1:14">
      <c r="A18" t="s">
        <v>177</v>
      </c>
      <c r="B18" t="s">
        <v>177</v>
      </c>
      <c r="C18" s="107" t="s">
        <v>3492</v>
      </c>
      <c r="D18" s="107" t="s">
        <v>3492</v>
      </c>
      <c r="E18" t="s">
        <v>177</v>
      </c>
      <c r="F18" t="s">
        <v>177</v>
      </c>
      <c r="G18" s="107" t="s">
        <v>3492</v>
      </c>
      <c r="H18" t="s">
        <v>177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184</v>
      </c>
      <c r="B19" s="107" t="s">
        <v>3492</v>
      </c>
      <c r="C19" s="107" t="s">
        <v>3492</v>
      </c>
      <c r="D19" s="107" t="s">
        <v>3492</v>
      </c>
      <c r="E19" s="107" t="s">
        <v>3492</v>
      </c>
      <c r="F19" s="107" t="s">
        <v>3492</v>
      </c>
      <c r="G19" s="107" t="s">
        <v>3492</v>
      </c>
      <c r="H19" s="107" t="s">
        <v>3492</v>
      </c>
      <c r="I19" s="59">
        <v>6146.48</v>
      </c>
      <c r="J19" s="107" t="s">
        <v>3492</v>
      </c>
      <c r="K19" s="59">
        <v>647.93812920837365</v>
      </c>
      <c r="L19" s="107" t="s">
        <v>3492</v>
      </c>
      <c r="M19" s="58">
        <v>1</v>
      </c>
      <c r="N19" s="58">
        <v>1.21E-2</v>
      </c>
    </row>
    <row r="20" spans="1:14">
      <c r="A20" s="57" t="s">
        <v>1815</v>
      </c>
      <c r="B20" s="107" t="s">
        <v>3492</v>
      </c>
      <c r="C20" s="107" t="s">
        <v>3492</v>
      </c>
      <c r="D20" s="107" t="s">
        <v>3492</v>
      </c>
      <c r="E20" s="107" t="s">
        <v>3492</v>
      </c>
      <c r="F20" s="107" t="s">
        <v>3492</v>
      </c>
      <c r="G20" s="107" t="s">
        <v>3492</v>
      </c>
      <c r="H20" s="107" t="s">
        <v>3492</v>
      </c>
      <c r="I20" s="59">
        <v>0</v>
      </c>
      <c r="J20" s="107" t="s">
        <v>3492</v>
      </c>
      <c r="K20" s="59">
        <v>0</v>
      </c>
      <c r="L20" s="107" t="s">
        <v>3492</v>
      </c>
      <c r="M20" s="58">
        <v>0</v>
      </c>
      <c r="N20" s="58">
        <v>0</v>
      </c>
    </row>
    <row r="21" spans="1:14">
      <c r="A21" t="s">
        <v>177</v>
      </c>
      <c r="B21" t="s">
        <v>177</v>
      </c>
      <c r="C21" s="107" t="s">
        <v>3492</v>
      </c>
      <c r="D21" s="107" t="s">
        <v>3492</v>
      </c>
      <c r="E21" t="s">
        <v>177</v>
      </c>
      <c r="F21" t="s">
        <v>177</v>
      </c>
      <c r="G21" s="107" t="s">
        <v>3492</v>
      </c>
      <c r="H21" t="s">
        <v>177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1816</v>
      </c>
      <c r="B22" s="107" t="s">
        <v>3492</v>
      </c>
      <c r="C22" s="107" t="s">
        <v>3492</v>
      </c>
      <c r="D22" s="107" t="s">
        <v>3492</v>
      </c>
      <c r="E22" s="107" t="s">
        <v>3492</v>
      </c>
      <c r="F22" s="107" t="s">
        <v>3492</v>
      </c>
      <c r="G22" s="107" t="s">
        <v>3492</v>
      </c>
      <c r="H22" s="107" t="s">
        <v>3492</v>
      </c>
      <c r="I22" s="59">
        <v>5867.4</v>
      </c>
      <c r="J22" s="107" t="s">
        <v>3492</v>
      </c>
      <c r="K22" s="59">
        <v>591.53721711759067</v>
      </c>
      <c r="L22" s="107" t="s">
        <v>3492</v>
      </c>
      <c r="M22" s="58">
        <v>0.91300000000000003</v>
      </c>
      <c r="N22" s="58">
        <v>1.11E-2</v>
      </c>
    </row>
    <row r="23" spans="1:14">
      <c r="A23" t="s">
        <v>1817</v>
      </c>
      <c r="B23" t="s">
        <v>1818</v>
      </c>
      <c r="C23" t="s">
        <v>108</v>
      </c>
      <c r="D23" s="105" t="s">
        <v>3492</v>
      </c>
      <c r="E23" t="s">
        <v>1725</v>
      </c>
      <c r="F23" t="s">
        <v>822</v>
      </c>
      <c r="G23" t="s">
        <v>823</v>
      </c>
      <c r="H23" t="s">
        <v>102</v>
      </c>
      <c r="I23" s="55">
        <v>14.45</v>
      </c>
      <c r="J23" s="55">
        <v>109226.59640000004</v>
      </c>
      <c r="K23" s="55">
        <v>63.316058340085704</v>
      </c>
      <c r="L23" s="56">
        <v>0</v>
      </c>
      <c r="M23" s="56">
        <v>9.7699999999999995E-2</v>
      </c>
      <c r="N23" s="56">
        <v>1.1999999999999999E-3</v>
      </c>
    </row>
    <row r="24" spans="1:14">
      <c r="A24" t="s">
        <v>1819</v>
      </c>
      <c r="B24" t="s">
        <v>1820</v>
      </c>
      <c r="C24" t="s">
        <v>108</v>
      </c>
      <c r="D24" s="105" t="s">
        <v>3492</v>
      </c>
      <c r="E24" t="s">
        <v>1725</v>
      </c>
      <c r="F24" t="s">
        <v>834</v>
      </c>
      <c r="G24" t="s">
        <v>823</v>
      </c>
      <c r="H24" t="s">
        <v>100</v>
      </c>
      <c r="I24" s="55">
        <v>2.5299999999999998</v>
      </c>
      <c r="J24" s="55">
        <v>1016194</v>
      </c>
      <c r="K24" s="55">
        <v>93.249111641400006</v>
      </c>
      <c r="L24" s="56">
        <v>0</v>
      </c>
      <c r="M24" s="56">
        <v>0.1439</v>
      </c>
      <c r="N24" s="56">
        <v>1.6999999999999999E-3</v>
      </c>
    </row>
    <row r="25" spans="1:14">
      <c r="A25" t="s">
        <v>1821</v>
      </c>
      <c r="B25" t="s">
        <v>1822</v>
      </c>
      <c r="C25" t="s">
        <v>108</v>
      </c>
      <c r="D25" s="105" t="s">
        <v>3492</v>
      </c>
      <c r="E25" t="s">
        <v>1725</v>
      </c>
      <c r="F25" t="s">
        <v>1823</v>
      </c>
      <c r="G25" t="s">
        <v>823</v>
      </c>
      <c r="H25" t="s">
        <v>102</v>
      </c>
      <c r="I25" s="55">
        <v>8.74</v>
      </c>
      <c r="J25" s="55">
        <v>244579</v>
      </c>
      <c r="K25" s="55">
        <v>85.752782373360006</v>
      </c>
      <c r="L25" s="56">
        <v>0</v>
      </c>
      <c r="M25" s="56">
        <v>0.1323</v>
      </c>
      <c r="N25" s="56">
        <v>1.6000000000000001E-3</v>
      </c>
    </row>
    <row r="26" spans="1:14">
      <c r="A26" t="s">
        <v>1824</v>
      </c>
      <c r="B26" t="s">
        <v>1825</v>
      </c>
      <c r="C26" t="s">
        <v>108</v>
      </c>
      <c r="D26" s="105" t="s">
        <v>3492</v>
      </c>
      <c r="E26" t="s">
        <v>1725</v>
      </c>
      <c r="F26" t="s">
        <v>1826</v>
      </c>
      <c r="G26" t="s">
        <v>823</v>
      </c>
      <c r="H26" t="s">
        <v>100</v>
      </c>
      <c r="I26" s="55">
        <v>34.06</v>
      </c>
      <c r="J26" s="55">
        <v>129297.8</v>
      </c>
      <c r="K26" s="55">
        <v>159.72883887635999</v>
      </c>
      <c r="L26" s="56">
        <v>0</v>
      </c>
      <c r="M26" s="56">
        <v>0.2465</v>
      </c>
      <c r="N26" s="56">
        <v>3.0000000000000001E-3</v>
      </c>
    </row>
    <row r="27" spans="1:14">
      <c r="A27" t="s">
        <v>1827</v>
      </c>
      <c r="B27" t="s">
        <v>1828</v>
      </c>
      <c r="C27" t="s">
        <v>108</v>
      </c>
      <c r="D27" s="105" t="s">
        <v>3492</v>
      </c>
      <c r="E27" t="s">
        <v>1725</v>
      </c>
      <c r="F27" t="s">
        <v>1826</v>
      </c>
      <c r="G27" t="s">
        <v>823</v>
      </c>
      <c r="H27" t="s">
        <v>104</v>
      </c>
      <c r="I27" s="55">
        <v>5606.24</v>
      </c>
      <c r="J27" s="55">
        <v>132.5</v>
      </c>
      <c r="K27" s="55">
        <v>34.325283601199999</v>
      </c>
      <c r="L27" s="56">
        <v>0</v>
      </c>
      <c r="M27" s="56">
        <v>5.2999999999999999E-2</v>
      </c>
      <c r="N27" s="56">
        <v>5.9999999999999995E-4</v>
      </c>
    </row>
    <row r="28" spans="1:14">
      <c r="A28" t="s">
        <v>1829</v>
      </c>
      <c r="B28" t="s">
        <v>1830</v>
      </c>
      <c r="C28" t="s">
        <v>108</v>
      </c>
      <c r="D28" s="105" t="s">
        <v>3492</v>
      </c>
      <c r="E28" t="s">
        <v>1725</v>
      </c>
      <c r="F28" s="63" t="s">
        <v>2747</v>
      </c>
      <c r="G28" s="105" t="s">
        <v>3492</v>
      </c>
      <c r="H28" t="s">
        <v>104</v>
      </c>
      <c r="I28" s="55">
        <v>201.38</v>
      </c>
      <c r="J28" s="55">
        <v>16674.440000000021</v>
      </c>
      <c r="K28" s="55">
        <v>155.165142285185</v>
      </c>
      <c r="L28" s="56">
        <v>0</v>
      </c>
      <c r="M28" s="56">
        <v>0.23949999999999999</v>
      </c>
      <c r="N28" s="56">
        <v>2.8999999999999998E-3</v>
      </c>
    </row>
    <row r="29" spans="1:14">
      <c r="A29" s="57" t="s">
        <v>88</v>
      </c>
      <c r="B29" s="107" t="s">
        <v>3492</v>
      </c>
      <c r="C29" s="107" t="s">
        <v>3492</v>
      </c>
      <c r="D29" s="107" t="s">
        <v>3492</v>
      </c>
      <c r="E29" s="107" t="s">
        <v>3492</v>
      </c>
      <c r="F29" s="107" t="s">
        <v>3492</v>
      </c>
      <c r="G29" s="107" t="s">
        <v>3492</v>
      </c>
      <c r="H29" s="107" t="s">
        <v>3492</v>
      </c>
      <c r="I29" s="59">
        <v>279.08</v>
      </c>
      <c r="J29" s="107" t="s">
        <v>3492</v>
      </c>
      <c r="K29" s="59">
        <v>56.400912090783002</v>
      </c>
      <c r="L29" s="107" t="s">
        <v>3492</v>
      </c>
      <c r="M29" s="58">
        <v>8.6999999999999994E-2</v>
      </c>
      <c r="N29" s="58">
        <v>1.1000000000000001E-3</v>
      </c>
    </row>
    <row r="30" spans="1:14">
      <c r="A30" t="s">
        <v>1831</v>
      </c>
      <c r="B30" t="s">
        <v>1832</v>
      </c>
      <c r="C30" t="s">
        <v>108</v>
      </c>
      <c r="D30" s="105" t="s">
        <v>3492</v>
      </c>
      <c r="E30" t="s">
        <v>1691</v>
      </c>
      <c r="F30" s="63" t="s">
        <v>2747</v>
      </c>
      <c r="G30" s="105" t="s">
        <v>3492</v>
      </c>
      <c r="H30" t="s">
        <v>100</v>
      </c>
      <c r="I30" s="55">
        <v>9.61</v>
      </c>
      <c r="J30" s="55">
        <v>22796</v>
      </c>
      <c r="K30" s="55">
        <v>7.9456529411999997</v>
      </c>
      <c r="L30" s="56">
        <v>0</v>
      </c>
      <c r="M30" s="56">
        <v>1.23E-2</v>
      </c>
      <c r="N30" s="56">
        <v>1E-4</v>
      </c>
    </row>
    <row r="31" spans="1:14">
      <c r="A31" t="s">
        <v>1833</v>
      </c>
      <c r="B31" t="s">
        <v>1834</v>
      </c>
      <c r="C31" t="s">
        <v>108</v>
      </c>
      <c r="D31" s="105" t="s">
        <v>3492</v>
      </c>
      <c r="E31" t="s">
        <v>1691</v>
      </c>
      <c r="F31" s="63" t="s">
        <v>2747</v>
      </c>
      <c r="G31" s="105" t="s">
        <v>3492</v>
      </c>
      <c r="H31" t="s">
        <v>100</v>
      </c>
      <c r="I31" s="55">
        <v>54.03</v>
      </c>
      <c r="J31" s="55">
        <v>4107</v>
      </c>
      <c r="K31" s="55">
        <v>8.0483568867000006</v>
      </c>
      <c r="L31" s="56">
        <v>0</v>
      </c>
      <c r="M31" s="56">
        <v>1.24E-2</v>
      </c>
      <c r="N31" s="56">
        <v>2.0000000000000001E-4</v>
      </c>
    </row>
    <row r="32" spans="1:14">
      <c r="A32" t="s">
        <v>1835</v>
      </c>
      <c r="B32" t="s">
        <v>1836</v>
      </c>
      <c r="C32" t="s">
        <v>108</v>
      </c>
      <c r="D32" s="105" t="s">
        <v>3492</v>
      </c>
      <c r="E32" t="s">
        <v>1691</v>
      </c>
      <c r="F32" s="63" t="s">
        <v>2747</v>
      </c>
      <c r="G32" s="105" t="s">
        <v>3492</v>
      </c>
      <c r="H32" t="s">
        <v>100</v>
      </c>
      <c r="I32" s="55">
        <v>142.13</v>
      </c>
      <c r="J32" s="55">
        <v>1264.03</v>
      </c>
      <c r="K32" s="55">
        <v>6.5161442980529998</v>
      </c>
      <c r="L32" s="56">
        <v>0</v>
      </c>
      <c r="M32" s="56">
        <v>1.01E-2</v>
      </c>
      <c r="N32" s="56">
        <v>1E-4</v>
      </c>
    </row>
    <row r="33" spans="1:14">
      <c r="A33" t="s">
        <v>1837</v>
      </c>
      <c r="B33" t="s">
        <v>1838</v>
      </c>
      <c r="C33" t="s">
        <v>1839</v>
      </c>
      <c r="D33" s="105" t="s">
        <v>3492</v>
      </c>
      <c r="E33" t="s">
        <v>1691</v>
      </c>
      <c r="F33" s="63" t="s">
        <v>2747</v>
      </c>
      <c r="G33" s="105" t="s">
        <v>3492</v>
      </c>
      <c r="H33" t="s">
        <v>100</v>
      </c>
      <c r="I33" s="55">
        <v>73.31</v>
      </c>
      <c r="J33" s="55">
        <v>12745.9</v>
      </c>
      <c r="K33" s="55">
        <v>33.890757964830001</v>
      </c>
      <c r="L33" s="56">
        <v>0</v>
      </c>
      <c r="M33" s="56">
        <v>5.2299999999999999E-2</v>
      </c>
      <c r="N33" s="56">
        <v>5.9999999999999995E-4</v>
      </c>
    </row>
    <row r="34" spans="1:14">
      <c r="A34" s="57" t="s">
        <v>818</v>
      </c>
      <c r="B34" s="107" t="s">
        <v>3492</v>
      </c>
      <c r="C34" s="107" t="s">
        <v>3492</v>
      </c>
      <c r="D34" s="107" t="s">
        <v>3492</v>
      </c>
      <c r="E34" s="107" t="s">
        <v>3492</v>
      </c>
      <c r="F34" s="107" t="s">
        <v>3492</v>
      </c>
      <c r="G34" s="107" t="s">
        <v>3492</v>
      </c>
      <c r="H34" s="107" t="s">
        <v>3492</v>
      </c>
      <c r="I34" s="59">
        <v>0</v>
      </c>
      <c r="J34" s="107" t="s">
        <v>3492</v>
      </c>
      <c r="K34" s="59">
        <v>0</v>
      </c>
      <c r="L34" s="107" t="s">
        <v>3492</v>
      </c>
      <c r="M34" s="58">
        <v>0</v>
      </c>
      <c r="N34" s="58">
        <v>0</v>
      </c>
    </row>
    <row r="35" spans="1:14">
      <c r="A35" t="s">
        <v>177</v>
      </c>
      <c r="B35" t="s">
        <v>177</v>
      </c>
      <c r="C35" s="107" t="s">
        <v>3492</v>
      </c>
      <c r="D35" s="107" t="s">
        <v>3492</v>
      </c>
      <c r="E35" t="s">
        <v>177</v>
      </c>
      <c r="F35" t="s">
        <v>177</v>
      </c>
      <c r="G35" s="107" t="s">
        <v>3492</v>
      </c>
      <c r="H35" t="s">
        <v>177</v>
      </c>
      <c r="I35" s="55">
        <v>0</v>
      </c>
      <c r="J35" s="55">
        <v>0</v>
      </c>
      <c r="K35" s="55">
        <v>0</v>
      </c>
      <c r="L35" s="56">
        <v>0</v>
      </c>
      <c r="M35" s="56">
        <v>0</v>
      </c>
      <c r="N35" s="56">
        <v>0</v>
      </c>
    </row>
    <row r="36" spans="1:14">
      <c r="A36" t="s">
        <v>186</v>
      </c>
      <c r="B36" s="107" t="s">
        <v>3492</v>
      </c>
      <c r="C36" s="107" t="s">
        <v>3492</v>
      </c>
      <c r="D36" s="107" t="s">
        <v>3492</v>
      </c>
      <c r="E36" s="107" t="s">
        <v>3492</v>
      </c>
      <c r="F36" s="107" t="s">
        <v>3492</v>
      </c>
      <c r="G36" s="107" t="s">
        <v>3492</v>
      </c>
      <c r="H36" s="107" t="s">
        <v>3492</v>
      </c>
      <c r="I36" s="107" t="s">
        <v>3492</v>
      </c>
      <c r="J36" s="107" t="s">
        <v>3492</v>
      </c>
      <c r="K36" s="107" t="s">
        <v>3492</v>
      </c>
      <c r="L36" s="107" t="s">
        <v>3492</v>
      </c>
      <c r="M36" s="107" t="s">
        <v>3492</v>
      </c>
      <c r="N36" s="107" t="s">
        <v>3492</v>
      </c>
    </row>
    <row r="37" spans="1:14">
      <c r="A37" t="s">
        <v>296</v>
      </c>
      <c r="B37" s="107" t="s">
        <v>3492</v>
      </c>
      <c r="C37" s="107" t="s">
        <v>3492</v>
      </c>
      <c r="D37" s="107" t="s">
        <v>3492</v>
      </c>
      <c r="E37" s="107" t="s">
        <v>3492</v>
      </c>
      <c r="F37" s="107" t="s">
        <v>3492</v>
      </c>
      <c r="G37" s="107" t="s">
        <v>3492</v>
      </c>
      <c r="H37" s="107" t="s">
        <v>3492</v>
      </c>
      <c r="I37" s="107" t="s">
        <v>3492</v>
      </c>
      <c r="J37" s="107" t="s">
        <v>3492</v>
      </c>
      <c r="K37" s="107" t="s">
        <v>3492</v>
      </c>
      <c r="L37" s="107" t="s">
        <v>3492</v>
      </c>
      <c r="M37" s="107" t="s">
        <v>3492</v>
      </c>
      <c r="N37" s="107" t="s">
        <v>3492</v>
      </c>
    </row>
    <row r="38" spans="1:14">
      <c r="A38" t="s">
        <v>297</v>
      </c>
      <c r="B38" s="107" t="s">
        <v>3492</v>
      </c>
      <c r="C38" s="107" t="s">
        <v>3492</v>
      </c>
      <c r="D38" s="107" t="s">
        <v>3492</v>
      </c>
      <c r="E38" s="107" t="s">
        <v>3492</v>
      </c>
      <c r="F38" s="107" t="s">
        <v>3492</v>
      </c>
      <c r="G38" s="107" t="s">
        <v>3492</v>
      </c>
      <c r="H38" s="107" t="s">
        <v>3492</v>
      </c>
      <c r="I38" s="107" t="s">
        <v>3492</v>
      </c>
      <c r="J38" s="107" t="s">
        <v>3492</v>
      </c>
      <c r="K38" s="107" t="s">
        <v>3492</v>
      </c>
      <c r="L38" s="107" t="s">
        <v>3492</v>
      </c>
      <c r="M38" s="107" t="s">
        <v>3492</v>
      </c>
      <c r="N38" s="107" t="s">
        <v>3492</v>
      </c>
    </row>
    <row r="39" spans="1:14">
      <c r="A39" t="s">
        <v>298</v>
      </c>
      <c r="B39" s="107" t="s">
        <v>3492</v>
      </c>
      <c r="C39" s="107" t="s">
        <v>3492</v>
      </c>
      <c r="D39" s="107" t="s">
        <v>3492</v>
      </c>
      <c r="E39" s="107" t="s">
        <v>3492</v>
      </c>
      <c r="F39" s="107" t="s">
        <v>3492</v>
      </c>
      <c r="G39" s="107" t="s">
        <v>3492</v>
      </c>
      <c r="H39" s="107" t="s">
        <v>3492</v>
      </c>
      <c r="I39" s="107" t="s">
        <v>3492</v>
      </c>
      <c r="J39" s="107" t="s">
        <v>3492</v>
      </c>
      <c r="K39" s="107" t="s">
        <v>3492</v>
      </c>
      <c r="L39" s="107" t="s">
        <v>3492</v>
      </c>
      <c r="M39" s="107" t="s">
        <v>3492</v>
      </c>
      <c r="N39" s="107" t="s">
        <v>3492</v>
      </c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3491</v>
      </c>
    </row>
    <row r="2" spans="1:11" s="1" customFormat="1">
      <c r="A2" s="2" t="s">
        <v>1</v>
      </c>
      <c r="B2" s="9" t="s">
        <v>2709</v>
      </c>
    </row>
    <row r="3" spans="1:11" s="1" customFormat="1">
      <c r="A3" s="2" t="s">
        <v>2</v>
      </c>
      <c r="B3" s="20" t="s">
        <v>2710</v>
      </c>
    </row>
    <row r="4" spans="1:11" s="1" customFormat="1">
      <c r="A4" s="2" t="s">
        <v>3</v>
      </c>
      <c r="B4" s="61" t="s">
        <v>165</v>
      </c>
    </row>
    <row r="5" spans="1:11" ht="18.75">
      <c r="A5" s="82" t="s">
        <v>91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3" t="s">
        <v>151</v>
      </c>
    </row>
    <row r="7" spans="1:11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16" t="s">
        <v>152</v>
      </c>
      <c r="G7" s="100" t="s">
        <v>3492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53">
        <v>856.86</v>
      </c>
      <c r="G9" s="102" t="s">
        <v>3492</v>
      </c>
      <c r="H9" s="53">
        <v>0.176540005019</v>
      </c>
      <c r="I9" s="116" t="s">
        <v>3492</v>
      </c>
      <c r="J9" s="54">
        <v>1</v>
      </c>
      <c r="K9" s="54">
        <v>0</v>
      </c>
    </row>
    <row r="10" spans="1:11">
      <c r="A10" s="57" t="s">
        <v>172</v>
      </c>
      <c r="B10" s="106" t="s">
        <v>3492</v>
      </c>
      <c r="C10" s="107" t="s">
        <v>3492</v>
      </c>
      <c r="D10" s="107" t="s">
        <v>3492</v>
      </c>
      <c r="E10" s="107" t="s">
        <v>3492</v>
      </c>
      <c r="F10" s="59">
        <v>828.71</v>
      </c>
      <c r="G10" s="107" t="s">
        <v>3492</v>
      </c>
      <c r="H10" s="59">
        <v>0.17258042000000001</v>
      </c>
      <c r="I10" s="107" t="s">
        <v>3492</v>
      </c>
      <c r="J10" s="58">
        <v>0.97760000000000002</v>
      </c>
      <c r="K10" s="58">
        <v>0</v>
      </c>
    </row>
    <row r="11" spans="1:11">
      <c r="A11" s="57" t="s">
        <v>1840</v>
      </c>
      <c r="B11" s="106" t="s">
        <v>3492</v>
      </c>
      <c r="C11" s="107" t="s">
        <v>3492</v>
      </c>
      <c r="D11" s="107" t="s">
        <v>3492</v>
      </c>
      <c r="E11" s="107" t="s">
        <v>3492</v>
      </c>
      <c r="F11" s="59">
        <v>828.71</v>
      </c>
      <c r="G11" s="107" t="s">
        <v>3492</v>
      </c>
      <c r="H11" s="59">
        <v>0.17258042000000001</v>
      </c>
      <c r="I11" s="107" t="s">
        <v>3492</v>
      </c>
      <c r="J11" s="58">
        <v>0.97760000000000002</v>
      </c>
      <c r="K11" s="58">
        <v>0</v>
      </c>
    </row>
    <row r="12" spans="1:11">
      <c r="A12" t="s">
        <v>1841</v>
      </c>
      <c r="B12" t="s">
        <v>1842</v>
      </c>
      <c r="C12" t="s">
        <v>96</v>
      </c>
      <c r="D12" t="s">
        <v>335</v>
      </c>
      <c r="E12" t="s">
        <v>98</v>
      </c>
      <c r="F12" s="55">
        <v>549.47</v>
      </c>
      <c r="G12" s="55">
        <v>17.3</v>
      </c>
      <c r="H12" s="55">
        <v>9.5058309999999993E-2</v>
      </c>
      <c r="I12" s="56">
        <v>0</v>
      </c>
      <c r="J12" s="56">
        <v>0.53849999999999998</v>
      </c>
      <c r="K12" s="56">
        <v>0</v>
      </c>
    </row>
    <row r="13" spans="1:11">
      <c r="A13" t="s">
        <v>1843</v>
      </c>
      <c r="B13" t="s">
        <v>1844</v>
      </c>
      <c r="C13" t="s">
        <v>96</v>
      </c>
      <c r="D13" t="s">
        <v>335</v>
      </c>
      <c r="E13" t="s">
        <v>98</v>
      </c>
      <c r="F13" s="55">
        <v>106.82</v>
      </c>
      <c r="G13" s="55">
        <v>33.799999999999997</v>
      </c>
      <c r="H13" s="55">
        <v>3.6105159999999997E-2</v>
      </c>
      <c r="I13" s="56">
        <v>0</v>
      </c>
      <c r="J13" s="56">
        <v>0.20449999999999999</v>
      </c>
      <c r="K13" s="56">
        <v>0</v>
      </c>
    </row>
    <row r="14" spans="1:11">
      <c r="A14" t="s">
        <v>1845</v>
      </c>
      <c r="B14" t="s">
        <v>1846</v>
      </c>
      <c r="C14" t="s">
        <v>96</v>
      </c>
      <c r="D14" t="s">
        <v>1456</v>
      </c>
      <c r="E14" t="s">
        <v>98</v>
      </c>
      <c r="F14" s="55">
        <v>24.87</v>
      </c>
      <c r="G14" s="55">
        <v>90</v>
      </c>
      <c r="H14" s="55">
        <v>2.2383E-2</v>
      </c>
      <c r="I14" s="56">
        <v>0</v>
      </c>
      <c r="J14" s="56">
        <v>0.1268</v>
      </c>
      <c r="K14" s="56">
        <v>0</v>
      </c>
    </row>
    <row r="15" spans="1:11">
      <c r="A15" t="s">
        <v>1847</v>
      </c>
      <c r="B15" t="s">
        <v>1848</v>
      </c>
      <c r="C15" t="s">
        <v>96</v>
      </c>
      <c r="D15" t="s">
        <v>112</v>
      </c>
      <c r="E15" t="s">
        <v>98</v>
      </c>
      <c r="F15" s="55">
        <v>147.55000000000001</v>
      </c>
      <c r="G15" s="55">
        <v>12.9</v>
      </c>
      <c r="H15" s="55">
        <v>1.9033950000000001E-2</v>
      </c>
      <c r="I15" s="56">
        <v>0</v>
      </c>
      <c r="J15" s="56">
        <v>0.10780000000000001</v>
      </c>
      <c r="K15" s="56">
        <v>0</v>
      </c>
    </row>
    <row r="16" spans="1:11">
      <c r="A16" s="57" t="s">
        <v>184</v>
      </c>
      <c r="B16" s="106" t="s">
        <v>3492</v>
      </c>
      <c r="C16" s="107" t="s">
        <v>3492</v>
      </c>
      <c r="D16" s="107" t="s">
        <v>3492</v>
      </c>
      <c r="E16" s="107" t="s">
        <v>3492</v>
      </c>
      <c r="F16" s="59">
        <v>28.15</v>
      </c>
      <c r="G16" s="107" t="s">
        <v>3492</v>
      </c>
      <c r="H16" s="59">
        <v>3.9595850190000002E-3</v>
      </c>
      <c r="I16" s="107" t="s">
        <v>3492</v>
      </c>
      <c r="J16" s="58">
        <v>2.24E-2</v>
      </c>
      <c r="K16" s="58">
        <v>0</v>
      </c>
    </row>
    <row r="17" spans="1:11">
      <c r="A17" s="57" t="s">
        <v>1849</v>
      </c>
      <c r="B17" s="106" t="s">
        <v>3492</v>
      </c>
      <c r="C17" s="107" t="s">
        <v>3492</v>
      </c>
      <c r="D17" s="107" t="s">
        <v>3492</v>
      </c>
      <c r="E17" s="107" t="s">
        <v>3492</v>
      </c>
      <c r="F17" s="59">
        <v>28.15</v>
      </c>
      <c r="G17" s="107" t="s">
        <v>3492</v>
      </c>
      <c r="H17" s="59">
        <v>3.9595850190000002E-3</v>
      </c>
      <c r="I17" s="107" t="s">
        <v>3492</v>
      </c>
      <c r="J17" s="58">
        <v>2.24E-2</v>
      </c>
      <c r="K17" s="58">
        <v>0</v>
      </c>
    </row>
    <row r="18" spans="1:11">
      <c r="A18" t="s">
        <v>1850</v>
      </c>
      <c r="B18" t="s">
        <v>1851</v>
      </c>
      <c r="C18" t="s">
        <v>1527</v>
      </c>
      <c r="D18" t="s">
        <v>899</v>
      </c>
      <c r="E18" t="s">
        <v>100</v>
      </c>
      <c r="F18" s="55">
        <v>22.27</v>
      </c>
      <c r="G18" s="55">
        <v>4.1100000000000003</v>
      </c>
      <c r="H18" s="55">
        <v>3.3197822189999998E-3</v>
      </c>
      <c r="I18" s="56">
        <v>0</v>
      </c>
      <c r="J18" s="56">
        <v>1.8800000000000001E-2</v>
      </c>
      <c r="K18" s="56">
        <v>0</v>
      </c>
    </row>
    <row r="19" spans="1:11">
      <c r="A19" t="s">
        <v>1852</v>
      </c>
      <c r="B19" t="s">
        <v>1853</v>
      </c>
      <c r="C19" t="s">
        <v>1523</v>
      </c>
      <c r="D19" t="s">
        <v>961</v>
      </c>
      <c r="E19" t="s">
        <v>100</v>
      </c>
      <c r="F19" s="55">
        <v>5.88</v>
      </c>
      <c r="G19" s="55">
        <v>3</v>
      </c>
      <c r="H19" s="55">
        <v>6.3980280000000003E-4</v>
      </c>
      <c r="I19" s="56">
        <v>0</v>
      </c>
      <c r="J19" s="56">
        <v>3.5999999999999999E-3</v>
      </c>
      <c r="K19" s="56">
        <v>0</v>
      </c>
    </row>
    <row r="20" spans="1:11">
      <c r="A20" t="s">
        <v>186</v>
      </c>
      <c r="B20" s="106" t="s">
        <v>3492</v>
      </c>
      <c r="C20" s="107" t="s">
        <v>3492</v>
      </c>
      <c r="D20" s="107" t="s">
        <v>3492</v>
      </c>
      <c r="E20" s="107" t="s">
        <v>3492</v>
      </c>
      <c r="F20" s="107" t="s">
        <v>3492</v>
      </c>
      <c r="G20" s="107" t="s">
        <v>3492</v>
      </c>
      <c r="H20" s="107" t="s">
        <v>3492</v>
      </c>
      <c r="I20" s="107" t="s">
        <v>3492</v>
      </c>
      <c r="J20" s="107" t="s">
        <v>3492</v>
      </c>
      <c r="K20" s="107" t="s">
        <v>3492</v>
      </c>
    </row>
    <row r="21" spans="1:11">
      <c r="A21" t="s">
        <v>296</v>
      </c>
      <c r="B21" s="106" t="s">
        <v>3492</v>
      </c>
      <c r="C21" s="107" t="s">
        <v>3492</v>
      </c>
      <c r="D21" s="107" t="s">
        <v>3492</v>
      </c>
      <c r="E21" s="107" t="s">
        <v>3492</v>
      </c>
      <c r="F21" s="107" t="s">
        <v>3492</v>
      </c>
      <c r="G21" s="107" t="s">
        <v>3492</v>
      </c>
      <c r="H21" s="107" t="s">
        <v>3492</v>
      </c>
      <c r="I21" s="107" t="s">
        <v>3492</v>
      </c>
      <c r="J21" s="107" t="s">
        <v>3492</v>
      </c>
      <c r="K21" s="107" t="s">
        <v>3492</v>
      </c>
    </row>
    <row r="22" spans="1:11">
      <c r="A22" t="s">
        <v>297</v>
      </c>
      <c r="B22" s="106" t="s">
        <v>3492</v>
      </c>
      <c r="C22" s="107" t="s">
        <v>3492</v>
      </c>
      <c r="D22" s="107" t="s">
        <v>3492</v>
      </c>
      <c r="E22" s="107" t="s">
        <v>3492</v>
      </c>
      <c r="F22" s="107" t="s">
        <v>3492</v>
      </c>
      <c r="G22" s="107" t="s">
        <v>3492</v>
      </c>
      <c r="H22" s="107" t="s">
        <v>3492</v>
      </c>
      <c r="I22" s="107" t="s">
        <v>3492</v>
      </c>
      <c r="J22" s="107" t="s">
        <v>3492</v>
      </c>
      <c r="K22" s="107" t="s">
        <v>3492</v>
      </c>
    </row>
    <row r="23" spans="1:11">
      <c r="A23" t="s">
        <v>298</v>
      </c>
      <c r="B23" s="106" t="s">
        <v>3492</v>
      </c>
      <c r="C23" s="107" t="s">
        <v>3492</v>
      </c>
      <c r="D23" s="107" t="s">
        <v>3492</v>
      </c>
      <c r="E23" s="107" t="s">
        <v>3492</v>
      </c>
      <c r="F23" s="107" t="s">
        <v>3492</v>
      </c>
      <c r="G23" s="107" t="s">
        <v>3492</v>
      </c>
      <c r="H23" s="107" t="s">
        <v>3492</v>
      </c>
      <c r="I23" s="107" t="s">
        <v>3492</v>
      </c>
      <c r="J23" s="107" t="s">
        <v>3492</v>
      </c>
      <c r="K23" s="107" t="s">
        <v>3492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3491</v>
      </c>
    </row>
    <row r="2" spans="1:12" s="1" customFormat="1">
      <c r="A2" s="2" t="s">
        <v>1</v>
      </c>
      <c r="B2" s="9" t="s">
        <v>2709</v>
      </c>
    </row>
    <row r="3" spans="1:12" s="1" customFormat="1">
      <c r="A3" s="2" t="s">
        <v>2</v>
      </c>
      <c r="B3" s="20" t="s">
        <v>2710</v>
      </c>
    </row>
    <row r="4" spans="1:12" s="1" customFormat="1">
      <c r="A4" s="2" t="s">
        <v>3</v>
      </c>
      <c r="B4" s="61" t="s">
        <v>165</v>
      </c>
    </row>
    <row r="5" spans="1:12" ht="18.75">
      <c r="A5" s="82" t="s">
        <v>94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3492</v>
      </c>
      <c r="B7" s="117" t="s">
        <v>3492</v>
      </c>
      <c r="C7" s="117" t="s">
        <v>3492</v>
      </c>
      <c r="D7" s="117" t="s">
        <v>3492</v>
      </c>
      <c r="E7" s="117" t="s">
        <v>3492</v>
      </c>
      <c r="F7" s="16" t="s">
        <v>152</v>
      </c>
      <c r="G7" s="100" t="s">
        <v>3492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53">
        <v>4.07</v>
      </c>
      <c r="G9" s="102" t="s">
        <v>3492</v>
      </c>
      <c r="H9" s="53">
        <v>4.4350221999999997</v>
      </c>
      <c r="I9" s="116" t="s">
        <v>3492</v>
      </c>
      <c r="J9" s="54">
        <v>1</v>
      </c>
      <c r="K9" s="54">
        <v>1E-4</v>
      </c>
    </row>
    <row r="10" spans="1:12">
      <c r="A10" s="57" t="s">
        <v>172</v>
      </c>
      <c r="B10" s="107" t="s">
        <v>3492</v>
      </c>
      <c r="C10" s="107" t="s">
        <v>3492</v>
      </c>
      <c r="D10" s="107" t="s">
        <v>3492</v>
      </c>
      <c r="E10" s="107" t="s">
        <v>3492</v>
      </c>
      <c r="F10" s="59">
        <v>0</v>
      </c>
      <c r="G10" s="107" t="s">
        <v>3492</v>
      </c>
      <c r="H10" s="59">
        <v>2.19136</v>
      </c>
      <c r="I10" s="107" t="s">
        <v>3492</v>
      </c>
      <c r="J10" s="58">
        <v>0.49409999999999998</v>
      </c>
      <c r="K10" s="58">
        <v>0</v>
      </c>
    </row>
    <row r="11" spans="1:12">
      <c r="A11" s="57" t="s">
        <v>1854</v>
      </c>
      <c r="B11" s="107" t="s">
        <v>3492</v>
      </c>
      <c r="C11" s="107" t="s">
        <v>3492</v>
      </c>
      <c r="D11" s="107" t="s">
        <v>3492</v>
      </c>
      <c r="E11" s="107" t="s">
        <v>3492</v>
      </c>
      <c r="F11" s="59">
        <v>0</v>
      </c>
      <c r="G11" s="107" t="s">
        <v>3492</v>
      </c>
      <c r="H11" s="59">
        <v>2.19136</v>
      </c>
      <c r="I11" s="107" t="s">
        <v>3492</v>
      </c>
      <c r="J11" s="58">
        <v>0.49409999999999998</v>
      </c>
      <c r="K11" s="58">
        <v>0</v>
      </c>
    </row>
    <row r="12" spans="1:12">
      <c r="A12" t="s">
        <v>1855</v>
      </c>
      <c r="B12" t="s">
        <v>1856</v>
      </c>
      <c r="C12" t="s">
        <v>96</v>
      </c>
      <c r="D12" t="s">
        <v>1857</v>
      </c>
      <c r="E12" t="s">
        <v>98</v>
      </c>
      <c r="F12" s="55">
        <v>0.08</v>
      </c>
      <c r="G12" s="55">
        <v>2988900</v>
      </c>
      <c r="H12" s="55">
        <v>2.3911199999999999</v>
      </c>
      <c r="I12" s="56">
        <v>0</v>
      </c>
      <c r="J12" s="56">
        <v>0.53910000000000002</v>
      </c>
      <c r="K12" s="56">
        <v>0</v>
      </c>
    </row>
    <row r="13" spans="1:12">
      <c r="A13" t="s">
        <v>1858</v>
      </c>
      <c r="B13" t="s">
        <v>1859</v>
      </c>
      <c r="C13" t="s">
        <v>96</v>
      </c>
      <c r="D13" t="s">
        <v>1857</v>
      </c>
      <c r="E13" t="s">
        <v>98</v>
      </c>
      <c r="F13" s="55">
        <v>-0.08</v>
      </c>
      <c r="G13" s="55">
        <v>249700</v>
      </c>
      <c r="H13" s="55">
        <v>-0.19975999999999999</v>
      </c>
      <c r="I13" s="56">
        <v>0</v>
      </c>
      <c r="J13" s="56">
        <v>-4.4999999999999998E-2</v>
      </c>
      <c r="K13" s="56">
        <v>0</v>
      </c>
    </row>
    <row r="14" spans="1:12">
      <c r="A14" s="57" t="s">
        <v>1860</v>
      </c>
      <c r="B14" s="107" t="s">
        <v>3492</v>
      </c>
      <c r="C14" s="107" t="s">
        <v>3492</v>
      </c>
      <c r="D14" s="107" t="s">
        <v>3492</v>
      </c>
      <c r="E14" s="107" t="s">
        <v>3492</v>
      </c>
      <c r="F14" s="59">
        <v>0</v>
      </c>
      <c r="G14" s="107" t="s">
        <v>3492</v>
      </c>
      <c r="H14" s="59">
        <v>0</v>
      </c>
      <c r="I14" s="107" t="s">
        <v>3492</v>
      </c>
      <c r="J14" s="58">
        <v>0</v>
      </c>
      <c r="K14" s="58">
        <v>0</v>
      </c>
    </row>
    <row r="15" spans="1:12">
      <c r="A15" t="s">
        <v>177</v>
      </c>
      <c r="B15" t="s">
        <v>177</v>
      </c>
      <c r="C15" s="107" t="s">
        <v>3492</v>
      </c>
      <c r="D15" t="s">
        <v>177</v>
      </c>
      <c r="E15" t="s">
        <v>177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2">
      <c r="A16" s="57" t="s">
        <v>1861</v>
      </c>
      <c r="B16" s="107" t="s">
        <v>3492</v>
      </c>
      <c r="C16" s="107" t="s">
        <v>3492</v>
      </c>
      <c r="D16" s="107" t="s">
        <v>3492</v>
      </c>
      <c r="E16" s="107" t="s">
        <v>3492</v>
      </c>
      <c r="F16" s="59">
        <v>0</v>
      </c>
      <c r="G16" s="107" t="s">
        <v>3492</v>
      </c>
      <c r="H16" s="59">
        <v>0</v>
      </c>
      <c r="I16" s="107" t="s">
        <v>3492</v>
      </c>
      <c r="J16" s="58">
        <v>0</v>
      </c>
      <c r="K16" s="58">
        <v>0</v>
      </c>
    </row>
    <row r="17" spans="1:11">
      <c r="A17" t="s">
        <v>177</v>
      </c>
      <c r="B17" t="s">
        <v>177</v>
      </c>
      <c r="C17" s="107" t="s">
        <v>3492</v>
      </c>
      <c r="D17" t="s">
        <v>177</v>
      </c>
      <c r="E17" t="s">
        <v>177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818</v>
      </c>
      <c r="B18" s="107" t="s">
        <v>3492</v>
      </c>
      <c r="C18" s="107" t="s">
        <v>3492</v>
      </c>
      <c r="D18" s="107" t="s">
        <v>3492</v>
      </c>
      <c r="E18" s="107" t="s">
        <v>3492</v>
      </c>
      <c r="F18" s="59">
        <v>0</v>
      </c>
      <c r="G18" s="107" t="s">
        <v>3492</v>
      </c>
      <c r="H18" s="59">
        <v>0</v>
      </c>
      <c r="I18" s="107" t="s">
        <v>3492</v>
      </c>
      <c r="J18" s="58">
        <v>0</v>
      </c>
      <c r="K18" s="58">
        <v>0</v>
      </c>
    </row>
    <row r="19" spans="1:11">
      <c r="A19" t="s">
        <v>177</v>
      </c>
      <c r="B19" t="s">
        <v>177</v>
      </c>
      <c r="C19" s="107" t="s">
        <v>3492</v>
      </c>
      <c r="D19" t="s">
        <v>177</v>
      </c>
      <c r="E19" t="s">
        <v>177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184</v>
      </c>
      <c r="B20" s="107" t="s">
        <v>3492</v>
      </c>
      <c r="C20" s="107" t="s">
        <v>3492</v>
      </c>
      <c r="D20" s="107" t="s">
        <v>3492</v>
      </c>
      <c r="E20" s="107" t="s">
        <v>3492</v>
      </c>
      <c r="F20" s="59">
        <v>4.07</v>
      </c>
      <c r="G20" s="107" t="s">
        <v>3492</v>
      </c>
      <c r="H20" s="59">
        <v>2.2436622000000002</v>
      </c>
      <c r="I20" s="107" t="s">
        <v>3492</v>
      </c>
      <c r="J20" s="58">
        <v>0.50590000000000002</v>
      </c>
      <c r="K20" s="58">
        <v>0</v>
      </c>
    </row>
    <row r="21" spans="1:11">
      <c r="A21" s="57" t="s">
        <v>1854</v>
      </c>
      <c r="B21" s="107" t="s">
        <v>3492</v>
      </c>
      <c r="C21" s="107" t="s">
        <v>3492</v>
      </c>
      <c r="D21" s="107" t="s">
        <v>3492</v>
      </c>
      <c r="E21" s="107" t="s">
        <v>3492</v>
      </c>
      <c r="F21" s="59">
        <v>4.07</v>
      </c>
      <c r="G21" s="107" t="s">
        <v>3492</v>
      </c>
      <c r="H21" s="59">
        <v>2.2436622000000002</v>
      </c>
      <c r="I21" s="107" t="s">
        <v>3492</v>
      </c>
      <c r="J21" s="58">
        <v>0.50590000000000002</v>
      </c>
      <c r="K21" s="58">
        <v>0</v>
      </c>
    </row>
    <row r="22" spans="1:11">
      <c r="A22" t="s">
        <v>1862</v>
      </c>
      <c r="B22" t="s">
        <v>1863</v>
      </c>
      <c r="C22" t="s">
        <v>1527</v>
      </c>
      <c r="D22" t="s">
        <v>1857</v>
      </c>
      <c r="E22" t="s">
        <v>100</v>
      </c>
      <c r="F22" s="55">
        <v>1.63</v>
      </c>
      <c r="G22" s="55">
        <v>14000</v>
      </c>
      <c r="H22" s="55">
        <v>0.82768140000000001</v>
      </c>
      <c r="I22" s="56">
        <v>0</v>
      </c>
      <c r="J22" s="56">
        <v>0.18659999999999999</v>
      </c>
      <c r="K22" s="56">
        <v>0</v>
      </c>
    </row>
    <row r="23" spans="1:11">
      <c r="A23" t="s">
        <v>1864</v>
      </c>
      <c r="B23" t="s">
        <v>1865</v>
      </c>
      <c r="C23" t="s">
        <v>1527</v>
      </c>
      <c r="D23" t="s">
        <v>1857</v>
      </c>
      <c r="E23" t="s">
        <v>100</v>
      </c>
      <c r="F23" s="55">
        <v>2.44</v>
      </c>
      <c r="G23" s="55">
        <v>16000</v>
      </c>
      <c r="H23" s="55">
        <v>1.4159808</v>
      </c>
      <c r="I23" s="56">
        <v>0</v>
      </c>
      <c r="J23" s="56">
        <v>0.31929999999999997</v>
      </c>
      <c r="K23" s="56">
        <v>0</v>
      </c>
    </row>
    <row r="24" spans="1:11">
      <c r="A24" s="57" t="s">
        <v>1866</v>
      </c>
      <c r="B24" s="107" t="s">
        <v>3492</v>
      </c>
      <c r="C24" s="107" t="s">
        <v>3492</v>
      </c>
      <c r="D24" s="107" t="s">
        <v>3492</v>
      </c>
      <c r="E24" s="107" t="s">
        <v>3492</v>
      </c>
      <c r="F24" s="59">
        <v>0</v>
      </c>
      <c r="G24" s="107" t="s">
        <v>3492</v>
      </c>
      <c r="H24" s="59">
        <v>0</v>
      </c>
      <c r="I24" s="107" t="s">
        <v>3492</v>
      </c>
      <c r="J24" s="58">
        <v>0</v>
      </c>
      <c r="K24" s="58">
        <v>0</v>
      </c>
    </row>
    <row r="25" spans="1:11">
      <c r="A25" t="s">
        <v>177</v>
      </c>
      <c r="B25" t="s">
        <v>177</v>
      </c>
      <c r="C25" s="107" t="s">
        <v>3492</v>
      </c>
      <c r="D25" t="s">
        <v>177</v>
      </c>
      <c r="E25" t="s">
        <v>177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1861</v>
      </c>
      <c r="B26" s="107" t="s">
        <v>3492</v>
      </c>
      <c r="C26" s="107" t="s">
        <v>3492</v>
      </c>
      <c r="D26" s="107" t="s">
        <v>3492</v>
      </c>
      <c r="E26" s="107" t="s">
        <v>3492</v>
      </c>
      <c r="F26" s="59">
        <v>0</v>
      </c>
      <c r="G26" s="107" t="s">
        <v>3492</v>
      </c>
      <c r="H26" s="59">
        <v>0</v>
      </c>
      <c r="I26" s="107" t="s">
        <v>3492</v>
      </c>
      <c r="J26" s="58">
        <v>0</v>
      </c>
      <c r="K26" s="58">
        <v>0</v>
      </c>
    </row>
    <row r="27" spans="1:11">
      <c r="A27" t="s">
        <v>177</v>
      </c>
      <c r="B27" t="s">
        <v>177</v>
      </c>
      <c r="C27" s="107" t="s">
        <v>3492</v>
      </c>
      <c r="D27" t="s">
        <v>177</v>
      </c>
      <c r="E27" t="s">
        <v>177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1867</v>
      </c>
      <c r="B28" s="107" t="s">
        <v>3492</v>
      </c>
      <c r="C28" s="107" t="s">
        <v>3492</v>
      </c>
      <c r="D28" s="107" t="s">
        <v>3492</v>
      </c>
      <c r="E28" s="107" t="s">
        <v>3492</v>
      </c>
      <c r="F28" s="59">
        <v>0</v>
      </c>
      <c r="G28" s="107" t="s">
        <v>3492</v>
      </c>
      <c r="H28" s="59">
        <v>0</v>
      </c>
      <c r="I28" s="107" t="s">
        <v>3492</v>
      </c>
      <c r="J28" s="58">
        <v>0</v>
      </c>
      <c r="K28" s="58">
        <v>0</v>
      </c>
    </row>
    <row r="29" spans="1:11">
      <c r="A29" t="s">
        <v>177</v>
      </c>
      <c r="B29" t="s">
        <v>177</v>
      </c>
      <c r="C29" s="107" t="s">
        <v>3492</v>
      </c>
      <c r="D29" t="s">
        <v>177</v>
      </c>
      <c r="E29" t="s">
        <v>177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818</v>
      </c>
      <c r="B30" s="107" t="s">
        <v>3492</v>
      </c>
      <c r="C30" s="107" t="s">
        <v>3492</v>
      </c>
      <c r="D30" s="107" t="s">
        <v>3492</v>
      </c>
      <c r="E30" s="107" t="s">
        <v>3492</v>
      </c>
      <c r="F30" s="59">
        <v>0</v>
      </c>
      <c r="G30" s="107" t="s">
        <v>3492</v>
      </c>
      <c r="H30" s="59">
        <v>0</v>
      </c>
      <c r="I30" s="107" t="s">
        <v>3492</v>
      </c>
      <c r="J30" s="58">
        <v>0</v>
      </c>
      <c r="K30" s="58">
        <v>0</v>
      </c>
    </row>
    <row r="31" spans="1:11">
      <c r="A31" t="s">
        <v>177</v>
      </c>
      <c r="B31" t="s">
        <v>177</v>
      </c>
      <c r="C31" s="107" t="s">
        <v>3492</v>
      </c>
      <c r="D31" t="s">
        <v>177</v>
      </c>
      <c r="E31" t="s">
        <v>177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186</v>
      </c>
      <c r="B32" s="107" t="s">
        <v>3492</v>
      </c>
      <c r="C32" s="107" t="s">
        <v>3492</v>
      </c>
      <c r="D32" s="107" t="s">
        <v>3492</v>
      </c>
      <c r="E32" s="107" t="s">
        <v>3492</v>
      </c>
      <c r="F32" s="107" t="s">
        <v>3492</v>
      </c>
      <c r="G32" s="107" t="s">
        <v>3492</v>
      </c>
      <c r="H32" s="107" t="s">
        <v>3492</v>
      </c>
      <c r="I32" s="107" t="s">
        <v>3492</v>
      </c>
      <c r="J32" s="107" t="s">
        <v>3492</v>
      </c>
      <c r="K32" s="107" t="s">
        <v>3492</v>
      </c>
    </row>
    <row r="33" spans="1:11">
      <c r="A33" t="s">
        <v>296</v>
      </c>
      <c r="B33" s="107" t="s">
        <v>3492</v>
      </c>
      <c r="C33" s="107" t="s">
        <v>3492</v>
      </c>
      <c r="D33" s="107" t="s">
        <v>3492</v>
      </c>
      <c r="E33" s="107" t="s">
        <v>3492</v>
      </c>
      <c r="F33" s="107" t="s">
        <v>3492</v>
      </c>
      <c r="G33" s="107" t="s">
        <v>3492</v>
      </c>
      <c r="H33" s="107" t="s">
        <v>3492</v>
      </c>
      <c r="I33" s="107" t="s">
        <v>3492</v>
      </c>
      <c r="J33" s="107" t="s">
        <v>3492</v>
      </c>
      <c r="K33" s="107" t="s">
        <v>3492</v>
      </c>
    </row>
    <row r="34" spans="1:11">
      <c r="A34" t="s">
        <v>297</v>
      </c>
      <c r="B34" s="107" t="s">
        <v>3492</v>
      </c>
      <c r="C34" s="107" t="s">
        <v>3492</v>
      </c>
      <c r="D34" s="107" t="s">
        <v>3492</v>
      </c>
      <c r="E34" s="107" t="s">
        <v>3492</v>
      </c>
      <c r="F34" s="107" t="s">
        <v>3492</v>
      </c>
      <c r="G34" s="107" t="s">
        <v>3492</v>
      </c>
      <c r="H34" s="107" t="s">
        <v>3492</v>
      </c>
      <c r="I34" s="107" t="s">
        <v>3492</v>
      </c>
      <c r="J34" s="107" t="s">
        <v>3492</v>
      </c>
      <c r="K34" s="107" t="s">
        <v>3492</v>
      </c>
    </row>
    <row r="35" spans="1:11">
      <c r="A35" t="s">
        <v>298</v>
      </c>
      <c r="B35" s="107" t="s">
        <v>3492</v>
      </c>
      <c r="C35" s="107" t="s">
        <v>3492</v>
      </c>
      <c r="D35" s="107" t="s">
        <v>3492</v>
      </c>
      <c r="E35" s="107" t="s">
        <v>3492</v>
      </c>
      <c r="F35" s="107" t="s">
        <v>3492</v>
      </c>
      <c r="G35" s="107" t="s">
        <v>3492</v>
      </c>
      <c r="H35" s="107" t="s">
        <v>3492</v>
      </c>
      <c r="I35" s="107" t="s">
        <v>3492</v>
      </c>
      <c r="J35" s="107" t="s">
        <v>3492</v>
      </c>
      <c r="K35" s="107" t="s">
        <v>3492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3491</v>
      </c>
    </row>
    <row r="2" spans="1:14" s="1" customFormat="1">
      <c r="A2" s="2" t="s">
        <v>1</v>
      </c>
      <c r="B2" s="9" t="s">
        <v>2709</v>
      </c>
    </row>
    <row r="3" spans="1:14" s="1" customFormat="1">
      <c r="A3" s="2" t="s">
        <v>2</v>
      </c>
      <c r="B3" s="20" t="s">
        <v>2710</v>
      </c>
    </row>
    <row r="4" spans="1:14" s="1" customFormat="1">
      <c r="A4" s="2" t="s">
        <v>3</v>
      </c>
      <c r="B4" s="61" t="s">
        <v>165</v>
      </c>
    </row>
    <row r="5" spans="1:14" ht="18.75">
      <c r="A5" s="82" t="s">
        <v>99</v>
      </c>
      <c r="B5" s="83"/>
      <c r="C5" s="83"/>
      <c r="D5" s="83"/>
      <c r="E5" s="83"/>
      <c r="F5" s="83"/>
      <c r="G5" s="83"/>
      <c r="H5" s="83"/>
      <c r="I5" s="83"/>
      <c r="J5" s="84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54</v>
      </c>
      <c r="J6" s="33" t="s">
        <v>151</v>
      </c>
    </row>
    <row r="7" spans="1:14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16" t="s">
        <v>152</v>
      </c>
      <c r="G7" s="100" t="s">
        <v>3492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53">
        <v>4.7</v>
      </c>
      <c r="G9" s="116" t="s">
        <v>3492</v>
      </c>
      <c r="H9" s="53">
        <v>87.757602557152595</v>
      </c>
      <c r="I9" s="54">
        <v>1</v>
      </c>
      <c r="J9" s="54">
        <v>1.6000000000000001E-3</v>
      </c>
      <c r="K9" s="15"/>
      <c r="L9" s="15"/>
      <c r="M9" s="15"/>
      <c r="N9" s="15"/>
    </row>
    <row r="10" spans="1:14">
      <c r="A10" s="57" t="s">
        <v>172</v>
      </c>
      <c r="B10" s="118" t="s">
        <v>3492</v>
      </c>
      <c r="C10" s="118" t="s">
        <v>3492</v>
      </c>
      <c r="D10" s="118" t="s">
        <v>3492</v>
      </c>
      <c r="E10" s="118" t="s">
        <v>3492</v>
      </c>
      <c r="F10" s="59">
        <v>0</v>
      </c>
      <c r="G10" s="118" t="s">
        <v>3492</v>
      </c>
      <c r="H10" s="59">
        <v>0</v>
      </c>
      <c r="I10" s="58">
        <v>0</v>
      </c>
      <c r="J10" s="58">
        <v>0</v>
      </c>
    </row>
    <row r="11" spans="1:14">
      <c r="A11" t="s">
        <v>177</v>
      </c>
      <c r="B11" t="s">
        <v>177</v>
      </c>
      <c r="C11" s="118" t="s">
        <v>3492</v>
      </c>
      <c r="D11" t="s">
        <v>177</v>
      </c>
      <c r="E11" t="s">
        <v>177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184</v>
      </c>
      <c r="B12" s="118" t="s">
        <v>3492</v>
      </c>
      <c r="C12" s="118" t="s">
        <v>3492</v>
      </c>
      <c r="D12" s="118" t="s">
        <v>3492</v>
      </c>
      <c r="E12" s="118" t="s">
        <v>3492</v>
      </c>
      <c r="F12" s="59">
        <v>4.7</v>
      </c>
      <c r="G12" s="118" t="s">
        <v>3492</v>
      </c>
      <c r="H12" s="59">
        <v>87.757602557152595</v>
      </c>
      <c r="I12" s="58">
        <v>1</v>
      </c>
      <c r="J12" s="58">
        <v>1.6000000000000001E-3</v>
      </c>
    </row>
    <row r="13" spans="1:14">
      <c r="A13" t="s">
        <v>1868</v>
      </c>
      <c r="B13" t="s">
        <v>1869</v>
      </c>
      <c r="C13" t="s">
        <v>108</v>
      </c>
      <c r="D13" t="s">
        <v>871</v>
      </c>
      <c r="E13" t="s">
        <v>102</v>
      </c>
      <c r="F13" s="55">
        <v>0.32</v>
      </c>
      <c r="G13" s="55">
        <v>69486.414999999994</v>
      </c>
      <c r="H13" s="55">
        <v>0.89200544772479995</v>
      </c>
      <c r="I13" s="56">
        <v>1.0200000000000001E-2</v>
      </c>
      <c r="J13" s="56">
        <v>0</v>
      </c>
    </row>
    <row r="14" spans="1:14">
      <c r="A14" t="s">
        <v>1870</v>
      </c>
      <c r="B14" t="s">
        <v>1871</v>
      </c>
      <c r="C14" t="s">
        <v>108</v>
      </c>
      <c r="D14" t="s">
        <v>871</v>
      </c>
      <c r="E14" t="s">
        <v>100</v>
      </c>
      <c r="F14" s="55">
        <v>0.19</v>
      </c>
      <c r="G14" s="55">
        <v>230750.75</v>
      </c>
      <c r="H14" s="55">
        <v>1.5901726434750001</v>
      </c>
      <c r="I14" s="56">
        <v>1.8100000000000002E-2</v>
      </c>
      <c r="J14" s="56">
        <v>0</v>
      </c>
    </row>
    <row r="15" spans="1:14">
      <c r="A15" t="s">
        <v>1872</v>
      </c>
      <c r="B15" t="s">
        <v>1873</v>
      </c>
      <c r="C15" t="s">
        <v>108</v>
      </c>
      <c r="D15" t="s">
        <v>871</v>
      </c>
      <c r="E15" t="s">
        <v>100</v>
      </c>
      <c r="F15" s="55">
        <v>0.09</v>
      </c>
      <c r="G15" s="55">
        <v>1176916.32</v>
      </c>
      <c r="H15" s="55">
        <v>3.8418079433760002</v>
      </c>
      <c r="I15" s="56">
        <v>4.3799999999999999E-2</v>
      </c>
      <c r="J15" s="56">
        <v>1E-4</v>
      </c>
    </row>
    <row r="16" spans="1:14">
      <c r="A16" t="s">
        <v>1874</v>
      </c>
      <c r="B16" t="s">
        <v>1875</v>
      </c>
      <c r="C16" t="s">
        <v>108</v>
      </c>
      <c r="D16" t="s">
        <v>871</v>
      </c>
      <c r="E16" t="s">
        <v>168</v>
      </c>
      <c r="F16" s="55">
        <v>0.03</v>
      </c>
      <c r="G16" s="55">
        <v>64120122.630000003</v>
      </c>
      <c r="H16" s="55">
        <v>0.49315427515959298</v>
      </c>
      <c r="I16" s="56">
        <v>5.5999999999999999E-3</v>
      </c>
      <c r="J16" s="56">
        <v>0</v>
      </c>
    </row>
    <row r="17" spans="1:10">
      <c r="A17" t="s">
        <v>1876</v>
      </c>
      <c r="B17" t="s">
        <v>1877</v>
      </c>
      <c r="C17" t="s">
        <v>108</v>
      </c>
      <c r="D17" t="s">
        <v>871</v>
      </c>
      <c r="E17" t="s">
        <v>100</v>
      </c>
      <c r="F17" s="55">
        <v>0.95</v>
      </c>
      <c r="G17" s="55">
        <v>651453.79500000004</v>
      </c>
      <c r="H17" s="55">
        <v>22.4468176874175</v>
      </c>
      <c r="I17" s="56">
        <v>0.25580000000000003</v>
      </c>
      <c r="J17" s="56">
        <v>4.0000000000000002E-4</v>
      </c>
    </row>
    <row r="18" spans="1:10">
      <c r="A18" t="s">
        <v>1878</v>
      </c>
      <c r="B18" t="s">
        <v>1879</v>
      </c>
      <c r="C18" t="s">
        <v>108</v>
      </c>
      <c r="D18" t="s">
        <v>871</v>
      </c>
      <c r="E18" t="s">
        <v>100</v>
      </c>
      <c r="F18" s="55">
        <v>3.12</v>
      </c>
      <c r="G18" s="55">
        <v>516899.99999999732</v>
      </c>
      <c r="H18" s="55">
        <v>58.493644559999701</v>
      </c>
      <c r="I18" s="56">
        <v>0.66649999999999998</v>
      </c>
      <c r="J18" s="56">
        <v>1.1000000000000001E-3</v>
      </c>
    </row>
    <row r="19" spans="1:10">
      <c r="A19" t="s">
        <v>186</v>
      </c>
      <c r="B19" s="118" t="s">
        <v>3492</v>
      </c>
      <c r="C19" s="118" t="s">
        <v>3492</v>
      </c>
      <c r="D19" s="118" t="s">
        <v>3492</v>
      </c>
      <c r="E19" s="118" t="s">
        <v>3492</v>
      </c>
      <c r="F19" s="118" t="s">
        <v>3492</v>
      </c>
      <c r="G19" s="118" t="s">
        <v>3492</v>
      </c>
      <c r="H19" s="107" t="s">
        <v>3492</v>
      </c>
      <c r="I19" s="107" t="s">
        <v>3492</v>
      </c>
      <c r="J19" s="118" t="s">
        <v>3492</v>
      </c>
    </row>
    <row r="20" spans="1:10">
      <c r="A20" t="s">
        <v>296</v>
      </c>
      <c r="B20" s="118" t="s">
        <v>3492</v>
      </c>
      <c r="C20" s="118" t="s">
        <v>3492</v>
      </c>
      <c r="D20" s="118" t="s">
        <v>3492</v>
      </c>
      <c r="E20" s="118" t="s">
        <v>3492</v>
      </c>
      <c r="F20" s="118" t="s">
        <v>3492</v>
      </c>
      <c r="G20" s="118" t="s">
        <v>3492</v>
      </c>
      <c r="H20" s="107" t="s">
        <v>3492</v>
      </c>
      <c r="I20" s="107" t="s">
        <v>3492</v>
      </c>
      <c r="J20" s="118" t="s">
        <v>3492</v>
      </c>
    </row>
    <row r="21" spans="1:10">
      <c r="A21" t="s">
        <v>297</v>
      </c>
      <c r="B21" s="118" t="s">
        <v>3492</v>
      </c>
      <c r="C21" s="118" t="s">
        <v>3492</v>
      </c>
      <c r="D21" s="118" t="s">
        <v>3492</v>
      </c>
      <c r="E21" s="118" t="s">
        <v>3492</v>
      </c>
      <c r="F21" s="118" t="s">
        <v>3492</v>
      </c>
      <c r="G21" s="118" t="s">
        <v>3492</v>
      </c>
      <c r="H21" s="107" t="s">
        <v>3492</v>
      </c>
      <c r="I21" s="107" t="s">
        <v>3492</v>
      </c>
      <c r="J21" s="118" t="s">
        <v>3492</v>
      </c>
    </row>
    <row r="22" spans="1:10">
      <c r="A22" t="s">
        <v>298</v>
      </c>
      <c r="B22" s="118" t="s">
        <v>3492</v>
      </c>
      <c r="C22" s="118" t="s">
        <v>3492</v>
      </c>
      <c r="D22" s="118" t="s">
        <v>3492</v>
      </c>
      <c r="E22" s="118" t="s">
        <v>3492</v>
      </c>
      <c r="F22" s="118" t="s">
        <v>3492</v>
      </c>
      <c r="G22" s="118" t="s">
        <v>3492</v>
      </c>
      <c r="H22" s="107" t="s">
        <v>3492</v>
      </c>
      <c r="I22" s="107" t="s">
        <v>3492</v>
      </c>
      <c r="J22" s="118" t="s">
        <v>3492</v>
      </c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3491</v>
      </c>
    </row>
    <row r="2" spans="1:23" s="1" customFormat="1">
      <c r="A2" s="2" t="s">
        <v>1</v>
      </c>
      <c r="B2" s="9" t="s">
        <v>2709</v>
      </c>
    </row>
    <row r="3" spans="1:23" s="1" customFormat="1">
      <c r="A3" s="2" t="s">
        <v>2</v>
      </c>
      <c r="B3" s="20" t="s">
        <v>2710</v>
      </c>
    </row>
    <row r="4" spans="1:23" s="1" customFormat="1">
      <c r="A4" s="2" t="s">
        <v>3</v>
      </c>
      <c r="B4" s="61" t="s">
        <v>165</v>
      </c>
    </row>
    <row r="5" spans="1:23" ht="18.75">
      <c r="A5" s="82" t="s">
        <v>114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3" s="15" customFormat="1">
      <c r="A6" s="32" t="s">
        <v>92</v>
      </c>
      <c r="B6" s="33" t="s">
        <v>46</v>
      </c>
      <c r="C6" s="35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53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  <c r="V6" s="13"/>
      <c r="W6" s="13"/>
    </row>
    <row r="7" spans="1:23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21" t="s">
        <v>70</v>
      </c>
      <c r="G7" s="21" t="s">
        <v>71</v>
      </c>
      <c r="H7" s="100" t="s">
        <v>3492</v>
      </c>
      <c r="I7" s="21" t="s">
        <v>7</v>
      </c>
      <c r="J7" s="21" t="s">
        <v>7</v>
      </c>
      <c r="K7" s="21" t="s">
        <v>152</v>
      </c>
      <c r="L7" s="100" t="s">
        <v>3492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102" t="s">
        <v>3492</v>
      </c>
      <c r="H9" s="102" t="s">
        <v>3492</v>
      </c>
      <c r="I9" s="102" t="s">
        <v>3492</v>
      </c>
      <c r="J9" s="102" t="s">
        <v>3492</v>
      </c>
      <c r="K9" s="53">
        <v>0</v>
      </c>
      <c r="L9" s="102" t="s">
        <v>3492</v>
      </c>
      <c r="M9" s="53">
        <v>0</v>
      </c>
      <c r="N9" s="102" t="s">
        <v>3492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172</v>
      </c>
      <c r="B10" s="106" t="s">
        <v>3492</v>
      </c>
      <c r="C10" s="106" t="s">
        <v>3492</v>
      </c>
      <c r="D10" s="107" t="s">
        <v>3492</v>
      </c>
      <c r="E10" s="107" t="s">
        <v>3492</v>
      </c>
      <c r="F10" s="107" t="s">
        <v>3492</v>
      </c>
      <c r="G10" s="59">
        <v>0</v>
      </c>
      <c r="H10" s="107" t="s">
        <v>3492</v>
      </c>
      <c r="I10" s="107" t="s">
        <v>3492</v>
      </c>
      <c r="J10" s="58">
        <v>0</v>
      </c>
      <c r="K10" s="59">
        <v>0</v>
      </c>
      <c r="L10" s="107" t="s">
        <v>3492</v>
      </c>
      <c r="M10" s="59">
        <v>0</v>
      </c>
      <c r="N10" s="107" t="s">
        <v>3492</v>
      </c>
      <c r="O10" s="58">
        <v>0</v>
      </c>
      <c r="P10" s="58">
        <v>0</v>
      </c>
    </row>
    <row r="11" spans="1:23">
      <c r="A11" s="57" t="s">
        <v>1880</v>
      </c>
      <c r="B11" s="106" t="s">
        <v>3492</v>
      </c>
      <c r="C11" s="106" t="s">
        <v>3492</v>
      </c>
      <c r="D11" s="107" t="s">
        <v>3492</v>
      </c>
      <c r="E11" s="107" t="s">
        <v>3492</v>
      </c>
      <c r="F11" s="107" t="s">
        <v>3492</v>
      </c>
      <c r="G11" s="59">
        <v>0</v>
      </c>
      <c r="H11" s="107" t="s">
        <v>3492</v>
      </c>
      <c r="I11" s="107" t="s">
        <v>3492</v>
      </c>
      <c r="J11" s="58">
        <v>0</v>
      </c>
      <c r="K11" s="59">
        <v>0</v>
      </c>
      <c r="L11" s="107" t="s">
        <v>3492</v>
      </c>
      <c r="M11" s="59">
        <v>0</v>
      </c>
      <c r="N11" s="107" t="s">
        <v>3492</v>
      </c>
      <c r="O11" s="58">
        <v>0</v>
      </c>
      <c r="P11" s="58">
        <v>0</v>
      </c>
    </row>
    <row r="12" spans="1:23">
      <c r="A12" t="s">
        <v>177</v>
      </c>
      <c r="B12" t="s">
        <v>177</v>
      </c>
      <c r="C12" s="106" t="s">
        <v>3492</v>
      </c>
      <c r="D12" t="s">
        <v>177</v>
      </c>
      <c r="E12" s="107" t="s">
        <v>3492</v>
      </c>
      <c r="F12" s="107" t="s">
        <v>3492</v>
      </c>
      <c r="G12" s="55">
        <v>0</v>
      </c>
      <c r="H12" t="s">
        <v>177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1881</v>
      </c>
      <c r="B13" s="106" t="s">
        <v>3492</v>
      </c>
      <c r="C13" s="106" t="s">
        <v>3492</v>
      </c>
      <c r="D13" s="107" t="s">
        <v>3492</v>
      </c>
      <c r="E13" s="107" t="s">
        <v>3492</v>
      </c>
      <c r="F13" s="107" t="s">
        <v>3492</v>
      </c>
      <c r="G13" s="59">
        <v>0</v>
      </c>
      <c r="H13" s="107" t="s">
        <v>3492</v>
      </c>
      <c r="I13" s="107" t="s">
        <v>3492</v>
      </c>
      <c r="J13" s="58">
        <v>0</v>
      </c>
      <c r="K13" s="59">
        <v>0</v>
      </c>
      <c r="L13" s="107" t="s">
        <v>3492</v>
      </c>
      <c r="M13" s="59">
        <v>0</v>
      </c>
      <c r="N13" s="107" t="s">
        <v>3492</v>
      </c>
      <c r="O13" s="58">
        <v>0</v>
      </c>
      <c r="P13" s="58">
        <v>0</v>
      </c>
    </row>
    <row r="14" spans="1:23">
      <c r="A14" t="s">
        <v>177</v>
      </c>
      <c r="B14" t="s">
        <v>177</v>
      </c>
      <c r="C14" s="106" t="s">
        <v>3492</v>
      </c>
      <c r="D14" t="s">
        <v>177</v>
      </c>
      <c r="E14" s="107" t="s">
        <v>3492</v>
      </c>
      <c r="F14" s="107" t="s">
        <v>3492</v>
      </c>
      <c r="G14" s="55">
        <v>0</v>
      </c>
      <c r="H14" t="s">
        <v>177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1882</v>
      </c>
      <c r="B15" s="106" t="s">
        <v>3492</v>
      </c>
      <c r="C15" s="106" t="s">
        <v>3492</v>
      </c>
      <c r="D15" s="107" t="s">
        <v>3492</v>
      </c>
      <c r="E15" s="107" t="s">
        <v>3492</v>
      </c>
      <c r="F15" s="107" t="s">
        <v>3492</v>
      </c>
      <c r="G15" s="59">
        <v>0</v>
      </c>
      <c r="H15" s="107" t="s">
        <v>3492</v>
      </c>
      <c r="I15" s="107" t="s">
        <v>3492</v>
      </c>
      <c r="J15" s="58">
        <v>0</v>
      </c>
      <c r="K15" s="59">
        <v>0</v>
      </c>
      <c r="L15" s="107" t="s">
        <v>3492</v>
      </c>
      <c r="M15" s="59">
        <v>0</v>
      </c>
      <c r="N15" s="107" t="s">
        <v>3492</v>
      </c>
      <c r="O15" s="58">
        <v>0</v>
      </c>
      <c r="P15" s="58">
        <v>0</v>
      </c>
    </row>
    <row r="16" spans="1:23">
      <c r="A16" s="57" t="s">
        <v>1883</v>
      </c>
      <c r="B16" s="106" t="s">
        <v>3492</v>
      </c>
      <c r="C16" s="106" t="s">
        <v>3492</v>
      </c>
      <c r="D16" s="107" t="s">
        <v>3492</v>
      </c>
      <c r="E16" s="107" t="s">
        <v>3492</v>
      </c>
      <c r="F16" s="107" t="s">
        <v>3492</v>
      </c>
      <c r="G16" s="59">
        <v>0</v>
      </c>
      <c r="H16" s="107" t="s">
        <v>3492</v>
      </c>
      <c r="I16" s="107" t="s">
        <v>3492</v>
      </c>
      <c r="J16" s="58">
        <v>0</v>
      </c>
      <c r="K16" s="59">
        <v>0</v>
      </c>
      <c r="L16" s="107" t="s">
        <v>3492</v>
      </c>
      <c r="M16" s="59">
        <v>0</v>
      </c>
      <c r="N16" s="107" t="s">
        <v>3492</v>
      </c>
      <c r="O16" s="58">
        <v>0</v>
      </c>
      <c r="P16" s="58">
        <v>0</v>
      </c>
    </row>
    <row r="17" spans="1:16">
      <c r="A17" t="s">
        <v>177</v>
      </c>
      <c r="B17" t="s">
        <v>177</v>
      </c>
      <c r="C17" s="106" t="s">
        <v>3492</v>
      </c>
      <c r="D17" t="s">
        <v>177</v>
      </c>
      <c r="E17" s="107" t="s">
        <v>3492</v>
      </c>
      <c r="F17" s="107" t="s">
        <v>3492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1884</v>
      </c>
      <c r="B18" s="106" t="s">
        <v>3492</v>
      </c>
      <c r="C18" s="106" t="s">
        <v>3492</v>
      </c>
      <c r="D18" s="107" t="s">
        <v>3492</v>
      </c>
      <c r="E18" s="107" t="s">
        <v>3492</v>
      </c>
      <c r="F18" s="107" t="s">
        <v>3492</v>
      </c>
      <c r="G18" s="59">
        <v>0</v>
      </c>
      <c r="H18" s="107" t="s">
        <v>3492</v>
      </c>
      <c r="I18" s="107" t="s">
        <v>3492</v>
      </c>
      <c r="J18" s="58">
        <v>0</v>
      </c>
      <c r="K18" s="59">
        <v>0</v>
      </c>
      <c r="L18" s="107" t="s">
        <v>3492</v>
      </c>
      <c r="M18" s="59">
        <v>0</v>
      </c>
      <c r="N18" s="107" t="s">
        <v>3492</v>
      </c>
      <c r="O18" s="58">
        <v>0</v>
      </c>
      <c r="P18" s="58">
        <v>0</v>
      </c>
    </row>
    <row r="19" spans="1:16">
      <c r="A19" t="s">
        <v>177</v>
      </c>
      <c r="B19" t="s">
        <v>177</v>
      </c>
      <c r="C19" s="106" t="s">
        <v>3492</v>
      </c>
      <c r="D19" t="s">
        <v>177</v>
      </c>
      <c r="E19" s="107" t="s">
        <v>3492</v>
      </c>
      <c r="F19" s="107" t="s">
        <v>3492</v>
      </c>
      <c r="G19" s="55">
        <v>0</v>
      </c>
      <c r="H19" t="s">
        <v>177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1885</v>
      </c>
      <c r="B20" s="106" t="s">
        <v>3492</v>
      </c>
      <c r="C20" s="106" t="s">
        <v>3492</v>
      </c>
      <c r="D20" s="107" t="s">
        <v>3492</v>
      </c>
      <c r="E20" s="107" t="s">
        <v>3492</v>
      </c>
      <c r="F20" s="107" t="s">
        <v>3492</v>
      </c>
      <c r="G20" s="59">
        <v>0</v>
      </c>
      <c r="H20" s="107" t="s">
        <v>3492</v>
      </c>
      <c r="I20" s="107" t="s">
        <v>3492</v>
      </c>
      <c r="J20" s="58">
        <v>0</v>
      </c>
      <c r="K20" s="59">
        <v>0</v>
      </c>
      <c r="L20" s="107" t="s">
        <v>3492</v>
      </c>
      <c r="M20" s="59">
        <v>0</v>
      </c>
      <c r="N20" s="107" t="s">
        <v>3492</v>
      </c>
      <c r="O20" s="58">
        <v>0</v>
      </c>
      <c r="P20" s="58">
        <v>0</v>
      </c>
    </row>
    <row r="21" spans="1:16">
      <c r="A21" t="s">
        <v>177</v>
      </c>
      <c r="B21" t="s">
        <v>177</v>
      </c>
      <c r="C21" s="106" t="s">
        <v>3492</v>
      </c>
      <c r="D21" t="s">
        <v>177</v>
      </c>
      <c r="E21" s="107" t="s">
        <v>3492</v>
      </c>
      <c r="F21" s="107" t="s">
        <v>3492</v>
      </c>
      <c r="G21" s="55">
        <v>0</v>
      </c>
      <c r="H21" t="s">
        <v>177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1886</v>
      </c>
      <c r="B22" s="106" t="s">
        <v>3492</v>
      </c>
      <c r="C22" s="106" t="s">
        <v>3492</v>
      </c>
      <c r="D22" s="107" t="s">
        <v>3492</v>
      </c>
      <c r="E22" s="107" t="s">
        <v>3492</v>
      </c>
      <c r="F22" s="107" t="s">
        <v>3492</v>
      </c>
      <c r="G22" s="59">
        <v>0</v>
      </c>
      <c r="H22" s="107" t="s">
        <v>3492</v>
      </c>
      <c r="I22" s="107" t="s">
        <v>3492</v>
      </c>
      <c r="J22" s="58">
        <v>0</v>
      </c>
      <c r="K22" s="59">
        <v>0</v>
      </c>
      <c r="L22" s="107" t="s">
        <v>3492</v>
      </c>
      <c r="M22" s="59">
        <v>0</v>
      </c>
      <c r="N22" s="107" t="s">
        <v>3492</v>
      </c>
      <c r="O22" s="58">
        <v>0</v>
      </c>
      <c r="P22" s="58">
        <v>0</v>
      </c>
    </row>
    <row r="23" spans="1:16">
      <c r="A23" t="s">
        <v>177</v>
      </c>
      <c r="B23" t="s">
        <v>177</v>
      </c>
      <c r="C23" s="106" t="s">
        <v>3492</v>
      </c>
      <c r="D23" t="s">
        <v>177</v>
      </c>
      <c r="E23" s="107" t="s">
        <v>3492</v>
      </c>
      <c r="F23" s="107" t="s">
        <v>3492</v>
      </c>
      <c r="G23" s="55">
        <v>0</v>
      </c>
      <c r="H23" t="s">
        <v>177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184</v>
      </c>
      <c r="B24" s="106" t="s">
        <v>3492</v>
      </c>
      <c r="C24" s="106" t="s">
        <v>3492</v>
      </c>
      <c r="D24" s="107" t="s">
        <v>3492</v>
      </c>
      <c r="E24" s="107" t="s">
        <v>3492</v>
      </c>
      <c r="F24" s="107" t="s">
        <v>3492</v>
      </c>
      <c r="G24" s="59">
        <v>0</v>
      </c>
      <c r="H24" s="107" t="s">
        <v>3492</v>
      </c>
      <c r="I24" s="107" t="s">
        <v>3492</v>
      </c>
      <c r="J24" s="58">
        <v>0</v>
      </c>
      <c r="K24" s="59">
        <v>0</v>
      </c>
      <c r="L24" s="107" t="s">
        <v>3492</v>
      </c>
      <c r="M24" s="59">
        <v>0</v>
      </c>
      <c r="N24" s="107" t="s">
        <v>3492</v>
      </c>
      <c r="O24" s="58">
        <v>0</v>
      </c>
      <c r="P24" s="58">
        <v>0</v>
      </c>
    </row>
    <row r="25" spans="1:16">
      <c r="A25" s="57" t="s">
        <v>1880</v>
      </c>
      <c r="B25" s="106" t="s">
        <v>3492</v>
      </c>
      <c r="C25" s="106" t="s">
        <v>3492</v>
      </c>
      <c r="D25" s="107" t="s">
        <v>3492</v>
      </c>
      <c r="E25" s="107" t="s">
        <v>3492</v>
      </c>
      <c r="F25" s="107" t="s">
        <v>3492</v>
      </c>
      <c r="G25" s="59">
        <v>0</v>
      </c>
      <c r="H25" s="107" t="s">
        <v>3492</v>
      </c>
      <c r="I25" s="107" t="s">
        <v>3492</v>
      </c>
      <c r="J25" s="58">
        <v>0</v>
      </c>
      <c r="K25" s="59">
        <v>0</v>
      </c>
      <c r="L25" s="107" t="s">
        <v>3492</v>
      </c>
      <c r="M25" s="59">
        <v>0</v>
      </c>
      <c r="N25" s="107" t="s">
        <v>3492</v>
      </c>
      <c r="O25" s="58">
        <v>0</v>
      </c>
      <c r="P25" s="58">
        <v>0</v>
      </c>
    </row>
    <row r="26" spans="1:16">
      <c r="A26" t="s">
        <v>177</v>
      </c>
      <c r="B26" t="s">
        <v>177</v>
      </c>
      <c r="C26" s="106" t="s">
        <v>3492</v>
      </c>
      <c r="D26" t="s">
        <v>177</v>
      </c>
      <c r="E26" s="107" t="s">
        <v>3492</v>
      </c>
      <c r="F26" s="107" t="s">
        <v>3492</v>
      </c>
      <c r="G26" s="55">
        <v>0</v>
      </c>
      <c r="H26" t="s">
        <v>177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1881</v>
      </c>
      <c r="B27" s="106" t="s">
        <v>3492</v>
      </c>
      <c r="C27" s="106" t="s">
        <v>3492</v>
      </c>
      <c r="D27" s="107" t="s">
        <v>3492</v>
      </c>
      <c r="E27" s="107" t="s">
        <v>3492</v>
      </c>
      <c r="F27" s="107" t="s">
        <v>3492</v>
      </c>
      <c r="G27" s="59">
        <v>0</v>
      </c>
      <c r="H27" s="107" t="s">
        <v>3492</v>
      </c>
      <c r="I27" s="107" t="s">
        <v>3492</v>
      </c>
      <c r="J27" s="58">
        <v>0</v>
      </c>
      <c r="K27" s="59">
        <v>0</v>
      </c>
      <c r="L27" s="107" t="s">
        <v>3492</v>
      </c>
      <c r="M27" s="59">
        <v>0</v>
      </c>
      <c r="N27" s="107" t="s">
        <v>3492</v>
      </c>
      <c r="O27" s="58">
        <v>0</v>
      </c>
      <c r="P27" s="58">
        <v>0</v>
      </c>
    </row>
    <row r="28" spans="1:16">
      <c r="A28" t="s">
        <v>177</v>
      </c>
      <c r="B28" t="s">
        <v>177</v>
      </c>
      <c r="C28" s="106" t="s">
        <v>3492</v>
      </c>
      <c r="D28" t="s">
        <v>177</v>
      </c>
      <c r="E28" s="107" t="s">
        <v>3492</v>
      </c>
      <c r="F28" s="107" t="s">
        <v>3492</v>
      </c>
      <c r="G28" s="55">
        <v>0</v>
      </c>
      <c r="H28" t="s">
        <v>177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1882</v>
      </c>
      <c r="B29" s="106" t="s">
        <v>3492</v>
      </c>
      <c r="C29" s="106" t="s">
        <v>3492</v>
      </c>
      <c r="D29" s="107" t="s">
        <v>3492</v>
      </c>
      <c r="E29" s="107" t="s">
        <v>3492</v>
      </c>
      <c r="F29" s="107" t="s">
        <v>3492</v>
      </c>
      <c r="G29" s="59">
        <v>0</v>
      </c>
      <c r="H29" s="107" t="s">
        <v>3492</v>
      </c>
      <c r="I29" s="107" t="s">
        <v>3492</v>
      </c>
      <c r="J29" s="58">
        <v>0</v>
      </c>
      <c r="K29" s="59">
        <v>0</v>
      </c>
      <c r="L29" s="107" t="s">
        <v>3492</v>
      </c>
      <c r="M29" s="59">
        <v>0</v>
      </c>
      <c r="N29" s="107" t="s">
        <v>3492</v>
      </c>
      <c r="O29" s="58">
        <v>0</v>
      </c>
      <c r="P29" s="58">
        <v>0</v>
      </c>
    </row>
    <row r="30" spans="1:16">
      <c r="A30" s="57" t="s">
        <v>1883</v>
      </c>
      <c r="B30" s="106" t="s">
        <v>3492</v>
      </c>
      <c r="C30" s="106" t="s">
        <v>3492</v>
      </c>
      <c r="D30" s="107" t="s">
        <v>3492</v>
      </c>
      <c r="E30" s="107" t="s">
        <v>3492</v>
      </c>
      <c r="F30" s="107" t="s">
        <v>3492</v>
      </c>
      <c r="G30" s="59">
        <v>0</v>
      </c>
      <c r="H30" s="107" t="s">
        <v>3492</v>
      </c>
      <c r="I30" s="107" t="s">
        <v>3492</v>
      </c>
      <c r="J30" s="58">
        <v>0</v>
      </c>
      <c r="K30" s="59">
        <v>0</v>
      </c>
      <c r="L30" s="107" t="s">
        <v>3492</v>
      </c>
      <c r="M30" s="59">
        <v>0</v>
      </c>
      <c r="N30" s="107" t="s">
        <v>3492</v>
      </c>
      <c r="O30" s="58">
        <v>0</v>
      </c>
      <c r="P30" s="58">
        <v>0</v>
      </c>
    </row>
    <row r="31" spans="1:16">
      <c r="A31" t="s">
        <v>177</v>
      </c>
      <c r="B31" t="s">
        <v>177</v>
      </c>
      <c r="C31" s="106" t="s">
        <v>3492</v>
      </c>
      <c r="D31" t="s">
        <v>177</v>
      </c>
      <c r="E31" s="107" t="s">
        <v>3492</v>
      </c>
      <c r="F31" s="107" t="s">
        <v>3492</v>
      </c>
      <c r="G31" s="55">
        <v>0</v>
      </c>
      <c r="H31" t="s">
        <v>177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1884</v>
      </c>
      <c r="B32" s="106" t="s">
        <v>3492</v>
      </c>
      <c r="C32" s="106" t="s">
        <v>3492</v>
      </c>
      <c r="D32" s="107" t="s">
        <v>3492</v>
      </c>
      <c r="E32" s="107" t="s">
        <v>3492</v>
      </c>
      <c r="F32" s="107" t="s">
        <v>3492</v>
      </c>
      <c r="G32" s="59">
        <v>0</v>
      </c>
      <c r="H32" s="107" t="s">
        <v>3492</v>
      </c>
      <c r="I32" s="107" t="s">
        <v>3492</v>
      </c>
      <c r="J32" s="58">
        <v>0</v>
      </c>
      <c r="K32" s="59">
        <v>0</v>
      </c>
      <c r="L32" s="107" t="s">
        <v>3492</v>
      </c>
      <c r="M32" s="59">
        <v>0</v>
      </c>
      <c r="N32" s="107" t="s">
        <v>3492</v>
      </c>
      <c r="O32" s="58">
        <v>0</v>
      </c>
      <c r="P32" s="58">
        <v>0</v>
      </c>
    </row>
    <row r="33" spans="1:16">
      <c r="A33" t="s">
        <v>177</v>
      </c>
      <c r="B33" t="s">
        <v>177</v>
      </c>
      <c r="C33" s="106" t="s">
        <v>3492</v>
      </c>
      <c r="D33" t="s">
        <v>177</v>
      </c>
      <c r="E33" s="107" t="s">
        <v>3492</v>
      </c>
      <c r="F33" s="107" t="s">
        <v>3492</v>
      </c>
      <c r="G33" s="55">
        <v>0</v>
      </c>
      <c r="H33" t="s">
        <v>177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1885</v>
      </c>
      <c r="B34" s="106" t="s">
        <v>3492</v>
      </c>
      <c r="C34" s="106" t="s">
        <v>3492</v>
      </c>
      <c r="D34" s="107" t="s">
        <v>3492</v>
      </c>
      <c r="E34" s="107" t="s">
        <v>3492</v>
      </c>
      <c r="F34" s="107" t="s">
        <v>3492</v>
      </c>
      <c r="G34" s="59">
        <v>0</v>
      </c>
      <c r="H34" s="107" t="s">
        <v>3492</v>
      </c>
      <c r="I34" s="107" t="s">
        <v>3492</v>
      </c>
      <c r="J34" s="58">
        <v>0</v>
      </c>
      <c r="K34" s="59">
        <v>0</v>
      </c>
      <c r="L34" s="107" t="s">
        <v>3492</v>
      </c>
      <c r="M34" s="59">
        <v>0</v>
      </c>
      <c r="N34" s="107" t="s">
        <v>3492</v>
      </c>
      <c r="O34" s="58">
        <v>0</v>
      </c>
      <c r="P34" s="58">
        <v>0</v>
      </c>
    </row>
    <row r="35" spans="1:16">
      <c r="A35" t="s">
        <v>177</v>
      </c>
      <c r="B35" t="s">
        <v>177</v>
      </c>
      <c r="C35" s="106" t="s">
        <v>3492</v>
      </c>
      <c r="D35" t="s">
        <v>177</v>
      </c>
      <c r="E35" s="107" t="s">
        <v>3492</v>
      </c>
      <c r="F35" s="107" t="s">
        <v>3492</v>
      </c>
      <c r="G35" s="55">
        <v>0</v>
      </c>
      <c r="H35" t="s">
        <v>177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1886</v>
      </c>
      <c r="B36" s="106" t="s">
        <v>3492</v>
      </c>
      <c r="C36" s="106" t="s">
        <v>3492</v>
      </c>
      <c r="D36" s="107" t="s">
        <v>3492</v>
      </c>
      <c r="E36" s="107" t="s">
        <v>3492</v>
      </c>
      <c r="F36" s="107" t="s">
        <v>3492</v>
      </c>
      <c r="G36" s="59">
        <v>0</v>
      </c>
      <c r="H36" s="107" t="s">
        <v>3492</v>
      </c>
      <c r="I36" s="107" t="s">
        <v>3492</v>
      </c>
      <c r="J36" s="58">
        <v>0</v>
      </c>
      <c r="K36" s="59">
        <v>0</v>
      </c>
      <c r="L36" s="107" t="s">
        <v>3492</v>
      </c>
      <c r="M36" s="59">
        <v>0</v>
      </c>
      <c r="N36" s="107" t="s">
        <v>3492</v>
      </c>
      <c r="O36" s="58">
        <v>0</v>
      </c>
      <c r="P36" s="58">
        <v>0</v>
      </c>
    </row>
    <row r="37" spans="1:16">
      <c r="A37" t="s">
        <v>177</v>
      </c>
      <c r="B37" t="s">
        <v>177</v>
      </c>
      <c r="C37" s="106" t="s">
        <v>3492</v>
      </c>
      <c r="D37" t="s">
        <v>177</v>
      </c>
      <c r="E37" s="107" t="s">
        <v>3492</v>
      </c>
      <c r="F37" s="107" t="s">
        <v>3492</v>
      </c>
      <c r="G37" s="55">
        <v>0</v>
      </c>
      <c r="H37" t="s">
        <v>177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186</v>
      </c>
      <c r="B38" s="106" t="s">
        <v>3492</v>
      </c>
      <c r="C38" s="106" t="s">
        <v>3492</v>
      </c>
      <c r="D38" s="107" t="s">
        <v>3492</v>
      </c>
      <c r="E38" s="107" t="s">
        <v>3492</v>
      </c>
      <c r="F38" s="107" t="s">
        <v>3492</v>
      </c>
      <c r="G38" s="107" t="s">
        <v>3492</v>
      </c>
      <c r="H38" s="107" t="s">
        <v>3492</v>
      </c>
      <c r="I38" s="107" t="s">
        <v>3492</v>
      </c>
      <c r="J38" s="107" t="s">
        <v>3492</v>
      </c>
      <c r="K38" s="107" t="s">
        <v>3492</v>
      </c>
      <c r="L38" s="107" t="s">
        <v>3492</v>
      </c>
      <c r="M38" s="107" t="s">
        <v>3492</v>
      </c>
      <c r="N38" s="107" t="s">
        <v>3492</v>
      </c>
      <c r="O38" s="107" t="s">
        <v>3492</v>
      </c>
      <c r="P38" s="107" t="s">
        <v>3492</v>
      </c>
    </row>
    <row r="39" spans="1:16">
      <c r="A39" t="s">
        <v>296</v>
      </c>
      <c r="B39" s="106" t="s">
        <v>3492</v>
      </c>
      <c r="C39" s="106" t="s">
        <v>3492</v>
      </c>
      <c r="D39" s="107" t="s">
        <v>3492</v>
      </c>
      <c r="E39" s="107" t="s">
        <v>3492</v>
      </c>
      <c r="F39" s="107" t="s">
        <v>3492</v>
      </c>
      <c r="G39" s="107" t="s">
        <v>3492</v>
      </c>
      <c r="H39" s="107" t="s">
        <v>3492</v>
      </c>
      <c r="I39" s="107" t="s">
        <v>3492</v>
      </c>
      <c r="J39" s="107" t="s">
        <v>3492</v>
      </c>
      <c r="K39" s="107" t="s">
        <v>3492</v>
      </c>
      <c r="L39" s="107" t="s">
        <v>3492</v>
      </c>
      <c r="M39" s="107" t="s">
        <v>3492</v>
      </c>
      <c r="N39" s="107" t="s">
        <v>3492</v>
      </c>
      <c r="O39" s="107" t="s">
        <v>3492</v>
      </c>
      <c r="P39" s="107" t="s">
        <v>3492</v>
      </c>
    </row>
    <row r="40" spans="1:16">
      <c r="A40" t="s">
        <v>297</v>
      </c>
      <c r="B40" s="106" t="s">
        <v>3492</v>
      </c>
      <c r="C40" s="106" t="s">
        <v>3492</v>
      </c>
      <c r="D40" s="107" t="s">
        <v>3492</v>
      </c>
      <c r="E40" s="107" t="s">
        <v>3492</v>
      </c>
      <c r="F40" s="107" t="s">
        <v>3492</v>
      </c>
      <c r="G40" s="107" t="s">
        <v>3492</v>
      </c>
      <c r="H40" s="107" t="s">
        <v>3492</v>
      </c>
      <c r="I40" s="107" t="s">
        <v>3492</v>
      </c>
      <c r="J40" s="107" t="s">
        <v>3492</v>
      </c>
      <c r="K40" s="107" t="s">
        <v>3492</v>
      </c>
      <c r="L40" s="107" t="s">
        <v>3492</v>
      </c>
      <c r="M40" s="107" t="s">
        <v>3492</v>
      </c>
      <c r="N40" s="107" t="s">
        <v>3492</v>
      </c>
      <c r="O40" s="107" t="s">
        <v>3492</v>
      </c>
      <c r="P40" s="107" t="s">
        <v>3492</v>
      </c>
    </row>
    <row r="41" spans="1:16">
      <c r="A41" t="s">
        <v>298</v>
      </c>
      <c r="B41" s="106" t="s">
        <v>3492</v>
      </c>
      <c r="C41" s="106" t="s">
        <v>3492</v>
      </c>
      <c r="D41" s="107" t="s">
        <v>3492</v>
      </c>
      <c r="E41" s="107" t="s">
        <v>3492</v>
      </c>
      <c r="F41" s="107" t="s">
        <v>3492</v>
      </c>
      <c r="G41" s="107" t="s">
        <v>3492</v>
      </c>
      <c r="H41" s="107" t="s">
        <v>3492</v>
      </c>
      <c r="I41" s="107" t="s">
        <v>3492</v>
      </c>
      <c r="J41" s="107" t="s">
        <v>3492</v>
      </c>
      <c r="K41" s="107" t="s">
        <v>3492</v>
      </c>
      <c r="L41" s="107" t="s">
        <v>3492</v>
      </c>
      <c r="M41" s="107" t="s">
        <v>3492</v>
      </c>
      <c r="N41" s="107" t="s">
        <v>3492</v>
      </c>
      <c r="O41" s="107" t="s">
        <v>3492</v>
      </c>
      <c r="P41" s="107" t="s">
        <v>3492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3491</v>
      </c>
    </row>
    <row r="2" spans="1:34" s="1" customFormat="1">
      <c r="A2" s="2" t="s">
        <v>1</v>
      </c>
      <c r="B2" s="9" t="s">
        <v>2709</v>
      </c>
    </row>
    <row r="3" spans="1:34" s="1" customFormat="1">
      <c r="A3" s="2" t="s">
        <v>2</v>
      </c>
      <c r="B3" s="20" t="s">
        <v>2710</v>
      </c>
    </row>
    <row r="4" spans="1:34" s="1" customFormat="1">
      <c r="A4" s="2" t="s">
        <v>3</v>
      </c>
      <c r="B4" s="61" t="s">
        <v>165</v>
      </c>
    </row>
    <row r="5" spans="1:34" ht="18.75">
      <c r="A5" s="82" t="s">
        <v>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155</v>
      </c>
      <c r="K6" s="33" t="s">
        <v>156</v>
      </c>
      <c r="L6" s="33" t="s">
        <v>5</v>
      </c>
      <c r="M6" s="33" t="s">
        <v>69</v>
      </c>
      <c r="N6" s="33" t="s">
        <v>54</v>
      </c>
      <c r="O6" s="34" t="s">
        <v>151</v>
      </c>
    </row>
    <row r="7" spans="1:34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21" t="s">
        <v>70</v>
      </c>
      <c r="F7" s="21" t="s">
        <v>71</v>
      </c>
      <c r="G7" s="100" t="s">
        <v>3492</v>
      </c>
      <c r="H7" s="21" t="s">
        <v>7</v>
      </c>
      <c r="I7" s="21" t="s">
        <v>7</v>
      </c>
      <c r="J7" s="21" t="s">
        <v>152</v>
      </c>
      <c r="K7" s="100" t="s">
        <v>3492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102" t="s">
        <v>3492</v>
      </c>
      <c r="H9" s="102" t="s">
        <v>3492</v>
      </c>
      <c r="I9" s="102" t="s">
        <v>3492</v>
      </c>
      <c r="J9" s="53">
        <v>0</v>
      </c>
      <c r="K9" s="102" t="s">
        <v>3492</v>
      </c>
      <c r="L9" s="53">
        <v>0</v>
      </c>
      <c r="M9" s="102" t="s">
        <v>3492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172</v>
      </c>
      <c r="B10" s="106" t="s">
        <v>3492</v>
      </c>
      <c r="C10" s="107" t="s">
        <v>3492</v>
      </c>
      <c r="D10" s="107" t="s">
        <v>3492</v>
      </c>
      <c r="E10" s="107" t="s">
        <v>3492</v>
      </c>
      <c r="F10" s="59">
        <v>0</v>
      </c>
      <c r="G10" s="107" t="s">
        <v>3492</v>
      </c>
      <c r="H10" s="107" t="s">
        <v>3492</v>
      </c>
      <c r="I10" s="58">
        <v>0</v>
      </c>
      <c r="J10" s="59">
        <v>0</v>
      </c>
      <c r="K10" s="107" t="s">
        <v>3492</v>
      </c>
      <c r="L10" s="59">
        <v>0</v>
      </c>
      <c r="M10" s="107" t="s">
        <v>3492</v>
      </c>
      <c r="N10" s="58">
        <v>0</v>
      </c>
      <c r="O10" s="58">
        <v>0</v>
      </c>
    </row>
    <row r="11" spans="1:34">
      <c r="A11" s="57" t="s">
        <v>1887</v>
      </c>
      <c r="B11" s="106" t="s">
        <v>3492</v>
      </c>
      <c r="C11" s="107" t="s">
        <v>3492</v>
      </c>
      <c r="D11" s="107" t="s">
        <v>3492</v>
      </c>
      <c r="E11" s="107" t="s">
        <v>3492</v>
      </c>
      <c r="F11" s="59">
        <v>0</v>
      </c>
      <c r="G11" s="107" t="s">
        <v>3492</v>
      </c>
      <c r="H11" s="107" t="s">
        <v>3492</v>
      </c>
      <c r="I11" s="58">
        <v>0</v>
      </c>
      <c r="J11" s="59">
        <v>0</v>
      </c>
      <c r="K11" s="107" t="s">
        <v>3492</v>
      </c>
      <c r="L11" s="59">
        <v>0</v>
      </c>
      <c r="M11" s="107" t="s">
        <v>3492</v>
      </c>
      <c r="N11" s="58">
        <v>0</v>
      </c>
      <c r="O11" s="58">
        <v>0</v>
      </c>
    </row>
    <row r="12" spans="1:34">
      <c r="A12" t="s">
        <v>177</v>
      </c>
      <c r="B12" t="s">
        <v>177</v>
      </c>
      <c r="C12" t="s">
        <v>177</v>
      </c>
      <c r="D12" s="107" t="s">
        <v>3492</v>
      </c>
      <c r="E12" s="107" t="s">
        <v>3492</v>
      </c>
      <c r="F12" s="55">
        <v>0</v>
      </c>
      <c r="G12" t="s">
        <v>177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1888</v>
      </c>
      <c r="B13" s="106" t="s">
        <v>3492</v>
      </c>
      <c r="C13" s="107" t="s">
        <v>3492</v>
      </c>
      <c r="D13" s="107" t="s">
        <v>3492</v>
      </c>
      <c r="E13" s="107" t="s">
        <v>3492</v>
      </c>
      <c r="F13" s="59">
        <v>0</v>
      </c>
      <c r="G13" s="107" t="s">
        <v>3492</v>
      </c>
      <c r="H13" s="107" t="s">
        <v>3492</v>
      </c>
      <c r="I13" s="58">
        <v>0</v>
      </c>
      <c r="J13" s="59">
        <v>0</v>
      </c>
      <c r="K13" s="107" t="s">
        <v>3492</v>
      </c>
      <c r="L13" s="59">
        <v>0</v>
      </c>
      <c r="M13" s="107" t="s">
        <v>3492</v>
      </c>
      <c r="N13" s="58">
        <v>0</v>
      </c>
      <c r="O13" s="58">
        <v>0</v>
      </c>
    </row>
    <row r="14" spans="1:34">
      <c r="A14" t="s">
        <v>177</v>
      </c>
      <c r="B14" t="s">
        <v>177</v>
      </c>
      <c r="C14" t="s">
        <v>177</v>
      </c>
      <c r="D14" s="107" t="s">
        <v>3492</v>
      </c>
      <c r="E14" s="107" t="s">
        <v>3492</v>
      </c>
      <c r="F14" s="55">
        <v>0</v>
      </c>
      <c r="G14" t="s">
        <v>177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1889</v>
      </c>
      <c r="B15" s="106" t="s">
        <v>3492</v>
      </c>
      <c r="C15" s="107" t="s">
        <v>3492</v>
      </c>
      <c r="D15" s="107" t="s">
        <v>3492</v>
      </c>
      <c r="E15" s="107" t="s">
        <v>3492</v>
      </c>
      <c r="F15" s="59">
        <v>0</v>
      </c>
      <c r="G15" s="107" t="s">
        <v>3492</v>
      </c>
      <c r="H15" s="107" t="s">
        <v>3492</v>
      </c>
      <c r="I15" s="58">
        <v>0</v>
      </c>
      <c r="J15" s="59">
        <v>0</v>
      </c>
      <c r="K15" s="107" t="s">
        <v>3492</v>
      </c>
      <c r="L15" s="59">
        <v>0</v>
      </c>
      <c r="M15" s="107" t="s">
        <v>3492</v>
      </c>
      <c r="N15" s="58">
        <v>0</v>
      </c>
      <c r="O15" s="58">
        <v>0</v>
      </c>
    </row>
    <row r="16" spans="1:34">
      <c r="A16" t="s">
        <v>177</v>
      </c>
      <c r="B16" t="s">
        <v>177</v>
      </c>
      <c r="C16" t="s">
        <v>177</v>
      </c>
      <c r="D16" s="107" t="s">
        <v>3492</v>
      </c>
      <c r="E16" s="107" t="s">
        <v>3492</v>
      </c>
      <c r="F16" s="55">
        <v>0</v>
      </c>
      <c r="G16" t="s">
        <v>177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1890</v>
      </c>
      <c r="B17" s="106" t="s">
        <v>3492</v>
      </c>
      <c r="C17" s="107" t="s">
        <v>3492</v>
      </c>
      <c r="D17" s="107" t="s">
        <v>3492</v>
      </c>
      <c r="E17" s="107" t="s">
        <v>3492</v>
      </c>
      <c r="F17" s="59">
        <v>0</v>
      </c>
      <c r="G17" s="107" t="s">
        <v>3492</v>
      </c>
      <c r="H17" s="107" t="s">
        <v>3492</v>
      </c>
      <c r="I17" s="58">
        <v>0</v>
      </c>
      <c r="J17" s="59">
        <v>0</v>
      </c>
      <c r="K17" s="107" t="s">
        <v>3492</v>
      </c>
      <c r="L17" s="59">
        <v>0</v>
      </c>
      <c r="M17" s="107" t="s">
        <v>3492</v>
      </c>
      <c r="N17" s="58">
        <v>0</v>
      </c>
      <c r="O17" s="58">
        <v>0</v>
      </c>
    </row>
    <row r="18" spans="1:15">
      <c r="A18" t="s">
        <v>177</v>
      </c>
      <c r="B18" t="s">
        <v>177</v>
      </c>
      <c r="C18" t="s">
        <v>177</v>
      </c>
      <c r="D18" s="107" t="s">
        <v>3492</v>
      </c>
      <c r="E18" s="107" t="s">
        <v>3492</v>
      </c>
      <c r="F18" s="55">
        <v>0</v>
      </c>
      <c r="G18" t="s">
        <v>177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1891</v>
      </c>
      <c r="B19" s="106" t="s">
        <v>3492</v>
      </c>
      <c r="C19" s="107" t="s">
        <v>3492</v>
      </c>
      <c r="D19" s="107" t="s">
        <v>3492</v>
      </c>
      <c r="E19" s="107" t="s">
        <v>3492</v>
      </c>
      <c r="F19" s="59">
        <v>0</v>
      </c>
      <c r="G19" s="107" t="s">
        <v>3492</v>
      </c>
      <c r="H19" s="107" t="s">
        <v>3492</v>
      </c>
      <c r="I19" s="58">
        <v>0</v>
      </c>
      <c r="J19" s="59">
        <v>0</v>
      </c>
      <c r="K19" s="107" t="s">
        <v>3492</v>
      </c>
      <c r="L19" s="59">
        <v>0</v>
      </c>
      <c r="M19" s="107" t="s">
        <v>3492</v>
      </c>
      <c r="N19" s="58">
        <v>0</v>
      </c>
      <c r="O19" s="58">
        <v>0</v>
      </c>
    </row>
    <row r="20" spans="1:15">
      <c r="A20" s="57" t="s">
        <v>1892</v>
      </c>
      <c r="B20" s="106" t="s">
        <v>3492</v>
      </c>
      <c r="C20" s="107" t="s">
        <v>3492</v>
      </c>
      <c r="D20" s="107" t="s">
        <v>3492</v>
      </c>
      <c r="E20" s="107" t="s">
        <v>3492</v>
      </c>
      <c r="F20" s="59">
        <v>0</v>
      </c>
      <c r="G20" s="107" t="s">
        <v>3492</v>
      </c>
      <c r="H20" s="107" t="s">
        <v>3492</v>
      </c>
      <c r="I20" s="58">
        <v>0</v>
      </c>
      <c r="J20" s="59">
        <v>0</v>
      </c>
      <c r="K20" s="107" t="s">
        <v>3492</v>
      </c>
      <c r="L20" s="59">
        <v>0</v>
      </c>
      <c r="M20" s="107" t="s">
        <v>3492</v>
      </c>
      <c r="N20" s="58">
        <v>0</v>
      </c>
      <c r="O20" s="58">
        <v>0</v>
      </c>
    </row>
    <row r="21" spans="1:15">
      <c r="A21" t="s">
        <v>177</v>
      </c>
      <c r="B21" t="s">
        <v>177</v>
      </c>
      <c r="C21" t="s">
        <v>177</v>
      </c>
      <c r="D21" s="107" t="s">
        <v>3492</v>
      </c>
      <c r="E21" s="107" t="s">
        <v>3492</v>
      </c>
      <c r="F21" s="55">
        <v>0</v>
      </c>
      <c r="G21" t="s">
        <v>177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1893</v>
      </c>
      <c r="B22" s="106" t="s">
        <v>3492</v>
      </c>
      <c r="C22" s="107" t="s">
        <v>3492</v>
      </c>
      <c r="D22" s="107" t="s">
        <v>3492</v>
      </c>
      <c r="E22" s="107" t="s">
        <v>3492</v>
      </c>
      <c r="F22" s="59">
        <v>0</v>
      </c>
      <c r="G22" s="107" t="s">
        <v>3492</v>
      </c>
      <c r="H22" s="107" t="s">
        <v>3492</v>
      </c>
      <c r="I22" s="58">
        <v>0</v>
      </c>
      <c r="J22" s="59">
        <v>0</v>
      </c>
      <c r="K22" s="107" t="s">
        <v>3492</v>
      </c>
      <c r="L22" s="59">
        <v>0</v>
      </c>
      <c r="M22" s="107" t="s">
        <v>3492</v>
      </c>
      <c r="N22" s="58">
        <v>0</v>
      </c>
      <c r="O22" s="58">
        <v>0</v>
      </c>
    </row>
    <row r="23" spans="1:15">
      <c r="A23" t="s">
        <v>177</v>
      </c>
      <c r="B23" t="s">
        <v>177</v>
      </c>
      <c r="C23" t="s">
        <v>177</v>
      </c>
      <c r="D23" s="107" t="s">
        <v>3492</v>
      </c>
      <c r="E23" s="107" t="s">
        <v>3492</v>
      </c>
      <c r="F23" s="55">
        <v>0</v>
      </c>
      <c r="G23" t="s">
        <v>177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1894</v>
      </c>
      <c r="B24" s="106" t="s">
        <v>3492</v>
      </c>
      <c r="C24" s="107" t="s">
        <v>3492</v>
      </c>
      <c r="D24" s="107" t="s">
        <v>3492</v>
      </c>
      <c r="E24" s="107" t="s">
        <v>3492</v>
      </c>
      <c r="F24" s="59">
        <v>0</v>
      </c>
      <c r="G24" s="107" t="s">
        <v>3492</v>
      </c>
      <c r="H24" s="107" t="s">
        <v>3492</v>
      </c>
      <c r="I24" s="58">
        <v>0</v>
      </c>
      <c r="J24" s="59">
        <v>0</v>
      </c>
      <c r="K24" s="107" t="s">
        <v>3492</v>
      </c>
      <c r="L24" s="59">
        <v>0</v>
      </c>
      <c r="M24" s="107" t="s">
        <v>3492</v>
      </c>
      <c r="N24" s="58">
        <v>0</v>
      </c>
      <c r="O24" s="58">
        <v>0</v>
      </c>
    </row>
    <row r="25" spans="1:15">
      <c r="A25" t="s">
        <v>177</v>
      </c>
      <c r="B25" t="s">
        <v>177</v>
      </c>
      <c r="C25" t="s">
        <v>177</v>
      </c>
      <c r="D25" s="107" t="s">
        <v>3492</v>
      </c>
      <c r="E25" s="107" t="s">
        <v>3492</v>
      </c>
      <c r="F25" s="55">
        <v>0</v>
      </c>
      <c r="G25" t="s">
        <v>177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818</v>
      </c>
      <c r="B26" s="106" t="s">
        <v>3492</v>
      </c>
      <c r="C26" s="107" t="s">
        <v>3492</v>
      </c>
      <c r="D26" s="107" t="s">
        <v>3492</v>
      </c>
      <c r="E26" s="107" t="s">
        <v>3492</v>
      </c>
      <c r="F26" s="59">
        <v>0</v>
      </c>
      <c r="G26" s="107" t="s">
        <v>3492</v>
      </c>
      <c r="H26" s="107" t="s">
        <v>3492</v>
      </c>
      <c r="I26" s="58">
        <v>0</v>
      </c>
      <c r="J26" s="59">
        <v>0</v>
      </c>
      <c r="K26" s="107" t="s">
        <v>3492</v>
      </c>
      <c r="L26" s="59">
        <v>0</v>
      </c>
      <c r="M26" s="107" t="s">
        <v>3492</v>
      </c>
      <c r="N26" s="58">
        <v>0</v>
      </c>
      <c r="O26" s="58">
        <v>0</v>
      </c>
    </row>
    <row r="27" spans="1:15">
      <c r="A27" t="s">
        <v>177</v>
      </c>
      <c r="B27" t="s">
        <v>177</v>
      </c>
      <c r="C27" t="s">
        <v>177</v>
      </c>
      <c r="D27" s="107" t="s">
        <v>3492</v>
      </c>
      <c r="E27" s="107" t="s">
        <v>3492</v>
      </c>
      <c r="F27" s="55">
        <v>0</v>
      </c>
      <c r="G27" t="s">
        <v>177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184</v>
      </c>
      <c r="B28" s="106" t="s">
        <v>3492</v>
      </c>
      <c r="C28" s="107" t="s">
        <v>3492</v>
      </c>
      <c r="D28" s="107" t="s">
        <v>3492</v>
      </c>
      <c r="E28" s="107" t="s">
        <v>3492</v>
      </c>
      <c r="F28" s="59">
        <v>0</v>
      </c>
      <c r="G28" s="107" t="s">
        <v>3492</v>
      </c>
      <c r="H28" s="107" t="s">
        <v>3492</v>
      </c>
      <c r="I28" s="58">
        <v>0</v>
      </c>
      <c r="J28" s="59">
        <v>0</v>
      </c>
      <c r="K28" s="107" t="s">
        <v>3492</v>
      </c>
      <c r="L28" s="59">
        <v>0</v>
      </c>
      <c r="M28" s="107" t="s">
        <v>3492</v>
      </c>
      <c r="N28" s="58">
        <v>0</v>
      </c>
      <c r="O28" s="58">
        <v>0</v>
      </c>
    </row>
    <row r="29" spans="1:15">
      <c r="A29" s="57" t="s">
        <v>288</v>
      </c>
      <c r="B29" s="106" t="s">
        <v>3492</v>
      </c>
      <c r="C29" s="107" t="s">
        <v>3492</v>
      </c>
      <c r="D29" s="107" t="s">
        <v>3492</v>
      </c>
      <c r="E29" s="107" t="s">
        <v>3492</v>
      </c>
      <c r="F29" s="59">
        <v>0</v>
      </c>
      <c r="G29" s="107" t="s">
        <v>3492</v>
      </c>
      <c r="H29" s="107" t="s">
        <v>3492</v>
      </c>
      <c r="I29" s="58">
        <v>0</v>
      </c>
      <c r="J29" s="59">
        <v>0</v>
      </c>
      <c r="K29" s="107" t="s">
        <v>3492</v>
      </c>
      <c r="L29" s="59">
        <v>0</v>
      </c>
      <c r="M29" s="107" t="s">
        <v>3492</v>
      </c>
      <c r="N29" s="58">
        <v>0</v>
      </c>
      <c r="O29" s="58">
        <v>0</v>
      </c>
    </row>
    <row r="30" spans="1:15">
      <c r="A30" t="s">
        <v>177</v>
      </c>
      <c r="B30" t="s">
        <v>177</v>
      </c>
      <c r="C30" t="s">
        <v>177</v>
      </c>
      <c r="D30" s="107" t="s">
        <v>3492</v>
      </c>
      <c r="E30" s="107" t="s">
        <v>3492</v>
      </c>
      <c r="F30" s="55">
        <v>0</v>
      </c>
      <c r="G30" t="s">
        <v>177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1895</v>
      </c>
      <c r="B31" s="106" t="s">
        <v>3492</v>
      </c>
      <c r="C31" s="107" t="s">
        <v>3492</v>
      </c>
      <c r="D31" s="107" t="s">
        <v>3492</v>
      </c>
      <c r="E31" s="107" t="s">
        <v>3492</v>
      </c>
      <c r="F31" s="59">
        <v>0</v>
      </c>
      <c r="G31" s="107" t="s">
        <v>3492</v>
      </c>
      <c r="H31" s="107" t="s">
        <v>3492</v>
      </c>
      <c r="I31" s="58">
        <v>0</v>
      </c>
      <c r="J31" s="59">
        <v>0</v>
      </c>
      <c r="K31" s="107" t="s">
        <v>3492</v>
      </c>
      <c r="L31" s="59">
        <v>0</v>
      </c>
      <c r="M31" s="107" t="s">
        <v>3492</v>
      </c>
      <c r="N31" s="58">
        <v>0</v>
      </c>
      <c r="O31" s="58">
        <v>0</v>
      </c>
    </row>
    <row r="32" spans="1:15">
      <c r="A32" t="s">
        <v>177</v>
      </c>
      <c r="B32" t="s">
        <v>177</v>
      </c>
      <c r="C32" t="s">
        <v>177</v>
      </c>
      <c r="D32" s="107" t="s">
        <v>3492</v>
      </c>
      <c r="E32" s="107" t="s">
        <v>3492</v>
      </c>
      <c r="F32" s="55">
        <v>0</v>
      </c>
      <c r="G32" t="s">
        <v>177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296</v>
      </c>
      <c r="B33" s="106" t="s">
        <v>3492</v>
      </c>
      <c r="C33" s="107" t="s">
        <v>3492</v>
      </c>
      <c r="D33" s="107" t="s">
        <v>3492</v>
      </c>
      <c r="E33" s="107" t="s">
        <v>3492</v>
      </c>
      <c r="F33" s="107" t="s">
        <v>3492</v>
      </c>
      <c r="G33" s="107" t="s">
        <v>3492</v>
      </c>
      <c r="H33" s="107" t="s">
        <v>3492</v>
      </c>
      <c r="I33" s="107" t="s">
        <v>3492</v>
      </c>
      <c r="J33" s="107" t="s">
        <v>3492</v>
      </c>
      <c r="K33" s="107" t="s">
        <v>3492</v>
      </c>
      <c r="L33" s="107" t="s">
        <v>3492</v>
      </c>
      <c r="M33" s="107" t="s">
        <v>3492</v>
      </c>
      <c r="N33" s="107" t="s">
        <v>3492</v>
      </c>
      <c r="O33" s="107" t="s">
        <v>3492</v>
      </c>
    </row>
    <row r="34" spans="1:15">
      <c r="A34" t="s">
        <v>297</v>
      </c>
      <c r="B34" s="106" t="s">
        <v>3492</v>
      </c>
      <c r="C34" s="107" t="s">
        <v>3492</v>
      </c>
      <c r="D34" s="107" t="s">
        <v>3492</v>
      </c>
      <c r="E34" s="107" t="s">
        <v>3492</v>
      </c>
      <c r="F34" s="107" t="s">
        <v>3492</v>
      </c>
      <c r="G34" s="107" t="s">
        <v>3492</v>
      </c>
      <c r="H34" s="107" t="s">
        <v>3492</v>
      </c>
      <c r="I34" s="107" t="s">
        <v>3492</v>
      </c>
      <c r="J34" s="107" t="s">
        <v>3492</v>
      </c>
      <c r="K34" s="107" t="s">
        <v>3492</v>
      </c>
      <c r="L34" s="107" t="s">
        <v>3492</v>
      </c>
      <c r="M34" s="107" t="s">
        <v>3492</v>
      </c>
      <c r="N34" s="107" t="s">
        <v>3492</v>
      </c>
      <c r="O34" s="107" t="s">
        <v>3492</v>
      </c>
    </row>
    <row r="35" spans="1:15">
      <c r="A35" t="s">
        <v>298</v>
      </c>
      <c r="B35" s="106" t="s">
        <v>3492</v>
      </c>
      <c r="C35" s="107" t="s">
        <v>3492</v>
      </c>
      <c r="D35" s="107" t="s">
        <v>3492</v>
      </c>
      <c r="E35" s="107" t="s">
        <v>3492</v>
      </c>
      <c r="F35" s="107" t="s">
        <v>3492</v>
      </c>
      <c r="G35" s="107" t="s">
        <v>3492</v>
      </c>
      <c r="H35" s="107" t="s">
        <v>3492</v>
      </c>
      <c r="I35" s="107" t="s">
        <v>3492</v>
      </c>
      <c r="J35" s="107" t="s">
        <v>3492</v>
      </c>
      <c r="K35" s="107" t="s">
        <v>3492</v>
      </c>
      <c r="L35" s="107" t="s">
        <v>3492</v>
      </c>
      <c r="M35" s="107" t="s">
        <v>3492</v>
      </c>
      <c r="N35" s="107" t="s">
        <v>3492</v>
      </c>
      <c r="O35" s="107" t="s">
        <v>3492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3491</v>
      </c>
    </row>
    <row r="2" spans="1:20" s="1" customFormat="1">
      <c r="A2" s="2" t="s">
        <v>1</v>
      </c>
      <c r="B2" s="9" t="s">
        <v>2709</v>
      </c>
    </row>
    <row r="3" spans="1:20" s="1" customFormat="1">
      <c r="A3" s="2" t="s">
        <v>2</v>
      </c>
      <c r="B3" s="20" t="s">
        <v>2710</v>
      </c>
    </row>
    <row r="4" spans="1:20" s="1" customFormat="1">
      <c r="A4" s="2" t="s">
        <v>3</v>
      </c>
      <c r="B4" s="61" t="s">
        <v>165</v>
      </c>
    </row>
    <row r="5" spans="1:20" ht="18.75">
      <c r="A5" s="82" t="s">
        <v>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33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100" t="s">
        <v>3492</v>
      </c>
      <c r="G7" s="100" t="s">
        <v>3492</v>
      </c>
      <c r="H7" s="21" t="s">
        <v>70</v>
      </c>
      <c r="I7" s="21" t="s">
        <v>71</v>
      </c>
      <c r="J7" s="100" t="s">
        <v>3492</v>
      </c>
      <c r="K7" s="21" t="s">
        <v>7</v>
      </c>
      <c r="L7" s="21" t="s">
        <v>7</v>
      </c>
      <c r="M7" s="21" t="s">
        <v>152</v>
      </c>
      <c r="N7" s="100" t="s">
        <v>3492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102" t="s">
        <v>3492</v>
      </c>
      <c r="H9" s="102" t="s">
        <v>3492</v>
      </c>
      <c r="I9" s="53">
        <v>0.66</v>
      </c>
      <c r="J9" s="102" t="s">
        <v>3492</v>
      </c>
      <c r="K9" s="102" t="s">
        <v>3492</v>
      </c>
      <c r="L9" s="54">
        <v>6.3600000000000004E-2</v>
      </c>
      <c r="M9" s="53">
        <v>26163.987000000001</v>
      </c>
      <c r="N9" s="102" t="s">
        <v>3492</v>
      </c>
      <c r="O9" s="53">
        <v>94.896780848999995</v>
      </c>
      <c r="P9" s="102" t="s">
        <v>3492</v>
      </c>
      <c r="Q9" s="54">
        <v>1</v>
      </c>
      <c r="R9" s="54">
        <v>1.8E-3</v>
      </c>
      <c r="S9" s="25"/>
    </row>
    <row r="10" spans="1:20">
      <c r="A10" s="57" t="s">
        <v>172</v>
      </c>
      <c r="B10" s="106" t="s">
        <v>3492</v>
      </c>
      <c r="C10" s="107" t="s">
        <v>3492</v>
      </c>
      <c r="D10" s="107" t="s">
        <v>3492</v>
      </c>
      <c r="E10" s="107" t="s">
        <v>3492</v>
      </c>
      <c r="F10" s="107" t="s">
        <v>3492</v>
      </c>
      <c r="G10" s="107" t="s">
        <v>3492</v>
      </c>
      <c r="H10" s="107" t="s">
        <v>3492</v>
      </c>
      <c r="I10" s="59">
        <v>0.66</v>
      </c>
      <c r="J10" s="107" t="s">
        <v>3492</v>
      </c>
      <c r="K10" s="107" t="s">
        <v>3492</v>
      </c>
      <c r="L10" s="58">
        <v>6.3600000000000004E-2</v>
      </c>
      <c r="M10" s="59">
        <v>26163.987000000001</v>
      </c>
      <c r="N10" s="107" t="s">
        <v>3492</v>
      </c>
      <c r="O10" s="59">
        <v>94.896780848999995</v>
      </c>
      <c r="P10" s="107" t="s">
        <v>3492</v>
      </c>
      <c r="Q10" s="58">
        <v>1</v>
      </c>
      <c r="R10" s="58">
        <v>1.8E-3</v>
      </c>
    </row>
    <row r="11" spans="1:20">
      <c r="A11" s="57" t="s">
        <v>1896</v>
      </c>
      <c r="B11" s="106" t="s">
        <v>3492</v>
      </c>
      <c r="C11" s="107" t="s">
        <v>3492</v>
      </c>
      <c r="D11" s="107" t="s">
        <v>3492</v>
      </c>
      <c r="E11" s="107" t="s">
        <v>3492</v>
      </c>
      <c r="F11" s="107" t="s">
        <v>3492</v>
      </c>
      <c r="G11" s="107" t="s">
        <v>3492</v>
      </c>
      <c r="H11" s="107" t="s">
        <v>3492</v>
      </c>
      <c r="I11" s="59">
        <v>0</v>
      </c>
      <c r="J11" s="107" t="s">
        <v>3492</v>
      </c>
      <c r="K11" s="107" t="s">
        <v>3492</v>
      </c>
      <c r="L11" s="58">
        <v>0</v>
      </c>
      <c r="M11" s="59">
        <v>0</v>
      </c>
      <c r="N11" s="107" t="s">
        <v>3492</v>
      </c>
      <c r="O11" s="59">
        <v>0</v>
      </c>
      <c r="P11" s="107" t="s">
        <v>3492</v>
      </c>
      <c r="Q11" s="58">
        <v>0</v>
      </c>
      <c r="R11" s="58">
        <v>0</v>
      </c>
    </row>
    <row r="12" spans="1:20">
      <c r="A12" t="s">
        <v>177</v>
      </c>
      <c r="B12" t="s">
        <v>177</v>
      </c>
      <c r="C12" s="107" t="s">
        <v>3492</v>
      </c>
      <c r="D12" s="107" t="s">
        <v>3492</v>
      </c>
      <c r="E12" t="s">
        <v>177</v>
      </c>
      <c r="F12" t="s">
        <v>177</v>
      </c>
      <c r="G12" s="107" t="s">
        <v>3492</v>
      </c>
      <c r="H12" s="107" t="s">
        <v>3492</v>
      </c>
      <c r="I12" s="55">
        <v>0</v>
      </c>
      <c r="J12" t="s">
        <v>177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1897</v>
      </c>
      <c r="B13" s="106" t="s">
        <v>3492</v>
      </c>
      <c r="C13" s="107" t="s">
        <v>3492</v>
      </c>
      <c r="D13" s="107" t="s">
        <v>3492</v>
      </c>
      <c r="E13" s="107" t="s">
        <v>3492</v>
      </c>
      <c r="F13" s="107" t="s">
        <v>3492</v>
      </c>
      <c r="G13" s="107" t="s">
        <v>3492</v>
      </c>
      <c r="H13" s="107" t="s">
        <v>3492</v>
      </c>
      <c r="I13" s="59">
        <v>0</v>
      </c>
      <c r="J13" s="107" t="s">
        <v>3492</v>
      </c>
      <c r="K13" s="107" t="s">
        <v>3492</v>
      </c>
      <c r="L13" s="58">
        <v>0</v>
      </c>
      <c r="M13" s="59">
        <v>0</v>
      </c>
      <c r="N13" s="107" t="s">
        <v>3492</v>
      </c>
      <c r="O13" s="59">
        <v>0</v>
      </c>
      <c r="P13" s="107" t="s">
        <v>3492</v>
      </c>
      <c r="Q13" s="58">
        <v>0</v>
      </c>
      <c r="R13" s="58">
        <v>0</v>
      </c>
    </row>
    <row r="14" spans="1:20">
      <c r="A14" t="s">
        <v>177</v>
      </c>
      <c r="B14" t="s">
        <v>177</v>
      </c>
      <c r="C14" s="107" t="s">
        <v>3492</v>
      </c>
      <c r="D14" s="107" t="s">
        <v>3492</v>
      </c>
      <c r="E14" t="s">
        <v>177</v>
      </c>
      <c r="F14" t="s">
        <v>177</v>
      </c>
      <c r="G14" s="107" t="s">
        <v>3492</v>
      </c>
      <c r="H14" s="107" t="s">
        <v>3492</v>
      </c>
      <c r="I14" s="55">
        <v>0</v>
      </c>
      <c r="J14" t="s">
        <v>177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301</v>
      </c>
      <c r="B15" s="106" t="s">
        <v>3492</v>
      </c>
      <c r="C15" s="107" t="s">
        <v>3492</v>
      </c>
      <c r="D15" s="107" t="s">
        <v>3492</v>
      </c>
      <c r="E15" s="107" t="s">
        <v>3492</v>
      </c>
      <c r="F15" s="107" t="s">
        <v>3492</v>
      </c>
      <c r="G15" s="107" t="s">
        <v>3492</v>
      </c>
      <c r="H15" s="107" t="s">
        <v>3492</v>
      </c>
      <c r="I15" s="59">
        <v>0.66</v>
      </c>
      <c r="J15" s="107" t="s">
        <v>3492</v>
      </c>
      <c r="K15" s="107" t="s">
        <v>3492</v>
      </c>
      <c r="L15" s="58">
        <v>6.3600000000000004E-2</v>
      </c>
      <c r="M15" s="59">
        <v>26163.987000000001</v>
      </c>
      <c r="N15" s="107" t="s">
        <v>3492</v>
      </c>
      <c r="O15" s="59">
        <v>94.896780848999995</v>
      </c>
      <c r="P15" s="107" t="s">
        <v>3492</v>
      </c>
      <c r="Q15" s="58">
        <v>1</v>
      </c>
      <c r="R15" s="58">
        <v>1.8E-3</v>
      </c>
    </row>
    <row r="16" spans="1:20">
      <c r="A16" t="s">
        <v>1898</v>
      </c>
      <c r="B16" t="s">
        <v>1899</v>
      </c>
      <c r="C16" t="s">
        <v>108</v>
      </c>
      <c r="D16" t="s">
        <v>817</v>
      </c>
      <c r="E16" t="s">
        <v>681</v>
      </c>
      <c r="F16" t="s">
        <v>640</v>
      </c>
      <c r="G16" t="s">
        <v>175</v>
      </c>
      <c r="H16" t="s">
        <v>763</v>
      </c>
      <c r="I16" s="55">
        <v>0.66</v>
      </c>
      <c r="J16" t="s">
        <v>100</v>
      </c>
      <c r="K16" s="56">
        <v>6.3500000000000001E-2</v>
      </c>
      <c r="L16" s="56">
        <v>6.3600000000000004E-2</v>
      </c>
      <c r="M16" s="55">
        <v>26163.987000000001</v>
      </c>
      <c r="N16" s="55">
        <v>100</v>
      </c>
      <c r="O16" s="55">
        <v>94.896780848999995</v>
      </c>
      <c r="P16" s="56">
        <v>0</v>
      </c>
      <c r="Q16" s="56">
        <v>1</v>
      </c>
      <c r="R16" s="56">
        <v>1.8E-3</v>
      </c>
    </row>
    <row r="17" spans="1:18">
      <c r="A17" s="57" t="s">
        <v>818</v>
      </c>
      <c r="B17" s="106" t="s">
        <v>3492</v>
      </c>
      <c r="C17" s="107" t="s">
        <v>3492</v>
      </c>
      <c r="D17" s="107" t="s">
        <v>3492</v>
      </c>
      <c r="E17" s="107" t="s">
        <v>3492</v>
      </c>
      <c r="F17" s="107" t="s">
        <v>3492</v>
      </c>
      <c r="G17" s="107" t="s">
        <v>3492</v>
      </c>
      <c r="H17" s="107" t="s">
        <v>3492</v>
      </c>
      <c r="I17" s="59">
        <v>0</v>
      </c>
      <c r="J17" s="107" t="s">
        <v>3492</v>
      </c>
      <c r="K17" s="107" t="s">
        <v>3492</v>
      </c>
      <c r="L17" s="58">
        <v>0</v>
      </c>
      <c r="M17" s="59">
        <v>0</v>
      </c>
      <c r="N17" s="107" t="s">
        <v>3492</v>
      </c>
      <c r="O17" s="59">
        <v>0</v>
      </c>
      <c r="P17" s="107" t="s">
        <v>3492</v>
      </c>
      <c r="Q17" s="58">
        <v>0</v>
      </c>
      <c r="R17" s="58">
        <v>0</v>
      </c>
    </row>
    <row r="18" spans="1:18">
      <c r="A18" t="s">
        <v>177</v>
      </c>
      <c r="B18" t="s">
        <v>177</v>
      </c>
      <c r="C18" s="107" t="s">
        <v>3492</v>
      </c>
      <c r="D18" s="107" t="s">
        <v>3492</v>
      </c>
      <c r="E18" t="s">
        <v>177</v>
      </c>
      <c r="F18" t="s">
        <v>177</v>
      </c>
      <c r="G18" s="107" t="s">
        <v>3492</v>
      </c>
      <c r="H18" s="107" t="s">
        <v>3492</v>
      </c>
      <c r="I18" s="55">
        <v>0</v>
      </c>
      <c r="J18" t="s">
        <v>177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184</v>
      </c>
      <c r="B19" s="106" t="s">
        <v>3492</v>
      </c>
      <c r="C19" s="107" t="s">
        <v>3492</v>
      </c>
      <c r="D19" s="107" t="s">
        <v>3492</v>
      </c>
      <c r="E19" s="107" t="s">
        <v>3492</v>
      </c>
      <c r="F19" s="107" t="s">
        <v>3492</v>
      </c>
      <c r="G19" s="107" t="s">
        <v>3492</v>
      </c>
      <c r="H19" s="107" t="s">
        <v>3492</v>
      </c>
      <c r="I19" s="59">
        <v>0</v>
      </c>
      <c r="J19" s="107" t="s">
        <v>3492</v>
      </c>
      <c r="K19" s="107" t="s">
        <v>3492</v>
      </c>
      <c r="L19" s="58">
        <v>0</v>
      </c>
      <c r="M19" s="59">
        <v>0</v>
      </c>
      <c r="N19" s="107" t="s">
        <v>3492</v>
      </c>
      <c r="O19" s="59">
        <v>0</v>
      </c>
      <c r="P19" s="107" t="s">
        <v>3492</v>
      </c>
      <c r="Q19" s="58">
        <v>0</v>
      </c>
      <c r="R19" s="58">
        <v>0</v>
      </c>
    </row>
    <row r="20" spans="1:18">
      <c r="A20" s="57" t="s">
        <v>1900</v>
      </c>
      <c r="B20" s="106" t="s">
        <v>3492</v>
      </c>
      <c r="C20" s="107" t="s">
        <v>3492</v>
      </c>
      <c r="D20" s="107" t="s">
        <v>3492</v>
      </c>
      <c r="E20" s="107" t="s">
        <v>3492</v>
      </c>
      <c r="F20" s="107" t="s">
        <v>3492</v>
      </c>
      <c r="G20" s="107" t="s">
        <v>3492</v>
      </c>
      <c r="H20" s="107" t="s">
        <v>3492</v>
      </c>
      <c r="I20" s="59">
        <v>0</v>
      </c>
      <c r="J20" s="107" t="s">
        <v>3492</v>
      </c>
      <c r="K20" s="107" t="s">
        <v>3492</v>
      </c>
      <c r="L20" s="58">
        <v>0</v>
      </c>
      <c r="M20" s="59">
        <v>0</v>
      </c>
      <c r="N20" s="107" t="s">
        <v>3492</v>
      </c>
      <c r="O20" s="59">
        <v>0</v>
      </c>
      <c r="P20" s="107" t="s">
        <v>3492</v>
      </c>
      <c r="Q20" s="58">
        <v>0</v>
      </c>
      <c r="R20" s="58">
        <v>0</v>
      </c>
    </row>
    <row r="21" spans="1:18">
      <c r="A21" t="s">
        <v>177</v>
      </c>
      <c r="B21" t="s">
        <v>177</v>
      </c>
      <c r="C21" s="107" t="s">
        <v>3492</v>
      </c>
      <c r="D21" s="107" t="s">
        <v>3492</v>
      </c>
      <c r="E21" t="s">
        <v>177</v>
      </c>
      <c r="F21" t="s">
        <v>177</v>
      </c>
      <c r="G21" s="107" t="s">
        <v>3492</v>
      </c>
      <c r="H21" s="107" t="s">
        <v>3492</v>
      </c>
      <c r="I21" s="55">
        <v>0</v>
      </c>
      <c r="J21" t="s">
        <v>177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1901</v>
      </c>
      <c r="B22" s="106" t="s">
        <v>3492</v>
      </c>
      <c r="C22" s="107" t="s">
        <v>3492</v>
      </c>
      <c r="D22" s="107" t="s">
        <v>3492</v>
      </c>
      <c r="E22" s="107" t="s">
        <v>3492</v>
      </c>
      <c r="F22" s="107" t="s">
        <v>3492</v>
      </c>
      <c r="G22" s="107" t="s">
        <v>3492</v>
      </c>
      <c r="H22" s="107" t="s">
        <v>3492</v>
      </c>
      <c r="I22" s="59">
        <v>0</v>
      </c>
      <c r="J22" s="107" t="s">
        <v>3492</v>
      </c>
      <c r="K22" s="107" t="s">
        <v>3492</v>
      </c>
      <c r="L22" s="58">
        <v>0</v>
      </c>
      <c r="M22" s="59">
        <v>0</v>
      </c>
      <c r="N22" s="107" t="s">
        <v>3492</v>
      </c>
      <c r="O22" s="59">
        <v>0</v>
      </c>
      <c r="P22" s="107" t="s">
        <v>3492</v>
      </c>
      <c r="Q22" s="58">
        <v>0</v>
      </c>
      <c r="R22" s="58">
        <v>0</v>
      </c>
    </row>
    <row r="23" spans="1:18">
      <c r="A23" t="s">
        <v>177</v>
      </c>
      <c r="B23" t="s">
        <v>177</v>
      </c>
      <c r="C23" s="107" t="s">
        <v>3492</v>
      </c>
      <c r="D23" s="107" t="s">
        <v>3492</v>
      </c>
      <c r="E23" t="s">
        <v>177</v>
      </c>
      <c r="F23" t="s">
        <v>177</v>
      </c>
      <c r="G23" s="107" t="s">
        <v>3492</v>
      </c>
      <c r="H23" s="107" t="s">
        <v>3492</v>
      </c>
      <c r="I23" s="55">
        <v>0</v>
      </c>
      <c r="J23" t="s">
        <v>177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186</v>
      </c>
      <c r="B24" s="106" t="s">
        <v>3492</v>
      </c>
      <c r="C24" s="107" t="s">
        <v>3492</v>
      </c>
      <c r="D24" s="107" t="s">
        <v>3492</v>
      </c>
      <c r="E24" s="107" t="s">
        <v>3492</v>
      </c>
      <c r="F24" s="107" t="s">
        <v>3492</v>
      </c>
      <c r="G24" s="107" t="s">
        <v>3492</v>
      </c>
      <c r="H24" s="107" t="s">
        <v>3492</v>
      </c>
      <c r="I24" s="107" t="s">
        <v>3492</v>
      </c>
      <c r="J24" s="107" t="s">
        <v>3492</v>
      </c>
      <c r="K24" s="107" t="s">
        <v>3492</v>
      </c>
      <c r="L24" s="107" t="s">
        <v>3492</v>
      </c>
      <c r="M24" s="107" t="s">
        <v>3492</v>
      </c>
      <c r="N24" s="107" t="s">
        <v>3492</v>
      </c>
      <c r="O24" s="107" t="s">
        <v>3492</v>
      </c>
      <c r="P24" s="107" t="s">
        <v>3492</v>
      </c>
      <c r="Q24" s="107" t="s">
        <v>3492</v>
      </c>
      <c r="R24" s="107" t="s">
        <v>3492</v>
      </c>
    </row>
    <row r="25" spans="1:18">
      <c r="A25" t="s">
        <v>296</v>
      </c>
      <c r="B25" s="106" t="s">
        <v>3492</v>
      </c>
      <c r="C25" s="107" t="s">
        <v>3492</v>
      </c>
      <c r="D25" s="107" t="s">
        <v>3492</v>
      </c>
      <c r="E25" s="107" t="s">
        <v>3492</v>
      </c>
      <c r="F25" s="107" t="s">
        <v>3492</v>
      </c>
      <c r="G25" s="107" t="s">
        <v>3492</v>
      </c>
      <c r="H25" s="107" t="s">
        <v>3492</v>
      </c>
      <c r="I25" s="107" t="s">
        <v>3492</v>
      </c>
      <c r="J25" s="107" t="s">
        <v>3492</v>
      </c>
      <c r="K25" s="107" t="s">
        <v>3492</v>
      </c>
      <c r="L25" s="107" t="s">
        <v>3492</v>
      </c>
      <c r="M25" s="107" t="s">
        <v>3492</v>
      </c>
      <c r="N25" s="107" t="s">
        <v>3492</v>
      </c>
      <c r="O25" s="107" t="s">
        <v>3492</v>
      </c>
      <c r="P25" s="107" t="s">
        <v>3492</v>
      </c>
      <c r="Q25" s="107" t="s">
        <v>3492</v>
      </c>
      <c r="R25" s="107" t="s">
        <v>3492</v>
      </c>
    </row>
    <row r="26" spans="1:18">
      <c r="A26" t="s">
        <v>297</v>
      </c>
      <c r="B26" s="106" t="s">
        <v>3492</v>
      </c>
      <c r="C26" s="107" t="s">
        <v>3492</v>
      </c>
      <c r="D26" s="107" t="s">
        <v>3492</v>
      </c>
      <c r="E26" s="107" t="s">
        <v>3492</v>
      </c>
      <c r="F26" s="107" t="s">
        <v>3492</v>
      </c>
      <c r="G26" s="107" t="s">
        <v>3492</v>
      </c>
      <c r="H26" s="107" t="s">
        <v>3492</v>
      </c>
      <c r="I26" s="107" t="s">
        <v>3492</v>
      </c>
      <c r="J26" s="107" t="s">
        <v>3492</v>
      </c>
      <c r="K26" s="107" t="s">
        <v>3492</v>
      </c>
      <c r="L26" s="107" t="s">
        <v>3492</v>
      </c>
      <c r="M26" s="107" t="s">
        <v>3492</v>
      </c>
      <c r="N26" s="107" t="s">
        <v>3492</v>
      </c>
      <c r="O26" s="107" t="s">
        <v>3492</v>
      </c>
      <c r="P26" s="107" t="s">
        <v>3492</v>
      </c>
      <c r="Q26" s="107" t="s">
        <v>3492</v>
      </c>
      <c r="R26" s="107" t="s">
        <v>3492</v>
      </c>
    </row>
    <row r="27" spans="1:18">
      <c r="A27" t="s">
        <v>298</v>
      </c>
      <c r="B27" s="106" t="s">
        <v>3492</v>
      </c>
      <c r="C27" s="107" t="s">
        <v>3492</v>
      </c>
      <c r="D27" s="107" t="s">
        <v>3492</v>
      </c>
      <c r="E27" s="107" t="s">
        <v>3492</v>
      </c>
      <c r="F27" s="107" t="s">
        <v>3492</v>
      </c>
      <c r="G27" s="107" t="s">
        <v>3492</v>
      </c>
      <c r="H27" s="107" t="s">
        <v>3492</v>
      </c>
      <c r="I27" s="107" t="s">
        <v>3492</v>
      </c>
      <c r="J27" s="107" t="s">
        <v>3492</v>
      </c>
      <c r="K27" s="107" t="s">
        <v>3492</v>
      </c>
      <c r="L27" s="107" t="s">
        <v>3492</v>
      </c>
      <c r="M27" s="107" t="s">
        <v>3492</v>
      </c>
      <c r="N27" s="107" t="s">
        <v>3492</v>
      </c>
      <c r="O27" s="107" t="s">
        <v>3492</v>
      </c>
      <c r="P27" s="107" t="s">
        <v>3492</v>
      </c>
      <c r="Q27" s="107" t="s">
        <v>3492</v>
      </c>
      <c r="R27" s="107" t="s">
        <v>3492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3491</v>
      </c>
    </row>
    <row r="2" spans="1:20" s="1" customFormat="1">
      <c r="A2" s="2" t="s">
        <v>1</v>
      </c>
      <c r="B2" s="9" t="s">
        <v>2709</v>
      </c>
    </row>
    <row r="3" spans="1:20" s="1" customFormat="1">
      <c r="A3" s="2" t="s">
        <v>2</v>
      </c>
      <c r="B3" s="20" t="s">
        <v>2710</v>
      </c>
    </row>
    <row r="4" spans="1:20" s="1" customFormat="1">
      <c r="A4" s="2" t="s">
        <v>3</v>
      </c>
      <c r="B4" s="61" t="s">
        <v>165</v>
      </c>
    </row>
    <row r="5" spans="1:20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114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100" t="s">
        <v>3492</v>
      </c>
      <c r="G7" s="100" t="s">
        <v>3492</v>
      </c>
      <c r="H7" s="21" t="s">
        <v>70</v>
      </c>
      <c r="I7" s="21" t="s">
        <v>71</v>
      </c>
      <c r="J7" s="100" t="s">
        <v>3492</v>
      </c>
      <c r="K7" s="21" t="s">
        <v>7</v>
      </c>
      <c r="L7" s="21" t="s">
        <v>7</v>
      </c>
      <c r="M7" s="21" t="s">
        <v>152</v>
      </c>
      <c r="N7" s="100" t="s">
        <v>3492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118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102" t="s">
        <v>3492</v>
      </c>
      <c r="H9" s="102" t="s">
        <v>3492</v>
      </c>
      <c r="I9" s="53">
        <v>4.3899999999999997</v>
      </c>
      <c r="J9" s="102" t="s">
        <v>3492</v>
      </c>
      <c r="K9" s="102" t="s">
        <v>3492</v>
      </c>
      <c r="L9" s="54">
        <v>4.9200000000000001E-2</v>
      </c>
      <c r="M9" s="53">
        <v>810296.87</v>
      </c>
      <c r="N9" s="102" t="s">
        <v>3492</v>
      </c>
      <c r="O9" s="53">
        <v>860.02286478238079</v>
      </c>
      <c r="P9" s="102" t="s">
        <v>3492</v>
      </c>
      <c r="Q9" s="54">
        <v>1</v>
      </c>
      <c r="R9" s="54">
        <v>1.61E-2</v>
      </c>
      <c r="S9" s="25"/>
    </row>
    <row r="10" spans="1:20">
      <c r="A10" s="57" t="s">
        <v>172</v>
      </c>
      <c r="B10" s="107" t="s">
        <v>3492</v>
      </c>
      <c r="C10" s="107" t="s">
        <v>3492</v>
      </c>
      <c r="D10" s="107" t="s">
        <v>3492</v>
      </c>
      <c r="E10" s="107" t="s">
        <v>3492</v>
      </c>
      <c r="F10" s="107" t="s">
        <v>3492</v>
      </c>
      <c r="G10" s="107" t="s">
        <v>3492</v>
      </c>
      <c r="H10" s="107" t="s">
        <v>3492</v>
      </c>
      <c r="I10" s="59">
        <v>3.84</v>
      </c>
      <c r="J10" s="107" t="s">
        <v>3492</v>
      </c>
      <c r="K10" s="107" t="s">
        <v>3492</v>
      </c>
      <c r="L10" s="58">
        <v>4.87E-2</v>
      </c>
      <c r="M10" s="59">
        <v>786439.53</v>
      </c>
      <c r="N10" s="107" t="s">
        <v>3492</v>
      </c>
      <c r="O10" s="59">
        <v>804.60079811761602</v>
      </c>
      <c r="P10" s="107" t="s">
        <v>3492</v>
      </c>
      <c r="Q10" s="58">
        <v>0.93559999999999999</v>
      </c>
      <c r="R10" s="58">
        <v>1.5100000000000001E-2</v>
      </c>
    </row>
    <row r="11" spans="1:20">
      <c r="A11" s="57" t="s">
        <v>1896</v>
      </c>
      <c r="B11" s="107" t="s">
        <v>3492</v>
      </c>
      <c r="C11" s="107" t="s">
        <v>3492</v>
      </c>
      <c r="D11" s="107" t="s">
        <v>3492</v>
      </c>
      <c r="E11" s="107" t="s">
        <v>3492</v>
      </c>
      <c r="F11" s="107" t="s">
        <v>3492</v>
      </c>
      <c r="G11" s="107" t="s">
        <v>3492</v>
      </c>
      <c r="H11" s="107" t="s">
        <v>3492</v>
      </c>
      <c r="I11" s="59">
        <v>6.48</v>
      </c>
      <c r="J11" s="107" t="s">
        <v>3492</v>
      </c>
      <c r="K11" s="107" t="s">
        <v>3492</v>
      </c>
      <c r="L11" s="58">
        <v>2.7E-2</v>
      </c>
      <c r="M11" s="59">
        <v>248390.8</v>
      </c>
      <c r="N11" s="107" t="s">
        <v>3492</v>
      </c>
      <c r="O11" s="59">
        <v>298.05041987633399</v>
      </c>
      <c r="P11" s="107" t="s">
        <v>3492</v>
      </c>
      <c r="Q11" s="58">
        <v>0.34660000000000002</v>
      </c>
      <c r="R11" s="58">
        <v>5.5999999999999999E-3</v>
      </c>
    </row>
    <row r="12" spans="1:20">
      <c r="A12" t="s">
        <v>1902</v>
      </c>
      <c r="B12" t="s">
        <v>1903</v>
      </c>
      <c r="C12" t="s">
        <v>108</v>
      </c>
      <c r="D12" t="s">
        <v>311</v>
      </c>
      <c r="E12" t="s">
        <v>110</v>
      </c>
      <c r="F12" t="s">
        <v>174</v>
      </c>
      <c r="G12" t="s">
        <v>175</v>
      </c>
      <c r="H12" t="s">
        <v>1904</v>
      </c>
      <c r="I12" s="55">
        <v>6.12</v>
      </c>
      <c r="J12" t="s">
        <v>98</v>
      </c>
      <c r="K12" s="56">
        <v>4.9000000000000002E-2</v>
      </c>
      <c r="L12" s="56">
        <v>2.6599999999999999E-2</v>
      </c>
      <c r="M12" s="55">
        <v>41993.01</v>
      </c>
      <c r="N12" s="55">
        <v>153.22999999999999</v>
      </c>
      <c r="O12" s="55">
        <v>64.345889223</v>
      </c>
      <c r="P12" s="56">
        <v>0</v>
      </c>
      <c r="Q12" s="56">
        <v>7.4800000000000005E-2</v>
      </c>
      <c r="R12" s="56">
        <v>1.1999999999999999E-3</v>
      </c>
    </row>
    <row r="13" spans="1:20">
      <c r="A13" t="s">
        <v>1905</v>
      </c>
      <c r="B13" t="s">
        <v>1906</v>
      </c>
      <c r="C13" t="s">
        <v>108</v>
      </c>
      <c r="D13" t="s">
        <v>311</v>
      </c>
      <c r="E13" t="s">
        <v>110</v>
      </c>
      <c r="F13" t="s">
        <v>174</v>
      </c>
      <c r="G13" t="s">
        <v>175</v>
      </c>
      <c r="H13" t="s">
        <v>1907</v>
      </c>
      <c r="I13" s="55">
        <v>9.7899999999999991</v>
      </c>
      <c r="J13" t="s">
        <v>98</v>
      </c>
      <c r="K13" s="56">
        <v>4.1000000000000002E-2</v>
      </c>
      <c r="L13" s="56">
        <v>2.8299999999999999E-2</v>
      </c>
      <c r="M13" s="55">
        <v>88752.42</v>
      </c>
      <c r="N13" s="55">
        <v>132.19</v>
      </c>
      <c r="O13" s="55">
        <v>117.321823998</v>
      </c>
      <c r="P13" s="56">
        <v>0</v>
      </c>
      <c r="Q13" s="56">
        <v>0.13639999999999999</v>
      </c>
      <c r="R13" s="56">
        <v>2.2000000000000001E-3</v>
      </c>
    </row>
    <row r="14" spans="1:20">
      <c r="A14" t="s">
        <v>1908</v>
      </c>
      <c r="B14" t="s">
        <v>1909</v>
      </c>
      <c r="C14" t="s">
        <v>108</v>
      </c>
      <c r="D14" t="s">
        <v>1910</v>
      </c>
      <c r="E14" t="s">
        <v>681</v>
      </c>
      <c r="F14" t="s">
        <v>308</v>
      </c>
      <c r="G14" t="s">
        <v>127</v>
      </c>
      <c r="H14" t="s">
        <v>1911</v>
      </c>
      <c r="I14" s="55">
        <v>5.29</v>
      </c>
      <c r="J14" t="s">
        <v>98</v>
      </c>
      <c r="K14" s="56">
        <v>2.1399999999999999E-2</v>
      </c>
      <c r="L14" s="56">
        <v>2.1499999999999998E-2</v>
      </c>
      <c r="M14" s="55">
        <v>27838.39</v>
      </c>
      <c r="N14" s="55">
        <v>113.7</v>
      </c>
      <c r="O14" s="55">
        <v>31.652249430000001</v>
      </c>
      <c r="P14" s="56">
        <v>1E-4</v>
      </c>
      <c r="Q14" s="56">
        <v>3.6799999999999999E-2</v>
      </c>
      <c r="R14" s="56">
        <v>5.9999999999999995E-4</v>
      </c>
    </row>
    <row r="15" spans="1:20">
      <c r="A15" t="s">
        <v>1912</v>
      </c>
      <c r="B15" t="s">
        <v>1913</v>
      </c>
      <c r="C15" t="s">
        <v>108</v>
      </c>
      <c r="D15" t="s">
        <v>433</v>
      </c>
      <c r="E15" t="s">
        <v>307</v>
      </c>
      <c r="F15" t="s">
        <v>342</v>
      </c>
      <c r="G15" t="s">
        <v>175</v>
      </c>
      <c r="H15" t="s">
        <v>1914</v>
      </c>
      <c r="I15" s="55">
        <v>3.16</v>
      </c>
      <c r="J15" t="s">
        <v>98</v>
      </c>
      <c r="K15" s="56">
        <v>6.0499999999999998E-2</v>
      </c>
      <c r="L15" s="56">
        <v>1.6400000000000001E-2</v>
      </c>
      <c r="M15" s="55">
        <v>14.89</v>
      </c>
      <c r="N15" s="55">
        <v>169</v>
      </c>
      <c r="O15" s="55">
        <v>2.5164099999999998E-2</v>
      </c>
      <c r="P15" s="56">
        <v>0</v>
      </c>
      <c r="Q15" s="56">
        <v>0</v>
      </c>
      <c r="R15" s="56">
        <v>0</v>
      </c>
    </row>
    <row r="16" spans="1:20">
      <c r="A16" t="s">
        <v>1915</v>
      </c>
      <c r="B16" t="s">
        <v>1916</v>
      </c>
      <c r="C16" t="s">
        <v>108</v>
      </c>
      <c r="D16" t="s">
        <v>1917</v>
      </c>
      <c r="E16" t="s">
        <v>110</v>
      </c>
      <c r="F16" t="s">
        <v>316</v>
      </c>
      <c r="G16" t="s">
        <v>127</v>
      </c>
      <c r="H16" t="s">
        <v>1911</v>
      </c>
      <c r="I16" s="55">
        <v>1.65</v>
      </c>
      <c r="J16" t="s">
        <v>98</v>
      </c>
      <c r="K16" s="56">
        <v>5.6000000000000001E-2</v>
      </c>
      <c r="L16" s="56">
        <v>2.35E-2</v>
      </c>
      <c r="M16" s="55">
        <v>7379.92</v>
      </c>
      <c r="N16" s="55">
        <v>141.88</v>
      </c>
      <c r="O16" s="55">
        <v>10.470630496</v>
      </c>
      <c r="P16" s="56">
        <v>0</v>
      </c>
      <c r="Q16" s="56">
        <v>1.2200000000000001E-2</v>
      </c>
      <c r="R16" s="56">
        <v>2.0000000000000001E-4</v>
      </c>
    </row>
    <row r="17" spans="1:18">
      <c r="A17" t="s">
        <v>1918</v>
      </c>
      <c r="B17" t="s">
        <v>1919</v>
      </c>
      <c r="C17" t="s">
        <v>108</v>
      </c>
      <c r="D17" t="s">
        <v>1920</v>
      </c>
      <c r="E17" t="s">
        <v>111</v>
      </c>
      <c r="F17" t="s">
        <v>357</v>
      </c>
      <c r="G17" t="s">
        <v>127</v>
      </c>
      <c r="H17" t="s">
        <v>1921</v>
      </c>
      <c r="I17" s="55">
        <v>2.5299999999999998</v>
      </c>
      <c r="J17" t="s">
        <v>98</v>
      </c>
      <c r="K17" s="56">
        <v>4.2500000000000003E-2</v>
      </c>
      <c r="L17" s="56">
        <v>4.1799999999999997E-2</v>
      </c>
      <c r="M17" s="55">
        <v>27198.45</v>
      </c>
      <c r="N17" s="55">
        <v>101.45</v>
      </c>
      <c r="O17" s="55">
        <v>27.592827525000001</v>
      </c>
      <c r="P17" s="56">
        <v>1E-4</v>
      </c>
      <c r="Q17" s="56">
        <v>3.2099999999999997E-2</v>
      </c>
      <c r="R17" s="56">
        <v>5.0000000000000001E-4</v>
      </c>
    </row>
    <row r="18" spans="1:18">
      <c r="A18" t="s">
        <v>1922</v>
      </c>
      <c r="B18" t="s">
        <v>1923</v>
      </c>
      <c r="C18" t="s">
        <v>108</v>
      </c>
      <c r="D18" t="s">
        <v>1924</v>
      </c>
      <c r="E18" t="s">
        <v>110</v>
      </c>
      <c r="F18" t="s">
        <v>462</v>
      </c>
      <c r="G18" t="s">
        <v>175</v>
      </c>
      <c r="H18" t="s">
        <v>1925</v>
      </c>
      <c r="I18" s="55">
        <v>3.46</v>
      </c>
      <c r="J18" t="s">
        <v>98</v>
      </c>
      <c r="K18" s="56">
        <v>3.6400000000000002E-2</v>
      </c>
      <c r="L18" s="56">
        <v>3.2399999999999998E-2</v>
      </c>
      <c r="M18" s="55">
        <v>20257.919999999998</v>
      </c>
      <c r="N18" s="55">
        <v>102.04</v>
      </c>
      <c r="O18" s="55">
        <v>20.671181568000002</v>
      </c>
      <c r="P18" s="56">
        <v>0</v>
      </c>
      <c r="Q18" s="56">
        <v>2.4E-2</v>
      </c>
      <c r="R18" s="56">
        <v>4.0000000000000002E-4</v>
      </c>
    </row>
    <row r="19" spans="1:18">
      <c r="A19" t="s">
        <v>1926</v>
      </c>
      <c r="B19" t="s">
        <v>1927</v>
      </c>
      <c r="C19" t="s">
        <v>108</v>
      </c>
      <c r="D19" t="s">
        <v>1928</v>
      </c>
      <c r="E19" t="s">
        <v>307</v>
      </c>
      <c r="F19" t="s">
        <v>475</v>
      </c>
      <c r="G19" t="s">
        <v>127</v>
      </c>
      <c r="H19" t="s">
        <v>1929</v>
      </c>
      <c r="I19" s="55">
        <v>2.48</v>
      </c>
      <c r="J19" t="s">
        <v>98</v>
      </c>
      <c r="K19" s="56">
        <v>8.5000000000000006E-3</v>
      </c>
      <c r="L19" s="56">
        <v>3.8699999999999998E-2</v>
      </c>
      <c r="M19" s="55">
        <v>25322.400000000001</v>
      </c>
      <c r="N19" s="55">
        <v>102.56</v>
      </c>
      <c r="O19" s="55">
        <v>25.97065344</v>
      </c>
      <c r="P19" s="56">
        <v>1E-4</v>
      </c>
      <c r="Q19" s="56">
        <v>3.0200000000000001E-2</v>
      </c>
      <c r="R19" s="56">
        <v>5.0000000000000001E-4</v>
      </c>
    </row>
    <row r="20" spans="1:18">
      <c r="A20" t="s">
        <v>1930</v>
      </c>
      <c r="B20" t="s">
        <v>1931</v>
      </c>
      <c r="C20" t="s">
        <v>108</v>
      </c>
      <c r="D20" t="s">
        <v>1932</v>
      </c>
      <c r="E20" t="s">
        <v>103</v>
      </c>
      <c r="F20" t="s">
        <v>2747</v>
      </c>
      <c r="G20" s="105" t="s">
        <v>3492</v>
      </c>
      <c r="H20" t="s">
        <v>1933</v>
      </c>
      <c r="I20" s="55">
        <v>0</v>
      </c>
      <c r="J20" t="s">
        <v>98</v>
      </c>
      <c r="K20" s="56">
        <v>5.6000000000000001E-2</v>
      </c>
      <c r="L20" s="56">
        <v>0</v>
      </c>
      <c r="M20" s="55">
        <v>9633.4</v>
      </c>
      <c r="N20" s="55">
        <v>9.9999999999999995E-7</v>
      </c>
      <c r="O20" s="55">
        <v>9.6333999999999994E-8</v>
      </c>
      <c r="P20" s="56">
        <v>0</v>
      </c>
      <c r="Q20" s="56">
        <v>0</v>
      </c>
      <c r="R20" s="56">
        <v>0</v>
      </c>
    </row>
    <row r="21" spans="1:18">
      <c r="A21" s="57" t="s">
        <v>1897</v>
      </c>
      <c r="B21" s="107" t="s">
        <v>3492</v>
      </c>
      <c r="C21" s="107" t="s">
        <v>3492</v>
      </c>
      <c r="D21" s="107" t="s">
        <v>3492</v>
      </c>
      <c r="E21" s="107" t="s">
        <v>3492</v>
      </c>
      <c r="F21" s="107" t="s">
        <v>3492</v>
      </c>
      <c r="G21" s="107" t="s">
        <v>3492</v>
      </c>
      <c r="H21" s="107" t="s">
        <v>3492</v>
      </c>
      <c r="I21" s="59">
        <v>2.2799999999999998</v>
      </c>
      <c r="J21" s="107" t="s">
        <v>3492</v>
      </c>
      <c r="K21" s="107" t="s">
        <v>3492</v>
      </c>
      <c r="L21" s="58">
        <v>6.1499999999999999E-2</v>
      </c>
      <c r="M21" s="59">
        <v>537698.82999999996</v>
      </c>
      <c r="N21" s="107" t="s">
        <v>3492</v>
      </c>
      <c r="O21" s="59">
        <v>505.18395194537197</v>
      </c>
      <c r="P21" s="107" t="s">
        <v>3492</v>
      </c>
      <c r="Q21" s="58">
        <v>0.58740000000000003</v>
      </c>
      <c r="R21" s="58">
        <v>9.4999999999999998E-3</v>
      </c>
    </row>
    <row r="22" spans="1:18">
      <c r="A22" t="s">
        <v>1937</v>
      </c>
      <c r="B22" t="s">
        <v>1938</v>
      </c>
      <c r="C22" t="s">
        <v>108</v>
      </c>
      <c r="D22" t="s">
        <v>1910</v>
      </c>
      <c r="E22" t="s">
        <v>681</v>
      </c>
      <c r="F22" t="s">
        <v>308</v>
      </c>
      <c r="G22" t="s">
        <v>127</v>
      </c>
      <c r="H22" t="s">
        <v>1939</v>
      </c>
      <c r="I22" s="55">
        <v>1.17</v>
      </c>
      <c r="J22" t="s">
        <v>98</v>
      </c>
      <c r="K22" s="56">
        <v>2.5000000000000001E-2</v>
      </c>
      <c r="L22" s="56">
        <v>4.41E-2</v>
      </c>
      <c r="M22" s="55">
        <v>96672.95</v>
      </c>
      <c r="N22" s="55">
        <v>98.59</v>
      </c>
      <c r="O22" s="55">
        <v>95.309861405000007</v>
      </c>
      <c r="P22" s="56">
        <v>2.0000000000000001E-4</v>
      </c>
      <c r="Q22" s="56">
        <v>0.1108</v>
      </c>
      <c r="R22" s="56">
        <v>1.8E-3</v>
      </c>
    </row>
    <row r="23" spans="1:18">
      <c r="A23" t="s">
        <v>1940</v>
      </c>
      <c r="B23" t="s">
        <v>1941</v>
      </c>
      <c r="C23" t="s">
        <v>108</v>
      </c>
      <c r="D23" t="s">
        <v>1910</v>
      </c>
      <c r="E23" t="s">
        <v>681</v>
      </c>
      <c r="F23" t="s">
        <v>308</v>
      </c>
      <c r="G23" t="s">
        <v>127</v>
      </c>
      <c r="H23" t="s">
        <v>1942</v>
      </c>
      <c r="I23" s="55">
        <v>4.8899999999999997</v>
      </c>
      <c r="J23" t="s">
        <v>98</v>
      </c>
      <c r="K23" s="56">
        <v>3.7400000000000003E-2</v>
      </c>
      <c r="L23" s="56">
        <v>4.87E-2</v>
      </c>
      <c r="M23" s="55">
        <v>38882.550000000003</v>
      </c>
      <c r="N23" s="55">
        <v>95.74</v>
      </c>
      <c r="O23" s="55">
        <v>37.226153369999999</v>
      </c>
      <c r="P23" s="56">
        <v>1E-4</v>
      </c>
      <c r="Q23" s="56">
        <v>4.3299999999999998E-2</v>
      </c>
      <c r="R23" s="56">
        <v>6.9999999999999999E-4</v>
      </c>
    </row>
    <row r="24" spans="1:18">
      <c r="A24" t="s">
        <v>1943</v>
      </c>
      <c r="B24" t="s">
        <v>1944</v>
      </c>
      <c r="C24" t="s">
        <v>108</v>
      </c>
      <c r="D24" t="s">
        <v>1945</v>
      </c>
      <c r="E24" t="s">
        <v>335</v>
      </c>
      <c r="F24" t="s">
        <v>357</v>
      </c>
      <c r="G24" t="s">
        <v>127</v>
      </c>
      <c r="H24" t="s">
        <v>1946</v>
      </c>
      <c r="I24" s="55">
        <v>2.2400000000000002</v>
      </c>
      <c r="J24" t="s">
        <v>98</v>
      </c>
      <c r="K24" s="56">
        <v>3.1E-2</v>
      </c>
      <c r="L24" s="56">
        <v>4.7500000000000001E-2</v>
      </c>
      <c r="M24" s="55">
        <v>109477.14</v>
      </c>
      <c r="N24" s="55">
        <v>96.57</v>
      </c>
      <c r="O24" s="55">
        <v>105.72207409799999</v>
      </c>
      <c r="P24" s="56">
        <v>2.0000000000000001E-4</v>
      </c>
      <c r="Q24" s="56">
        <v>0.1229</v>
      </c>
      <c r="R24" s="56">
        <v>2E-3</v>
      </c>
    </row>
    <row r="25" spans="1:18">
      <c r="A25" t="s">
        <v>1947</v>
      </c>
      <c r="B25" t="s">
        <v>1948</v>
      </c>
      <c r="C25" t="s">
        <v>108</v>
      </c>
      <c r="D25" t="s">
        <v>1049</v>
      </c>
      <c r="E25" t="s">
        <v>668</v>
      </c>
      <c r="F25" t="s">
        <v>462</v>
      </c>
      <c r="G25" t="s">
        <v>175</v>
      </c>
      <c r="H25" t="s">
        <v>1949</v>
      </c>
      <c r="I25" s="55">
        <v>3.52</v>
      </c>
      <c r="J25" t="s">
        <v>98</v>
      </c>
      <c r="K25" s="56">
        <v>3.3500000000000002E-2</v>
      </c>
      <c r="L25" s="56">
        <v>6.2399999999999997E-2</v>
      </c>
      <c r="M25" s="55">
        <v>70140.649999999994</v>
      </c>
      <c r="N25" s="55">
        <v>90.79</v>
      </c>
      <c r="O25" s="55">
        <v>63.680696134999998</v>
      </c>
      <c r="P25" s="56">
        <v>1E-4</v>
      </c>
      <c r="Q25" s="56">
        <v>7.3999999999999996E-2</v>
      </c>
      <c r="R25" s="56">
        <v>1.1999999999999999E-3</v>
      </c>
    </row>
    <row r="26" spans="1:18">
      <c r="A26" t="s">
        <v>1950</v>
      </c>
      <c r="B26" t="s">
        <v>1951</v>
      </c>
      <c r="C26" t="s">
        <v>108</v>
      </c>
      <c r="D26" t="s">
        <v>1952</v>
      </c>
      <c r="E26" t="s">
        <v>335</v>
      </c>
      <c r="F26" t="s">
        <v>539</v>
      </c>
      <c r="G26" t="s">
        <v>175</v>
      </c>
      <c r="H26" t="s">
        <v>1953</v>
      </c>
      <c r="I26" s="55">
        <v>0.99</v>
      </c>
      <c r="J26" t="s">
        <v>98</v>
      </c>
      <c r="K26" s="56">
        <v>3.5499999999999997E-2</v>
      </c>
      <c r="L26" s="56">
        <v>5.4600000000000003E-2</v>
      </c>
      <c r="M26" s="55">
        <v>75227.679999999993</v>
      </c>
      <c r="N26" s="55">
        <v>98.22</v>
      </c>
      <c r="O26" s="55">
        <v>73.888627295999996</v>
      </c>
      <c r="P26" s="56">
        <v>2.9999999999999997E-4</v>
      </c>
      <c r="Q26" s="56">
        <v>8.5900000000000004E-2</v>
      </c>
      <c r="R26" s="56">
        <v>1.4E-3</v>
      </c>
    </row>
    <row r="27" spans="1:18">
      <c r="A27" t="s">
        <v>1954</v>
      </c>
      <c r="B27" t="s">
        <v>1955</v>
      </c>
      <c r="C27" t="s">
        <v>108</v>
      </c>
      <c r="D27" t="s">
        <v>1956</v>
      </c>
      <c r="E27" t="s">
        <v>111</v>
      </c>
      <c r="F27" t="s">
        <v>544</v>
      </c>
      <c r="G27" t="s">
        <v>127</v>
      </c>
      <c r="H27" t="s">
        <v>1957</v>
      </c>
      <c r="I27" s="55">
        <v>3.91</v>
      </c>
      <c r="J27" t="s">
        <v>98</v>
      </c>
      <c r="K27" s="56">
        <v>7.3300000000000004E-2</v>
      </c>
      <c r="L27" s="56">
        <v>7.3599999999999999E-2</v>
      </c>
      <c r="M27" s="55">
        <v>37613.839999999997</v>
      </c>
      <c r="N27" s="55">
        <v>103.1292</v>
      </c>
      <c r="O27" s="55">
        <v>38.790852281280003</v>
      </c>
      <c r="P27" s="56">
        <v>2.0000000000000001E-4</v>
      </c>
      <c r="Q27" s="56">
        <v>4.5100000000000001E-2</v>
      </c>
      <c r="R27" s="56">
        <v>6.9999999999999999E-4</v>
      </c>
    </row>
    <row r="28" spans="1:18">
      <c r="A28" t="s">
        <v>1934</v>
      </c>
      <c r="B28" t="s">
        <v>1935</v>
      </c>
      <c r="C28" t="s">
        <v>108</v>
      </c>
      <c r="D28" t="s">
        <v>433</v>
      </c>
      <c r="E28" t="s">
        <v>307</v>
      </c>
      <c r="F28" t="s">
        <v>2747</v>
      </c>
      <c r="G28" s="105" t="s">
        <v>3492</v>
      </c>
      <c r="H28" t="s">
        <v>1936</v>
      </c>
      <c r="I28" s="55">
        <v>2.73</v>
      </c>
      <c r="J28" t="s">
        <v>98</v>
      </c>
      <c r="K28" s="56">
        <v>7.0499999999999993E-2</v>
      </c>
      <c r="L28" s="56">
        <v>6.13E-2</v>
      </c>
      <c r="M28" s="55">
        <v>63127.76</v>
      </c>
      <c r="N28" s="55">
        <v>100</v>
      </c>
      <c r="O28" s="55">
        <v>63.127760000000002</v>
      </c>
      <c r="P28" s="56">
        <v>1E-4</v>
      </c>
      <c r="Q28" s="56">
        <v>7.3400000000000007E-2</v>
      </c>
      <c r="R28" s="56">
        <v>1.1999999999999999E-3</v>
      </c>
    </row>
    <row r="29" spans="1:18">
      <c r="A29" t="s">
        <v>1958</v>
      </c>
      <c r="B29" t="s">
        <v>1959</v>
      </c>
      <c r="C29" t="s">
        <v>108</v>
      </c>
      <c r="D29" t="s">
        <v>1960</v>
      </c>
      <c r="E29" t="s">
        <v>613</v>
      </c>
      <c r="F29" t="s">
        <v>2747</v>
      </c>
      <c r="G29" s="105" t="s">
        <v>3492</v>
      </c>
      <c r="H29" t="s">
        <v>221</v>
      </c>
      <c r="I29" s="55">
        <v>0.01</v>
      </c>
      <c r="J29" t="s">
        <v>98</v>
      </c>
      <c r="K29" s="56">
        <v>1E-4</v>
      </c>
      <c r="L29" s="56">
        <v>1E-4</v>
      </c>
      <c r="M29" s="55">
        <v>102.31</v>
      </c>
      <c r="N29" s="55">
        <v>29.41732</v>
      </c>
      <c r="O29" s="55">
        <v>3.0096860092000001E-2</v>
      </c>
      <c r="P29" s="56">
        <v>0</v>
      </c>
      <c r="Q29" s="56">
        <v>0</v>
      </c>
      <c r="R29" s="56">
        <v>0</v>
      </c>
    </row>
    <row r="30" spans="1:18">
      <c r="A30" t="s">
        <v>1961</v>
      </c>
      <c r="B30" t="s">
        <v>1962</v>
      </c>
      <c r="C30" t="s">
        <v>108</v>
      </c>
      <c r="D30" t="s">
        <v>1960</v>
      </c>
      <c r="E30" t="s">
        <v>613</v>
      </c>
      <c r="F30" t="s">
        <v>2747</v>
      </c>
      <c r="G30" s="105" t="s">
        <v>3492</v>
      </c>
      <c r="H30" t="s">
        <v>221</v>
      </c>
      <c r="I30" s="55">
        <v>0.01</v>
      </c>
      <c r="J30" t="s">
        <v>98</v>
      </c>
      <c r="K30" s="56">
        <v>0</v>
      </c>
      <c r="L30" s="56">
        <v>1E-4</v>
      </c>
      <c r="M30" s="55">
        <v>46453.95</v>
      </c>
      <c r="N30" s="55">
        <v>59</v>
      </c>
      <c r="O30" s="55">
        <v>27.407830499999999</v>
      </c>
      <c r="P30" s="56">
        <v>1E-4</v>
      </c>
      <c r="Q30" s="56">
        <v>3.1899999999999998E-2</v>
      </c>
      <c r="R30" s="56">
        <v>5.0000000000000001E-4</v>
      </c>
    </row>
    <row r="31" spans="1:18">
      <c r="A31" s="57" t="s">
        <v>301</v>
      </c>
      <c r="B31" s="107" t="s">
        <v>3492</v>
      </c>
      <c r="C31" s="107" t="s">
        <v>3492</v>
      </c>
      <c r="D31" s="107" t="s">
        <v>3492</v>
      </c>
      <c r="E31" s="107" t="s">
        <v>3492</v>
      </c>
      <c r="F31" s="107" t="s">
        <v>3492</v>
      </c>
      <c r="G31" s="107" t="s">
        <v>3492</v>
      </c>
      <c r="H31" s="107" t="s">
        <v>3492</v>
      </c>
      <c r="I31" s="59">
        <v>1.68</v>
      </c>
      <c r="J31" s="107" t="s">
        <v>3492</v>
      </c>
      <c r="K31" s="107" t="s">
        <v>3492</v>
      </c>
      <c r="L31" s="58">
        <v>5.8799999999999998E-2</v>
      </c>
      <c r="M31" s="59">
        <v>349.9</v>
      </c>
      <c r="N31" s="107" t="s">
        <v>3492</v>
      </c>
      <c r="O31" s="59">
        <v>1.36642629591</v>
      </c>
      <c r="P31" s="107" t="s">
        <v>3492</v>
      </c>
      <c r="Q31" s="58">
        <v>1.6000000000000001E-3</v>
      </c>
      <c r="R31" s="58">
        <v>0</v>
      </c>
    </row>
    <row r="32" spans="1:18">
      <c r="A32" t="s">
        <v>1963</v>
      </c>
      <c r="B32" t="s">
        <v>1964</v>
      </c>
      <c r="C32" t="s">
        <v>108</v>
      </c>
      <c r="D32" t="s">
        <v>1965</v>
      </c>
      <c r="E32" t="s">
        <v>103</v>
      </c>
      <c r="F32" t="s">
        <v>316</v>
      </c>
      <c r="G32" t="s">
        <v>127</v>
      </c>
      <c r="H32" t="s">
        <v>1966</v>
      </c>
      <c r="I32" s="55">
        <v>1.68</v>
      </c>
      <c r="J32" t="s">
        <v>100</v>
      </c>
      <c r="K32" s="56">
        <v>7.9699999999999993E-2</v>
      </c>
      <c r="L32" s="56">
        <v>5.8799999999999998E-2</v>
      </c>
      <c r="M32" s="55">
        <v>349.9</v>
      </c>
      <c r="N32" s="55">
        <v>107.67</v>
      </c>
      <c r="O32" s="55">
        <v>1.36642629591</v>
      </c>
      <c r="P32" s="56">
        <v>0</v>
      </c>
      <c r="Q32" s="56">
        <v>1.6000000000000001E-3</v>
      </c>
      <c r="R32" s="56">
        <v>0</v>
      </c>
    </row>
    <row r="33" spans="1:18">
      <c r="A33" s="57" t="s">
        <v>818</v>
      </c>
      <c r="B33" s="107" t="s">
        <v>3492</v>
      </c>
      <c r="C33" s="107" t="s">
        <v>3492</v>
      </c>
      <c r="D33" s="107" t="s">
        <v>3492</v>
      </c>
      <c r="E33" s="107" t="s">
        <v>3492</v>
      </c>
      <c r="F33" s="107" t="s">
        <v>3492</v>
      </c>
      <c r="G33" s="107" t="s">
        <v>3492</v>
      </c>
      <c r="H33" s="107" t="s">
        <v>3492</v>
      </c>
      <c r="I33" s="59">
        <v>0</v>
      </c>
      <c r="J33" s="107" t="s">
        <v>3492</v>
      </c>
      <c r="K33" s="107" t="s">
        <v>3492</v>
      </c>
      <c r="L33" s="58">
        <v>0</v>
      </c>
      <c r="M33" s="59">
        <v>0</v>
      </c>
      <c r="N33" s="107" t="s">
        <v>3492</v>
      </c>
      <c r="O33" s="59">
        <v>0</v>
      </c>
      <c r="P33" s="107" t="s">
        <v>3492</v>
      </c>
      <c r="Q33" s="58">
        <v>0</v>
      </c>
      <c r="R33" s="58">
        <v>0</v>
      </c>
    </row>
    <row r="34" spans="1:18">
      <c r="A34" t="s">
        <v>177</v>
      </c>
      <c r="B34" t="s">
        <v>177</v>
      </c>
      <c r="C34" s="107" t="s">
        <v>3492</v>
      </c>
      <c r="D34" s="107" t="s">
        <v>3492</v>
      </c>
      <c r="E34" t="s">
        <v>177</v>
      </c>
      <c r="F34" t="s">
        <v>177</v>
      </c>
      <c r="G34" s="107" t="s">
        <v>3492</v>
      </c>
      <c r="H34" s="107" t="s">
        <v>3492</v>
      </c>
      <c r="I34" s="55">
        <v>0</v>
      </c>
      <c r="J34" t="s">
        <v>177</v>
      </c>
      <c r="K34" s="56">
        <v>0</v>
      </c>
      <c r="L34" s="56">
        <v>0</v>
      </c>
      <c r="M34" s="55">
        <v>0</v>
      </c>
      <c r="N34" s="55">
        <v>0</v>
      </c>
      <c r="O34" s="55">
        <v>0</v>
      </c>
      <c r="P34" s="56">
        <v>0</v>
      </c>
      <c r="Q34" s="56">
        <v>0</v>
      </c>
      <c r="R34" s="56">
        <v>0</v>
      </c>
    </row>
    <row r="35" spans="1:18">
      <c r="A35" s="57" t="s">
        <v>184</v>
      </c>
      <c r="B35" s="107" t="s">
        <v>3492</v>
      </c>
      <c r="C35" s="107" t="s">
        <v>3492</v>
      </c>
      <c r="D35" s="107" t="s">
        <v>3492</v>
      </c>
      <c r="E35" s="107" t="s">
        <v>3492</v>
      </c>
      <c r="F35" s="107" t="s">
        <v>3492</v>
      </c>
      <c r="G35" s="107" t="s">
        <v>3492</v>
      </c>
      <c r="H35" s="107" t="s">
        <v>3492</v>
      </c>
      <c r="I35" s="59">
        <v>12.44</v>
      </c>
      <c r="J35" s="107" t="s">
        <v>3492</v>
      </c>
      <c r="K35" s="107" t="s">
        <v>3492</v>
      </c>
      <c r="L35" s="58">
        <v>5.6899999999999999E-2</v>
      </c>
      <c r="M35" s="59">
        <v>23857.34</v>
      </c>
      <c r="N35" s="107" t="s">
        <v>3492</v>
      </c>
      <c r="O35" s="59">
        <v>55.422066664764799</v>
      </c>
      <c r="P35" s="107" t="s">
        <v>3492</v>
      </c>
      <c r="Q35" s="58">
        <v>6.4399999999999999E-2</v>
      </c>
      <c r="R35" s="58">
        <v>1E-3</v>
      </c>
    </row>
    <row r="36" spans="1:18">
      <c r="A36" s="57" t="s">
        <v>302</v>
      </c>
      <c r="B36" s="107" t="s">
        <v>3492</v>
      </c>
      <c r="C36" s="107" t="s">
        <v>3492</v>
      </c>
      <c r="D36" s="107" t="s">
        <v>3492</v>
      </c>
      <c r="E36" s="107" t="s">
        <v>3492</v>
      </c>
      <c r="F36" s="107" t="s">
        <v>3492</v>
      </c>
      <c r="G36" s="107" t="s">
        <v>3492</v>
      </c>
      <c r="H36" s="107" t="s">
        <v>3492</v>
      </c>
      <c r="I36" s="59">
        <v>0</v>
      </c>
      <c r="J36" s="107" t="s">
        <v>3492</v>
      </c>
      <c r="K36" s="107" t="s">
        <v>3492</v>
      </c>
      <c r="L36" s="58">
        <v>0</v>
      </c>
      <c r="M36" s="59">
        <v>0</v>
      </c>
      <c r="N36" s="107" t="s">
        <v>3492</v>
      </c>
      <c r="O36" s="59">
        <v>0</v>
      </c>
      <c r="P36" s="107" t="s">
        <v>3492</v>
      </c>
      <c r="Q36" s="58">
        <v>0</v>
      </c>
      <c r="R36" s="58">
        <v>0</v>
      </c>
    </row>
    <row r="37" spans="1:18">
      <c r="A37" t="s">
        <v>177</v>
      </c>
      <c r="B37" t="s">
        <v>177</v>
      </c>
      <c r="C37" s="107" t="s">
        <v>3492</v>
      </c>
      <c r="D37" s="107" t="s">
        <v>3492</v>
      </c>
      <c r="E37" t="s">
        <v>177</v>
      </c>
      <c r="F37" t="s">
        <v>177</v>
      </c>
      <c r="G37" s="107" t="s">
        <v>3492</v>
      </c>
      <c r="H37" s="107" t="s">
        <v>3492</v>
      </c>
      <c r="I37" s="55">
        <v>0</v>
      </c>
      <c r="J37" t="s">
        <v>177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  <c r="R37" s="56">
        <v>0</v>
      </c>
    </row>
    <row r="38" spans="1:18">
      <c r="A38" s="57" t="s">
        <v>303</v>
      </c>
      <c r="B38" s="107" t="s">
        <v>3492</v>
      </c>
      <c r="C38" s="107" t="s">
        <v>3492</v>
      </c>
      <c r="D38" s="107" t="s">
        <v>3492</v>
      </c>
      <c r="E38" s="107" t="s">
        <v>3492</v>
      </c>
      <c r="F38" s="107" t="s">
        <v>3492</v>
      </c>
      <c r="G38" s="107" t="s">
        <v>3492</v>
      </c>
      <c r="H38" s="107" t="s">
        <v>3492</v>
      </c>
      <c r="I38" s="59">
        <v>12.44</v>
      </c>
      <c r="J38" s="107" t="s">
        <v>3492</v>
      </c>
      <c r="K38" s="107" t="s">
        <v>3492</v>
      </c>
      <c r="L38" s="58">
        <v>5.6899999999999999E-2</v>
      </c>
      <c r="M38" s="59">
        <v>23857.34</v>
      </c>
      <c r="N38" s="107" t="s">
        <v>3492</v>
      </c>
      <c r="O38" s="59">
        <v>55.422066664764799</v>
      </c>
      <c r="P38" s="107" t="s">
        <v>3492</v>
      </c>
      <c r="Q38" s="58">
        <v>6.4399999999999999E-2</v>
      </c>
      <c r="R38" s="58">
        <v>1E-3</v>
      </c>
    </row>
    <row r="39" spans="1:18">
      <c r="A39" t="s">
        <v>1967</v>
      </c>
      <c r="B39" t="s">
        <v>1968</v>
      </c>
      <c r="C39" t="s">
        <v>108</v>
      </c>
      <c r="D39" s="105" t="s">
        <v>3492</v>
      </c>
      <c r="E39" t="s">
        <v>1586</v>
      </c>
      <c r="F39" t="s">
        <v>826</v>
      </c>
      <c r="G39" t="s">
        <v>1969</v>
      </c>
      <c r="H39" t="s">
        <v>1970</v>
      </c>
      <c r="I39" s="55">
        <v>10.19</v>
      </c>
      <c r="J39" t="s">
        <v>105</v>
      </c>
      <c r="K39" s="56">
        <v>3.95E-2</v>
      </c>
      <c r="L39" s="56">
        <v>5.3199999999999997E-2</v>
      </c>
      <c r="M39" s="55">
        <v>10942.06</v>
      </c>
      <c r="N39" s="55">
        <v>87.48</v>
      </c>
      <c r="O39" s="55">
        <v>26.218977698440799</v>
      </c>
      <c r="P39" s="56">
        <v>0</v>
      </c>
      <c r="Q39" s="56">
        <v>3.0499999999999999E-2</v>
      </c>
      <c r="R39" s="56">
        <v>5.0000000000000001E-4</v>
      </c>
    </row>
    <row r="40" spans="1:18">
      <c r="A40" t="s">
        <v>1971</v>
      </c>
      <c r="B40" t="s">
        <v>1972</v>
      </c>
      <c r="C40" t="s">
        <v>108</v>
      </c>
      <c r="D40" s="105" t="s">
        <v>3492</v>
      </c>
      <c r="E40" t="s">
        <v>1586</v>
      </c>
      <c r="F40" t="s">
        <v>947</v>
      </c>
      <c r="G40" t="s">
        <v>860</v>
      </c>
      <c r="H40" t="s">
        <v>1973</v>
      </c>
      <c r="I40" s="55">
        <v>14.46</v>
      </c>
      <c r="J40" t="s">
        <v>105</v>
      </c>
      <c r="K40" s="56">
        <v>4.5600000000000002E-2</v>
      </c>
      <c r="L40" s="56">
        <v>6.0199999999999997E-2</v>
      </c>
      <c r="M40" s="55">
        <v>12915.28</v>
      </c>
      <c r="N40" s="55">
        <v>82.55</v>
      </c>
      <c r="O40" s="55">
        <v>29.203088966324</v>
      </c>
      <c r="P40" s="56">
        <v>1E-4</v>
      </c>
      <c r="Q40" s="56">
        <v>3.4000000000000002E-2</v>
      </c>
      <c r="R40" s="56">
        <v>5.0000000000000001E-4</v>
      </c>
    </row>
    <row r="41" spans="1:18">
      <c r="A41" t="s">
        <v>186</v>
      </c>
      <c r="B41" s="107" t="s">
        <v>3492</v>
      </c>
      <c r="C41" s="107" t="s">
        <v>3492</v>
      </c>
      <c r="D41" s="107" t="s">
        <v>3492</v>
      </c>
      <c r="E41" s="107" t="s">
        <v>3492</v>
      </c>
      <c r="F41" s="107" t="s">
        <v>3492</v>
      </c>
      <c r="G41" s="107" t="s">
        <v>3492</v>
      </c>
      <c r="H41" s="107" t="s">
        <v>3492</v>
      </c>
      <c r="I41" s="107" t="s">
        <v>3492</v>
      </c>
      <c r="J41" s="107" t="s">
        <v>3492</v>
      </c>
      <c r="K41" s="107" t="s">
        <v>3492</v>
      </c>
      <c r="L41" s="107" t="s">
        <v>3492</v>
      </c>
      <c r="M41" s="107" t="s">
        <v>3492</v>
      </c>
      <c r="N41" s="107" t="s">
        <v>3492</v>
      </c>
      <c r="O41" s="107" t="s">
        <v>3492</v>
      </c>
      <c r="P41" s="107" t="s">
        <v>3492</v>
      </c>
      <c r="Q41" s="107" t="s">
        <v>3492</v>
      </c>
      <c r="R41" s="107" t="s">
        <v>3492</v>
      </c>
    </row>
    <row r="42" spans="1:18">
      <c r="A42" t="s">
        <v>296</v>
      </c>
      <c r="B42" s="107" t="s">
        <v>3492</v>
      </c>
      <c r="C42" s="107" t="s">
        <v>3492</v>
      </c>
      <c r="D42" s="107" t="s">
        <v>3492</v>
      </c>
      <c r="E42" s="107" t="s">
        <v>3492</v>
      </c>
      <c r="F42" s="107" t="s">
        <v>3492</v>
      </c>
      <c r="G42" s="107" t="s">
        <v>3492</v>
      </c>
      <c r="H42" s="107" t="s">
        <v>3492</v>
      </c>
      <c r="I42" s="107" t="s">
        <v>3492</v>
      </c>
      <c r="J42" s="107" t="s">
        <v>3492</v>
      </c>
      <c r="K42" s="107" t="s">
        <v>3492</v>
      </c>
      <c r="L42" s="107" t="s">
        <v>3492</v>
      </c>
      <c r="M42" s="107" t="s">
        <v>3492</v>
      </c>
      <c r="N42" s="107" t="s">
        <v>3492</v>
      </c>
      <c r="O42" s="107" t="s">
        <v>3492</v>
      </c>
      <c r="P42" s="107" t="s">
        <v>3492</v>
      </c>
      <c r="Q42" s="107" t="s">
        <v>3492</v>
      </c>
      <c r="R42" s="107" t="s">
        <v>3492</v>
      </c>
    </row>
    <row r="43" spans="1:18">
      <c r="A43" t="s">
        <v>297</v>
      </c>
      <c r="B43" s="107" t="s">
        <v>3492</v>
      </c>
      <c r="C43" s="107" t="s">
        <v>3492</v>
      </c>
      <c r="D43" s="107" t="s">
        <v>3492</v>
      </c>
      <c r="E43" s="107" t="s">
        <v>3492</v>
      </c>
      <c r="F43" s="107" t="s">
        <v>3492</v>
      </c>
      <c r="G43" s="107" t="s">
        <v>3492</v>
      </c>
      <c r="H43" s="107" t="s">
        <v>3492</v>
      </c>
      <c r="I43" s="107" t="s">
        <v>3492</v>
      </c>
      <c r="J43" s="107" t="s">
        <v>3492</v>
      </c>
      <c r="K43" s="107" t="s">
        <v>3492</v>
      </c>
      <c r="L43" s="107" t="s">
        <v>3492</v>
      </c>
      <c r="M43" s="107" t="s">
        <v>3492</v>
      </c>
      <c r="N43" s="107" t="s">
        <v>3492</v>
      </c>
      <c r="O43" s="107" t="s">
        <v>3492</v>
      </c>
      <c r="P43" s="107" t="s">
        <v>3492</v>
      </c>
      <c r="Q43" s="107" t="s">
        <v>3492</v>
      </c>
      <c r="R43" s="107" t="s">
        <v>3492</v>
      </c>
    </row>
    <row r="44" spans="1:18">
      <c r="A44" t="s">
        <v>298</v>
      </c>
      <c r="B44" s="107" t="s">
        <v>3492</v>
      </c>
      <c r="C44" s="107" t="s">
        <v>3492</v>
      </c>
      <c r="D44" s="107" t="s">
        <v>3492</v>
      </c>
      <c r="E44" s="107" t="s">
        <v>3492</v>
      </c>
      <c r="F44" s="107" t="s">
        <v>3492</v>
      </c>
      <c r="G44" s="107" t="s">
        <v>3492</v>
      </c>
      <c r="H44" s="107" t="s">
        <v>3492</v>
      </c>
      <c r="I44" s="107" t="s">
        <v>3492</v>
      </c>
      <c r="J44" s="107" t="s">
        <v>3492</v>
      </c>
      <c r="K44" s="107" t="s">
        <v>3492</v>
      </c>
      <c r="L44" s="107" t="s">
        <v>3492</v>
      </c>
      <c r="M44" s="107" t="s">
        <v>3492</v>
      </c>
      <c r="N44" s="107" t="s">
        <v>3492</v>
      </c>
      <c r="O44" s="107" t="s">
        <v>3492</v>
      </c>
      <c r="P44" s="107" t="s">
        <v>3492</v>
      </c>
      <c r="Q44" s="107" t="s">
        <v>3492</v>
      </c>
      <c r="R44" s="107" t="s">
        <v>3492</v>
      </c>
    </row>
    <row r="45" spans="1:18" hidden="1">
      <c r="B45" s="13"/>
      <c r="C45" s="13"/>
      <c r="D45" s="13"/>
    </row>
    <row r="46" spans="1:18" hidden="1">
      <c r="B46" s="13"/>
      <c r="C46" s="13"/>
      <c r="D46" s="13"/>
    </row>
    <row r="47" spans="1:18" hidden="1">
      <c r="B47" s="13"/>
      <c r="C47" s="13"/>
      <c r="D47" s="13"/>
    </row>
    <row r="48" spans="1:18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3491</v>
      </c>
    </row>
    <row r="2" spans="1:34" s="1" customFormat="1">
      <c r="A2" s="2" t="s">
        <v>1</v>
      </c>
      <c r="B2" s="9" t="s">
        <v>2709</v>
      </c>
    </row>
    <row r="3" spans="1:34" s="1" customFormat="1">
      <c r="A3" s="2" t="s">
        <v>2</v>
      </c>
      <c r="B3" s="20" t="s">
        <v>2710</v>
      </c>
    </row>
    <row r="4" spans="1:34" s="1" customFormat="1">
      <c r="A4" s="2" t="s">
        <v>3</v>
      </c>
      <c r="B4" s="61" t="s">
        <v>165</v>
      </c>
    </row>
    <row r="5" spans="1:3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34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33" t="s">
        <v>5</v>
      </c>
      <c r="J6" s="33" t="s">
        <v>69</v>
      </c>
      <c r="K6" s="33" t="s">
        <v>54</v>
      </c>
      <c r="L6" s="34" t="s">
        <v>151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100" t="s">
        <v>3492</v>
      </c>
      <c r="G7" s="21" t="s">
        <v>152</v>
      </c>
      <c r="H7" s="100" t="s">
        <v>3492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53">
        <v>9.34</v>
      </c>
      <c r="H9" s="102" t="s">
        <v>3492</v>
      </c>
      <c r="I9" s="53">
        <v>3.4084416878459999E-2</v>
      </c>
      <c r="J9" s="102" t="s">
        <v>3492</v>
      </c>
      <c r="K9" s="54">
        <v>1</v>
      </c>
      <c r="L9" s="54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172</v>
      </c>
      <c r="B10" s="107" t="s">
        <v>3492</v>
      </c>
      <c r="C10" s="107" t="s">
        <v>3492</v>
      </c>
      <c r="D10" s="107" t="s">
        <v>3492</v>
      </c>
      <c r="E10" s="107" t="s">
        <v>3492</v>
      </c>
      <c r="F10" s="107" t="s">
        <v>3492</v>
      </c>
      <c r="G10" s="59">
        <v>9.34</v>
      </c>
      <c r="H10" s="107" t="s">
        <v>3492</v>
      </c>
      <c r="I10" s="59">
        <v>3.4084416878459999E-2</v>
      </c>
      <c r="J10" s="107" t="s">
        <v>3492</v>
      </c>
      <c r="K10" s="58">
        <v>1</v>
      </c>
      <c r="L10" s="58">
        <v>0</v>
      </c>
    </row>
    <row r="11" spans="1:34">
      <c r="A11" t="s">
        <v>1974</v>
      </c>
      <c r="B11" t="s">
        <v>1975</v>
      </c>
      <c r="C11" t="s">
        <v>108</v>
      </c>
      <c r="D11" t="s">
        <v>1976</v>
      </c>
      <c r="E11" t="s">
        <v>899</v>
      </c>
      <c r="F11" t="s">
        <v>100</v>
      </c>
      <c r="G11" s="55">
        <v>9.34</v>
      </c>
      <c r="H11" s="55">
        <v>100.6147</v>
      </c>
      <c r="I11" s="55">
        <v>3.4084416878459999E-2</v>
      </c>
      <c r="J11" s="56">
        <v>0</v>
      </c>
      <c r="K11" s="56">
        <v>1</v>
      </c>
      <c r="L11" s="56">
        <v>0</v>
      </c>
    </row>
    <row r="12" spans="1:34">
      <c r="A12" s="57" t="s">
        <v>184</v>
      </c>
      <c r="B12" s="107" t="s">
        <v>3492</v>
      </c>
      <c r="C12" s="107" t="s">
        <v>3492</v>
      </c>
      <c r="D12" s="107" t="s">
        <v>3492</v>
      </c>
      <c r="E12" s="107" t="s">
        <v>3492</v>
      </c>
      <c r="F12" s="107" t="s">
        <v>3492</v>
      </c>
      <c r="G12" s="59">
        <v>0</v>
      </c>
      <c r="H12" s="107" t="s">
        <v>3492</v>
      </c>
      <c r="I12" s="59">
        <v>0</v>
      </c>
      <c r="J12" s="107" t="s">
        <v>3492</v>
      </c>
      <c r="K12" s="58">
        <v>0</v>
      </c>
      <c r="L12" s="58">
        <v>0</v>
      </c>
    </row>
    <row r="13" spans="1:34">
      <c r="A13" s="57" t="s">
        <v>302</v>
      </c>
      <c r="B13" s="107" t="s">
        <v>3492</v>
      </c>
      <c r="C13" s="107" t="s">
        <v>3492</v>
      </c>
      <c r="D13" s="107" t="s">
        <v>3492</v>
      </c>
      <c r="E13" s="107" t="s">
        <v>3492</v>
      </c>
      <c r="F13" s="107" t="s">
        <v>3492</v>
      </c>
      <c r="G13" s="59">
        <v>0</v>
      </c>
      <c r="H13" s="107" t="s">
        <v>3492</v>
      </c>
      <c r="I13" s="59">
        <v>0</v>
      </c>
      <c r="J13" s="107" t="s">
        <v>3492</v>
      </c>
      <c r="K13" s="58">
        <v>0</v>
      </c>
      <c r="L13" s="58">
        <v>0</v>
      </c>
    </row>
    <row r="14" spans="1:34">
      <c r="A14" t="s">
        <v>177</v>
      </c>
      <c r="B14" t="s">
        <v>177</v>
      </c>
      <c r="C14" s="107" t="s">
        <v>3492</v>
      </c>
      <c r="D14" s="107" t="s">
        <v>3492</v>
      </c>
      <c r="E14" t="s">
        <v>177</v>
      </c>
      <c r="F14" t="s">
        <v>177</v>
      </c>
      <c r="G14" s="55">
        <v>0</v>
      </c>
      <c r="H14" s="55">
        <v>0</v>
      </c>
      <c r="I14" s="55">
        <v>0</v>
      </c>
      <c r="J14" s="56">
        <v>0</v>
      </c>
      <c r="K14" s="56">
        <v>0</v>
      </c>
      <c r="L14" s="56">
        <v>0</v>
      </c>
    </row>
    <row r="15" spans="1:34">
      <c r="A15" s="57" t="s">
        <v>303</v>
      </c>
      <c r="B15" s="107" t="s">
        <v>3492</v>
      </c>
      <c r="C15" s="107" t="s">
        <v>3492</v>
      </c>
      <c r="D15" s="107" t="s">
        <v>3492</v>
      </c>
      <c r="E15" s="107" t="s">
        <v>3492</v>
      </c>
      <c r="F15" s="107" t="s">
        <v>3492</v>
      </c>
      <c r="G15" s="59">
        <v>0</v>
      </c>
      <c r="H15" s="107" t="s">
        <v>3492</v>
      </c>
      <c r="I15" s="59">
        <v>0</v>
      </c>
      <c r="J15" s="107" t="s">
        <v>3492</v>
      </c>
      <c r="K15" s="58">
        <v>0</v>
      </c>
      <c r="L15" s="58">
        <v>0</v>
      </c>
    </row>
    <row r="16" spans="1:34">
      <c r="A16" t="s">
        <v>177</v>
      </c>
      <c r="B16" t="s">
        <v>177</v>
      </c>
      <c r="C16" s="107" t="s">
        <v>3492</v>
      </c>
      <c r="D16" s="107" t="s">
        <v>3492</v>
      </c>
      <c r="E16" t="s">
        <v>177</v>
      </c>
      <c r="F16" t="s">
        <v>177</v>
      </c>
      <c r="G16" s="55">
        <v>0</v>
      </c>
      <c r="H16" s="55">
        <v>0</v>
      </c>
      <c r="I16" s="55">
        <v>0</v>
      </c>
      <c r="J16" s="56">
        <v>0</v>
      </c>
      <c r="K16" s="56">
        <v>0</v>
      </c>
      <c r="L16" s="56">
        <v>0</v>
      </c>
    </row>
    <row r="17" spans="1:12">
      <c r="A17" t="s">
        <v>186</v>
      </c>
      <c r="B17" s="107" t="s">
        <v>3492</v>
      </c>
      <c r="C17" s="107" t="s">
        <v>3492</v>
      </c>
      <c r="D17" s="107" t="s">
        <v>3492</v>
      </c>
      <c r="E17" s="107" t="s">
        <v>3492</v>
      </c>
      <c r="F17" s="107" t="s">
        <v>3492</v>
      </c>
      <c r="G17" s="107" t="s">
        <v>3492</v>
      </c>
      <c r="H17" s="107" t="s">
        <v>3492</v>
      </c>
      <c r="I17" s="107" t="s">
        <v>3492</v>
      </c>
      <c r="J17" s="107" t="s">
        <v>3492</v>
      </c>
      <c r="K17" s="107" t="s">
        <v>3492</v>
      </c>
      <c r="L17" s="107" t="s">
        <v>3492</v>
      </c>
    </row>
    <row r="18" spans="1:12">
      <c r="A18" t="s">
        <v>296</v>
      </c>
      <c r="B18" s="107" t="s">
        <v>3492</v>
      </c>
      <c r="C18" s="107" t="s">
        <v>3492</v>
      </c>
      <c r="D18" s="107" t="s">
        <v>3492</v>
      </c>
      <c r="E18" s="107" t="s">
        <v>3492</v>
      </c>
      <c r="F18" s="107" t="s">
        <v>3492</v>
      </c>
      <c r="G18" s="107" t="s">
        <v>3492</v>
      </c>
      <c r="H18" s="107" t="s">
        <v>3492</v>
      </c>
      <c r="I18" s="107" t="s">
        <v>3492</v>
      </c>
      <c r="J18" s="107" t="s">
        <v>3492</v>
      </c>
      <c r="K18" s="107" t="s">
        <v>3492</v>
      </c>
      <c r="L18" s="107" t="s">
        <v>3492</v>
      </c>
    </row>
    <row r="19" spans="1:12">
      <c r="A19" t="s">
        <v>297</v>
      </c>
      <c r="B19" s="107" t="s">
        <v>3492</v>
      </c>
      <c r="C19" s="107" t="s">
        <v>3492</v>
      </c>
      <c r="D19" s="107" t="s">
        <v>3492</v>
      </c>
      <c r="E19" s="107" t="s">
        <v>3492</v>
      </c>
      <c r="F19" s="107" t="s">
        <v>3492</v>
      </c>
      <c r="G19" s="107" t="s">
        <v>3492</v>
      </c>
      <c r="H19" s="107" t="s">
        <v>3492</v>
      </c>
      <c r="I19" s="107" t="s">
        <v>3492</v>
      </c>
      <c r="J19" s="107" t="s">
        <v>3492</v>
      </c>
      <c r="K19" s="107" t="s">
        <v>3492</v>
      </c>
      <c r="L19" s="107" t="s">
        <v>3492</v>
      </c>
    </row>
    <row r="20" spans="1:12">
      <c r="A20" t="s">
        <v>298</v>
      </c>
      <c r="B20" s="107" t="s">
        <v>3492</v>
      </c>
      <c r="C20" s="107" t="s">
        <v>3492</v>
      </c>
      <c r="D20" s="107" t="s">
        <v>3492</v>
      </c>
      <c r="E20" s="107" t="s">
        <v>3492</v>
      </c>
      <c r="F20" s="107" t="s">
        <v>3492</v>
      </c>
      <c r="G20" s="107" t="s">
        <v>3492</v>
      </c>
      <c r="H20" s="107" t="s">
        <v>3492</v>
      </c>
      <c r="I20" s="107" t="s">
        <v>3492</v>
      </c>
      <c r="J20" s="107" t="s">
        <v>3492</v>
      </c>
      <c r="K20" s="107" t="s">
        <v>3492</v>
      </c>
      <c r="L20" s="107" t="s">
        <v>3492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3491</v>
      </c>
    </row>
    <row r="2" spans="1:20" s="1" customFormat="1">
      <c r="A2" s="2" t="s">
        <v>1</v>
      </c>
      <c r="B2" s="9" t="s">
        <v>2709</v>
      </c>
    </row>
    <row r="3" spans="1:20" s="1" customFormat="1">
      <c r="A3" s="2" t="s">
        <v>2</v>
      </c>
      <c r="B3" s="20" t="s">
        <v>2710</v>
      </c>
    </row>
    <row r="4" spans="1:20" s="1" customFormat="1">
      <c r="A4" s="2" t="s">
        <v>3</v>
      </c>
      <c r="B4" s="61" t="s">
        <v>165</v>
      </c>
    </row>
    <row r="5" spans="1:20" ht="18.75">
      <c r="A5" s="82" t="s">
        <v>119</v>
      </c>
      <c r="B5" s="83"/>
      <c r="C5" s="83"/>
      <c r="D5" s="83"/>
      <c r="E5" s="83"/>
      <c r="F5" s="83"/>
      <c r="G5" s="83"/>
      <c r="H5" s="83"/>
      <c r="I5" s="83"/>
      <c r="J5" s="84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155</v>
      </c>
      <c r="F6" s="33" t="s">
        <v>156</v>
      </c>
      <c r="G6" s="33" t="s">
        <v>5</v>
      </c>
      <c r="H6" s="33" t="s">
        <v>69</v>
      </c>
      <c r="I6" s="33" t="s">
        <v>54</v>
      </c>
      <c r="J6" s="34" t="s">
        <v>151</v>
      </c>
    </row>
    <row r="7" spans="1:20" s="15" customFormat="1">
      <c r="A7" s="99" t="s">
        <v>3492</v>
      </c>
      <c r="B7" s="100" t="s">
        <v>3492</v>
      </c>
      <c r="C7" s="100" t="s">
        <v>3492</v>
      </c>
      <c r="D7" s="21" t="s">
        <v>70</v>
      </c>
      <c r="E7" s="21" t="s">
        <v>152</v>
      </c>
      <c r="F7" s="100" t="s">
        <v>3492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101" t="s">
        <v>3492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102" t="s">
        <v>3492</v>
      </c>
      <c r="C9" s="102" t="s">
        <v>3492</v>
      </c>
      <c r="D9" s="102" t="s">
        <v>3492</v>
      </c>
      <c r="E9" s="53">
        <v>153703.10999999999</v>
      </c>
      <c r="F9" s="102" t="s">
        <v>3492</v>
      </c>
      <c r="G9" s="53">
        <v>486.47718756581037</v>
      </c>
      <c r="H9" s="102" t="s">
        <v>3492</v>
      </c>
      <c r="I9" s="54">
        <v>1</v>
      </c>
      <c r="J9" s="54">
        <v>9.1000000000000004E-3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172</v>
      </c>
      <c r="B10" s="107" t="s">
        <v>3492</v>
      </c>
      <c r="C10" s="107" t="s">
        <v>3492</v>
      </c>
      <c r="D10" s="107" t="s">
        <v>3492</v>
      </c>
      <c r="E10" s="59">
        <v>630.08000000000004</v>
      </c>
      <c r="F10" s="107" t="s">
        <v>3492</v>
      </c>
      <c r="G10" s="59">
        <v>5.5132876648379998</v>
      </c>
      <c r="H10" s="107" t="s">
        <v>3492</v>
      </c>
      <c r="I10" s="58">
        <v>1.1299999999999999E-2</v>
      </c>
      <c r="J10" s="58">
        <v>1E-4</v>
      </c>
    </row>
    <row r="11" spans="1:20">
      <c r="A11" s="57" t="s">
        <v>1977</v>
      </c>
      <c r="B11" s="107" t="s">
        <v>3492</v>
      </c>
      <c r="C11" s="107" t="s">
        <v>3492</v>
      </c>
      <c r="D11" s="107" t="s">
        <v>3492</v>
      </c>
      <c r="E11" s="59">
        <v>0</v>
      </c>
      <c r="F11" s="107" t="s">
        <v>3492</v>
      </c>
      <c r="G11" s="59">
        <v>0</v>
      </c>
      <c r="H11" s="107" t="s">
        <v>3492</v>
      </c>
      <c r="I11" s="58">
        <v>0</v>
      </c>
      <c r="J11" s="58">
        <v>0</v>
      </c>
    </row>
    <row r="12" spans="1:20">
      <c r="A12" t="s">
        <v>177</v>
      </c>
      <c r="B12" t="s">
        <v>177</v>
      </c>
      <c r="C12" t="s">
        <v>177</v>
      </c>
      <c r="D12" s="107" t="s">
        <v>3492</v>
      </c>
      <c r="E12" s="55">
        <v>0</v>
      </c>
      <c r="F12" s="55">
        <v>0</v>
      </c>
      <c r="G12" s="55">
        <v>0</v>
      </c>
      <c r="H12" s="56">
        <v>0</v>
      </c>
      <c r="I12" s="56">
        <v>0</v>
      </c>
      <c r="J12" s="56">
        <v>0</v>
      </c>
    </row>
    <row r="13" spans="1:20">
      <c r="A13" s="57" t="s">
        <v>1978</v>
      </c>
      <c r="B13" s="107" t="s">
        <v>3492</v>
      </c>
      <c r="C13" s="107" t="s">
        <v>3492</v>
      </c>
      <c r="D13" s="107" t="s">
        <v>3492</v>
      </c>
      <c r="E13" s="59">
        <v>1.31</v>
      </c>
      <c r="F13" s="107" t="s">
        <v>3492</v>
      </c>
      <c r="G13" s="59">
        <v>2.9909139328380001</v>
      </c>
      <c r="H13" s="107" t="s">
        <v>3492</v>
      </c>
      <c r="I13" s="58">
        <v>6.1000000000000004E-3</v>
      </c>
      <c r="J13" s="58">
        <v>1E-4</v>
      </c>
    </row>
    <row r="14" spans="1:20">
      <c r="A14" t="s">
        <v>1979</v>
      </c>
      <c r="B14" t="s">
        <v>1980</v>
      </c>
      <c r="C14" t="s">
        <v>100</v>
      </c>
      <c r="D14" t="s">
        <v>1981</v>
      </c>
      <c r="E14" s="55">
        <v>0.12</v>
      </c>
      <c r="F14" s="55">
        <v>130662.52</v>
      </c>
      <c r="G14" s="55">
        <v>0.56869555204800004</v>
      </c>
      <c r="H14" s="56">
        <v>0</v>
      </c>
      <c r="I14" s="56">
        <v>1.1999999999999999E-3</v>
      </c>
      <c r="J14" s="56">
        <v>0</v>
      </c>
    </row>
    <row r="15" spans="1:20">
      <c r="A15" t="s">
        <v>1982</v>
      </c>
      <c r="B15" t="s">
        <v>1983</v>
      </c>
      <c r="C15" t="s">
        <v>100</v>
      </c>
      <c r="D15" t="s">
        <v>1981</v>
      </c>
      <c r="E15" s="55">
        <v>0.15</v>
      </c>
      <c r="F15" s="55">
        <v>130547.18</v>
      </c>
      <c r="G15" s="55">
        <v>0.71024193279000003</v>
      </c>
      <c r="H15" s="56">
        <v>0</v>
      </c>
      <c r="I15" s="56">
        <v>1.5E-3</v>
      </c>
      <c r="J15" s="56">
        <v>0</v>
      </c>
    </row>
    <row r="16" spans="1:20">
      <c r="A16" t="s">
        <v>1984</v>
      </c>
      <c r="B16" t="s">
        <v>1985</v>
      </c>
      <c r="C16" t="s">
        <v>98</v>
      </c>
      <c r="D16" t="s">
        <v>1986</v>
      </c>
      <c r="E16" s="55">
        <v>1.04</v>
      </c>
      <c r="F16" s="55">
        <v>164613.12</v>
      </c>
      <c r="G16" s="55">
        <v>1.7119764479999999</v>
      </c>
      <c r="H16" s="56">
        <v>0</v>
      </c>
      <c r="I16" s="56">
        <v>3.5000000000000001E-3</v>
      </c>
      <c r="J16" s="56">
        <v>0</v>
      </c>
    </row>
    <row r="17" spans="1:10">
      <c r="A17" s="57" t="s">
        <v>1987</v>
      </c>
      <c r="B17" s="107" t="s">
        <v>3492</v>
      </c>
      <c r="C17" s="107" t="s">
        <v>3492</v>
      </c>
      <c r="D17" s="107" t="s">
        <v>3492</v>
      </c>
      <c r="E17" s="59">
        <v>0</v>
      </c>
      <c r="F17" s="107" t="s">
        <v>3492</v>
      </c>
      <c r="G17" s="59">
        <v>0</v>
      </c>
      <c r="H17" s="107" t="s">
        <v>3492</v>
      </c>
      <c r="I17" s="58">
        <v>0</v>
      </c>
      <c r="J17" s="58">
        <v>0</v>
      </c>
    </row>
    <row r="18" spans="1:10">
      <c r="A18" t="s">
        <v>177</v>
      </c>
      <c r="B18" t="s">
        <v>177</v>
      </c>
      <c r="C18" t="s">
        <v>177</v>
      </c>
      <c r="D18" s="107" t="s">
        <v>3492</v>
      </c>
      <c r="E18" s="55">
        <v>0</v>
      </c>
      <c r="F18" s="55">
        <v>0</v>
      </c>
      <c r="G18" s="55">
        <v>0</v>
      </c>
      <c r="H18" s="56">
        <v>0</v>
      </c>
      <c r="I18" s="56">
        <v>0</v>
      </c>
      <c r="J18" s="56">
        <v>0</v>
      </c>
    </row>
    <row r="19" spans="1:10">
      <c r="A19" s="57" t="s">
        <v>1988</v>
      </c>
      <c r="B19" s="107" t="s">
        <v>3492</v>
      </c>
      <c r="C19" s="107" t="s">
        <v>3492</v>
      </c>
      <c r="D19" s="107" t="s">
        <v>3492</v>
      </c>
      <c r="E19" s="59">
        <v>628.77</v>
      </c>
      <c r="F19" s="107" t="s">
        <v>3492</v>
      </c>
      <c r="G19" s="59">
        <v>2.5223737320000001</v>
      </c>
      <c r="H19" s="107" t="s">
        <v>3492</v>
      </c>
      <c r="I19" s="58">
        <v>5.1999999999999998E-3</v>
      </c>
      <c r="J19" s="58">
        <v>0</v>
      </c>
    </row>
    <row r="20" spans="1:10">
      <c r="A20" t="s">
        <v>1989</v>
      </c>
      <c r="B20" t="s">
        <v>1990</v>
      </c>
      <c r="C20" t="s">
        <v>102</v>
      </c>
      <c r="D20" t="s">
        <v>1991</v>
      </c>
      <c r="E20" s="55">
        <v>628.77</v>
      </c>
      <c r="F20" s="55">
        <v>100</v>
      </c>
      <c r="G20" s="55">
        <v>2.5223737320000001</v>
      </c>
      <c r="H20" s="56">
        <v>0</v>
      </c>
      <c r="I20" s="56">
        <v>5.1999999999999998E-3</v>
      </c>
      <c r="J20" s="56">
        <v>0</v>
      </c>
    </row>
    <row r="21" spans="1:10">
      <c r="A21" s="57" t="s">
        <v>184</v>
      </c>
      <c r="B21" s="107" t="s">
        <v>3492</v>
      </c>
      <c r="C21" s="107" t="s">
        <v>3492</v>
      </c>
      <c r="D21" s="107" t="s">
        <v>3492</v>
      </c>
      <c r="E21" s="59">
        <v>153073.03</v>
      </c>
      <c r="F21" s="107" t="s">
        <v>3492</v>
      </c>
      <c r="G21" s="59">
        <v>480.96389990097236</v>
      </c>
      <c r="H21" s="107" t="s">
        <v>3492</v>
      </c>
      <c r="I21" s="58">
        <v>0.98870000000000002</v>
      </c>
      <c r="J21" s="58">
        <v>8.9999999999999993E-3</v>
      </c>
    </row>
    <row r="22" spans="1:10">
      <c r="A22" s="57" t="s">
        <v>1992</v>
      </c>
      <c r="B22" s="107" t="s">
        <v>3492</v>
      </c>
      <c r="C22" s="107" t="s">
        <v>3492</v>
      </c>
      <c r="D22" s="107" t="s">
        <v>3492</v>
      </c>
      <c r="E22" s="59">
        <v>0</v>
      </c>
      <c r="F22" s="107" t="s">
        <v>3492</v>
      </c>
      <c r="G22" s="59">
        <v>0</v>
      </c>
      <c r="H22" s="107" t="s">
        <v>3492</v>
      </c>
      <c r="I22" s="58">
        <v>0</v>
      </c>
      <c r="J22" s="58">
        <v>0</v>
      </c>
    </row>
    <row r="23" spans="1:10">
      <c r="A23" t="s">
        <v>177</v>
      </c>
      <c r="B23" t="s">
        <v>177</v>
      </c>
      <c r="C23" t="s">
        <v>177</v>
      </c>
      <c r="D23" s="107" t="s">
        <v>3492</v>
      </c>
      <c r="E23" s="55">
        <v>0</v>
      </c>
      <c r="F23" s="55">
        <v>0</v>
      </c>
      <c r="G23" s="55">
        <v>0</v>
      </c>
      <c r="H23" s="56">
        <v>0</v>
      </c>
      <c r="I23" s="56">
        <v>0</v>
      </c>
      <c r="J23" s="56">
        <v>0</v>
      </c>
    </row>
    <row r="24" spans="1:10">
      <c r="A24" s="57" t="s">
        <v>1993</v>
      </c>
      <c r="B24" s="107" t="s">
        <v>3492</v>
      </c>
      <c r="C24" s="107" t="s">
        <v>3492</v>
      </c>
      <c r="D24" s="107" t="s">
        <v>3492</v>
      </c>
      <c r="E24" s="59">
        <v>0.45</v>
      </c>
      <c r="F24" s="107" t="s">
        <v>3492</v>
      </c>
      <c r="G24" s="59">
        <v>1.64728166265</v>
      </c>
      <c r="H24" s="107" t="s">
        <v>3492</v>
      </c>
      <c r="I24" s="58">
        <v>3.3999999999999998E-3</v>
      </c>
      <c r="J24" s="58">
        <v>0</v>
      </c>
    </row>
    <row r="25" spans="1:10">
      <c r="A25" t="s">
        <v>1994</v>
      </c>
      <c r="B25" t="s">
        <v>1995</v>
      </c>
      <c r="C25" t="s">
        <v>100</v>
      </c>
      <c r="D25" t="s">
        <v>1996</v>
      </c>
      <c r="E25" s="55">
        <v>0.45</v>
      </c>
      <c r="F25" s="55">
        <v>100927.1</v>
      </c>
      <c r="G25" s="55">
        <v>1.64728166265</v>
      </c>
      <c r="H25" s="56">
        <v>0</v>
      </c>
      <c r="I25" s="56">
        <v>3.3999999999999998E-3</v>
      </c>
      <c r="J25" s="56">
        <v>0</v>
      </c>
    </row>
    <row r="26" spans="1:10">
      <c r="A26" s="57" t="s">
        <v>1997</v>
      </c>
      <c r="B26" s="107" t="s">
        <v>3492</v>
      </c>
      <c r="C26" s="107" t="s">
        <v>3492</v>
      </c>
      <c r="D26" s="107" t="s">
        <v>3492</v>
      </c>
      <c r="E26" s="59">
        <v>0</v>
      </c>
      <c r="F26" s="107" t="s">
        <v>3492</v>
      </c>
      <c r="G26" s="59">
        <v>0</v>
      </c>
      <c r="H26" s="107" t="s">
        <v>3492</v>
      </c>
      <c r="I26" s="58">
        <v>0</v>
      </c>
      <c r="J26" s="58">
        <v>0</v>
      </c>
    </row>
    <row r="27" spans="1:10">
      <c r="A27" t="s">
        <v>177</v>
      </c>
      <c r="B27" t="s">
        <v>177</v>
      </c>
      <c r="C27" t="s">
        <v>177</v>
      </c>
      <c r="D27" s="107" t="s">
        <v>3492</v>
      </c>
      <c r="E27" s="55">
        <v>0</v>
      </c>
      <c r="F27" s="55">
        <v>0</v>
      </c>
      <c r="G27" s="55">
        <v>0</v>
      </c>
      <c r="H27" s="56">
        <v>0</v>
      </c>
      <c r="I27" s="56">
        <v>0</v>
      </c>
      <c r="J27" s="56">
        <v>0</v>
      </c>
    </row>
    <row r="28" spans="1:10">
      <c r="A28" s="57" t="s">
        <v>1998</v>
      </c>
      <c r="B28" s="107" t="s">
        <v>3492</v>
      </c>
      <c r="C28" s="107" t="s">
        <v>3492</v>
      </c>
      <c r="D28" s="107" t="s">
        <v>3492</v>
      </c>
      <c r="E28" s="59">
        <v>153072.57999999999</v>
      </c>
      <c r="F28" s="107" t="s">
        <v>3492</v>
      </c>
      <c r="G28" s="59">
        <v>479.31661823832235</v>
      </c>
      <c r="H28" s="107" t="s">
        <v>3492</v>
      </c>
      <c r="I28" s="58">
        <v>0.98529999999999995</v>
      </c>
      <c r="J28" s="58">
        <v>8.9999999999999993E-3</v>
      </c>
    </row>
    <row r="29" spans="1:10">
      <c r="A29" t="s">
        <v>1999</v>
      </c>
      <c r="B29" t="s">
        <v>2000</v>
      </c>
      <c r="C29" t="s">
        <v>98</v>
      </c>
      <c r="D29" t="s">
        <v>236</v>
      </c>
      <c r="E29" s="55">
        <v>6466.28</v>
      </c>
      <c r="F29" s="55">
        <v>106.45387700000001</v>
      </c>
      <c r="G29" s="55">
        <v>6.8836057576755998</v>
      </c>
      <c r="H29" s="56">
        <v>0</v>
      </c>
      <c r="I29" s="56">
        <v>1.41E-2</v>
      </c>
      <c r="J29" s="56">
        <v>1E-4</v>
      </c>
    </row>
    <row r="30" spans="1:10">
      <c r="A30" t="s">
        <v>2001</v>
      </c>
      <c r="B30" t="s">
        <v>2002</v>
      </c>
      <c r="C30" t="s">
        <v>100</v>
      </c>
      <c r="D30" t="s">
        <v>2003</v>
      </c>
      <c r="E30" s="55">
        <v>6078.4</v>
      </c>
      <c r="F30" s="55">
        <v>99.367400000000004</v>
      </c>
      <c r="G30" s="55">
        <v>21.906891546883202</v>
      </c>
      <c r="H30" s="56">
        <v>0</v>
      </c>
      <c r="I30" s="56">
        <v>4.4999999999999998E-2</v>
      </c>
      <c r="J30" s="56">
        <v>4.0000000000000002E-4</v>
      </c>
    </row>
    <row r="31" spans="1:10">
      <c r="A31" t="s">
        <v>2004</v>
      </c>
      <c r="B31" t="s">
        <v>2005</v>
      </c>
      <c r="C31" t="s">
        <v>100</v>
      </c>
      <c r="D31" t="s">
        <v>2006</v>
      </c>
      <c r="E31" s="55">
        <v>9337.73</v>
      </c>
      <c r="F31" s="55">
        <v>99.217800000000054</v>
      </c>
      <c r="G31" s="55">
        <v>33.603031630834401</v>
      </c>
      <c r="H31" s="56">
        <v>0</v>
      </c>
      <c r="I31" s="56">
        <v>6.9099999999999995E-2</v>
      </c>
      <c r="J31" s="56">
        <v>5.9999999999999995E-4</v>
      </c>
    </row>
    <row r="32" spans="1:10">
      <c r="A32" t="s">
        <v>2007</v>
      </c>
      <c r="B32" t="s">
        <v>2008</v>
      </c>
      <c r="C32" t="s">
        <v>100</v>
      </c>
      <c r="D32" t="s">
        <v>2009</v>
      </c>
      <c r="E32" s="55">
        <v>1256.19</v>
      </c>
      <c r="F32" s="55">
        <v>101.6375</v>
      </c>
      <c r="G32" s="55">
        <v>4.63080892350375</v>
      </c>
      <c r="H32" s="56">
        <v>0</v>
      </c>
      <c r="I32" s="56">
        <v>9.4999999999999998E-3</v>
      </c>
      <c r="J32" s="56">
        <v>1E-4</v>
      </c>
    </row>
    <row r="33" spans="1:10">
      <c r="A33" t="s">
        <v>2010</v>
      </c>
      <c r="B33" t="s">
        <v>2011</v>
      </c>
      <c r="C33" t="s">
        <v>102</v>
      </c>
      <c r="D33" t="s">
        <v>2012</v>
      </c>
      <c r="E33" s="55">
        <v>2629.64</v>
      </c>
      <c r="F33" s="55">
        <v>98.095700000000306</v>
      </c>
      <c r="G33" s="55">
        <v>10.348178001599599</v>
      </c>
      <c r="H33" s="56">
        <v>0</v>
      </c>
      <c r="I33" s="56">
        <v>2.1299999999999999E-2</v>
      </c>
      <c r="J33" s="56">
        <v>2.0000000000000001E-4</v>
      </c>
    </row>
    <row r="34" spans="1:10">
      <c r="A34" t="s">
        <v>2013</v>
      </c>
      <c r="B34" t="s">
        <v>2014</v>
      </c>
      <c r="C34" t="s">
        <v>100</v>
      </c>
      <c r="D34" t="s">
        <v>686</v>
      </c>
      <c r="E34" s="55">
        <v>1495.23</v>
      </c>
      <c r="F34" s="55">
        <v>88.864900000000006</v>
      </c>
      <c r="G34" s="55">
        <v>4.8193205547672902</v>
      </c>
      <c r="H34" s="56">
        <v>0</v>
      </c>
      <c r="I34" s="56">
        <v>9.9000000000000008E-3</v>
      </c>
      <c r="J34" s="56">
        <v>1E-4</v>
      </c>
    </row>
    <row r="35" spans="1:10">
      <c r="A35" t="s">
        <v>2015</v>
      </c>
      <c r="B35" t="s">
        <v>2016</v>
      </c>
      <c r="C35" t="s">
        <v>102</v>
      </c>
      <c r="D35" t="s">
        <v>2017</v>
      </c>
      <c r="E35" s="55">
        <v>5852.28</v>
      </c>
      <c r="F35" s="55">
        <v>97.93450000000017</v>
      </c>
      <c r="G35" s="55">
        <v>22.992088879816599</v>
      </c>
      <c r="H35" s="56">
        <v>0</v>
      </c>
      <c r="I35" s="56">
        <v>4.7300000000000002E-2</v>
      </c>
      <c r="J35" s="56">
        <v>4.0000000000000002E-4</v>
      </c>
    </row>
    <row r="36" spans="1:10">
      <c r="A36" t="s">
        <v>2018</v>
      </c>
      <c r="B36" t="s">
        <v>2019</v>
      </c>
      <c r="C36" t="s">
        <v>100</v>
      </c>
      <c r="D36" t="s">
        <v>2020</v>
      </c>
      <c r="E36" s="55">
        <v>4277.95</v>
      </c>
      <c r="F36" s="55">
        <v>77.599299999999673</v>
      </c>
      <c r="G36" s="55">
        <v>12.0404041155274</v>
      </c>
      <c r="H36" s="56">
        <v>0</v>
      </c>
      <c r="I36" s="56">
        <v>2.4799999999999999E-2</v>
      </c>
      <c r="J36" s="56">
        <v>2.0000000000000001E-4</v>
      </c>
    </row>
    <row r="37" spans="1:10">
      <c r="A37" t="s">
        <v>2021</v>
      </c>
      <c r="B37" t="s">
        <v>2022</v>
      </c>
      <c r="C37" t="s">
        <v>100</v>
      </c>
      <c r="D37" t="s">
        <v>2023</v>
      </c>
      <c r="E37" s="55">
        <v>5083.57</v>
      </c>
      <c r="F37" s="55">
        <v>34.284599999999998</v>
      </c>
      <c r="G37" s="55">
        <v>6.3214317090779399</v>
      </c>
      <c r="H37" s="56">
        <v>0</v>
      </c>
      <c r="I37" s="56">
        <v>1.2999999999999999E-2</v>
      </c>
      <c r="J37" s="56">
        <v>1E-4</v>
      </c>
    </row>
    <row r="38" spans="1:10">
      <c r="A38" t="s">
        <v>2024</v>
      </c>
      <c r="B38" t="s">
        <v>2025</v>
      </c>
      <c r="C38" t="s">
        <v>102</v>
      </c>
      <c r="D38" t="s">
        <v>2026</v>
      </c>
      <c r="E38" s="55">
        <v>3222.51</v>
      </c>
      <c r="F38" s="55">
        <v>56.852399999999967</v>
      </c>
      <c r="G38" s="55">
        <v>7.3495491625527798</v>
      </c>
      <c r="H38" s="56">
        <v>0</v>
      </c>
      <c r="I38" s="56">
        <v>1.5100000000000001E-2</v>
      </c>
      <c r="J38" s="56">
        <v>1E-4</v>
      </c>
    </row>
    <row r="39" spans="1:10">
      <c r="A39" t="s">
        <v>2027</v>
      </c>
      <c r="B39" t="s">
        <v>2028</v>
      </c>
      <c r="C39" t="s">
        <v>104</v>
      </c>
      <c r="D39" t="s">
        <v>2029</v>
      </c>
      <c r="E39" s="55">
        <v>3889.93</v>
      </c>
      <c r="F39" s="55">
        <v>107.16430000000005</v>
      </c>
      <c r="G39" s="55">
        <v>19.262758852683302</v>
      </c>
      <c r="H39" s="56">
        <v>0</v>
      </c>
      <c r="I39" s="56">
        <v>3.9600000000000003E-2</v>
      </c>
      <c r="J39" s="56">
        <v>4.0000000000000002E-4</v>
      </c>
    </row>
    <row r="40" spans="1:10">
      <c r="A40" t="s">
        <v>2030</v>
      </c>
      <c r="B40" t="s">
        <v>2031</v>
      </c>
      <c r="C40" t="s">
        <v>100</v>
      </c>
      <c r="D40" t="s">
        <v>2032</v>
      </c>
      <c r="E40" s="55">
        <v>3606.08</v>
      </c>
      <c r="F40" s="55">
        <v>52.264800000000001</v>
      </c>
      <c r="G40" s="55">
        <v>6.8358449829196797</v>
      </c>
      <c r="H40" s="56">
        <v>0</v>
      </c>
      <c r="I40" s="56">
        <v>1.41E-2</v>
      </c>
      <c r="J40" s="56">
        <v>1E-4</v>
      </c>
    </row>
    <row r="41" spans="1:10">
      <c r="A41" t="s">
        <v>2033</v>
      </c>
      <c r="B41" t="s">
        <v>2034</v>
      </c>
      <c r="C41" t="s">
        <v>100</v>
      </c>
      <c r="D41" t="s">
        <v>324</v>
      </c>
      <c r="E41" s="55">
        <v>4183.3999999999996</v>
      </c>
      <c r="F41" s="55">
        <v>83.801400000000001</v>
      </c>
      <c r="G41" s="55">
        <v>12.715347153085199</v>
      </c>
      <c r="H41" s="56">
        <v>0</v>
      </c>
      <c r="I41" s="56">
        <v>2.6100000000000002E-2</v>
      </c>
      <c r="J41" s="56">
        <v>2.0000000000000001E-4</v>
      </c>
    </row>
    <row r="42" spans="1:10">
      <c r="A42" t="s">
        <v>2035</v>
      </c>
      <c r="B42" t="s">
        <v>2036</v>
      </c>
      <c r="C42" t="s">
        <v>102</v>
      </c>
      <c r="D42" t="s">
        <v>2037</v>
      </c>
      <c r="E42" s="55">
        <v>3255.68</v>
      </c>
      <c r="F42" s="55">
        <v>44.164499999999997</v>
      </c>
      <c r="G42" s="55">
        <v>5.76809829000576</v>
      </c>
      <c r="H42" s="56">
        <v>0</v>
      </c>
      <c r="I42" s="56">
        <v>1.1900000000000001E-2</v>
      </c>
      <c r="J42" s="56">
        <v>1E-4</v>
      </c>
    </row>
    <row r="43" spans="1:10">
      <c r="A43" t="s">
        <v>2038</v>
      </c>
      <c r="B43" t="s">
        <v>2039</v>
      </c>
      <c r="C43" t="s">
        <v>100</v>
      </c>
      <c r="D43" t="s">
        <v>2040</v>
      </c>
      <c r="E43" s="55">
        <v>337.4</v>
      </c>
      <c r="F43" s="55">
        <v>117.6644</v>
      </c>
      <c r="G43" s="55">
        <v>1.4399178596711999</v>
      </c>
      <c r="H43" s="56">
        <v>0</v>
      </c>
      <c r="I43" s="56">
        <v>3.0000000000000001E-3</v>
      </c>
      <c r="J43" s="56">
        <v>0</v>
      </c>
    </row>
    <row r="44" spans="1:10">
      <c r="A44" t="s">
        <v>2041</v>
      </c>
      <c r="B44" t="s">
        <v>2042</v>
      </c>
      <c r="C44" t="s">
        <v>100</v>
      </c>
      <c r="D44" t="s">
        <v>2043</v>
      </c>
      <c r="E44" s="55">
        <v>2572.5100000000002</v>
      </c>
      <c r="F44" s="55">
        <v>100.9816</v>
      </c>
      <c r="G44" s="55">
        <v>9.4220818968463202</v>
      </c>
      <c r="H44" s="56">
        <v>0</v>
      </c>
      <c r="I44" s="56">
        <v>1.9400000000000001E-2</v>
      </c>
      <c r="J44" s="56">
        <v>2.0000000000000001E-4</v>
      </c>
    </row>
    <row r="45" spans="1:10">
      <c r="A45" t="s">
        <v>2044</v>
      </c>
      <c r="B45" t="s">
        <v>2045</v>
      </c>
      <c r="C45" t="s">
        <v>102</v>
      </c>
      <c r="D45" t="s">
        <v>420</v>
      </c>
      <c r="E45" s="55">
        <v>6687.42</v>
      </c>
      <c r="F45" s="55">
        <v>93.663799999999867</v>
      </c>
      <c r="G45" s="55">
        <v>25.1274255994899</v>
      </c>
      <c r="H45" s="56">
        <v>0</v>
      </c>
      <c r="I45" s="56">
        <v>5.1700000000000003E-2</v>
      </c>
      <c r="J45" s="56">
        <v>5.0000000000000001E-4</v>
      </c>
    </row>
    <row r="46" spans="1:10">
      <c r="A46" t="s">
        <v>2046</v>
      </c>
      <c r="B46" t="s">
        <v>2047</v>
      </c>
      <c r="C46" t="s">
        <v>102</v>
      </c>
      <c r="D46" t="s">
        <v>2048</v>
      </c>
      <c r="E46" s="55">
        <v>4656.97</v>
      </c>
      <c r="F46" s="55">
        <v>106.41429999999981</v>
      </c>
      <c r="G46" s="55">
        <v>19.8802140183498</v>
      </c>
      <c r="H46" s="56">
        <v>0</v>
      </c>
      <c r="I46" s="56">
        <v>4.0899999999999999E-2</v>
      </c>
      <c r="J46" s="56">
        <v>4.0000000000000002E-4</v>
      </c>
    </row>
    <row r="47" spans="1:10">
      <c r="A47" t="s">
        <v>2049</v>
      </c>
      <c r="B47" t="s">
        <v>2050</v>
      </c>
      <c r="C47" t="s">
        <v>102</v>
      </c>
      <c r="D47" t="s">
        <v>2051</v>
      </c>
      <c r="E47" s="55">
        <v>4885.46</v>
      </c>
      <c r="F47" s="55">
        <v>92.157700000000148</v>
      </c>
      <c r="G47" s="55">
        <v>18.0615372814969</v>
      </c>
      <c r="H47" s="56">
        <v>0</v>
      </c>
      <c r="I47" s="56">
        <v>3.7100000000000001E-2</v>
      </c>
      <c r="J47" s="56">
        <v>2.9999999999999997E-4</v>
      </c>
    </row>
    <row r="48" spans="1:10">
      <c r="A48" t="s">
        <v>2052</v>
      </c>
      <c r="B48" t="s">
        <v>2053</v>
      </c>
      <c r="C48" t="s">
        <v>102</v>
      </c>
      <c r="D48" t="s">
        <v>2054</v>
      </c>
      <c r="E48" s="55">
        <v>2701.22</v>
      </c>
      <c r="F48" s="55">
        <v>53.851300000000037</v>
      </c>
      <c r="G48" s="55">
        <v>5.8354421916359804</v>
      </c>
      <c r="H48" s="56">
        <v>0</v>
      </c>
      <c r="I48" s="56">
        <v>1.2E-2</v>
      </c>
      <c r="J48" s="56">
        <v>1E-4</v>
      </c>
    </row>
    <row r="49" spans="1:10">
      <c r="A49" t="s">
        <v>2055</v>
      </c>
      <c r="B49" t="s">
        <v>2056</v>
      </c>
      <c r="C49" t="s">
        <v>102</v>
      </c>
      <c r="D49" t="s">
        <v>2057</v>
      </c>
      <c r="E49" s="55">
        <v>1385.12</v>
      </c>
      <c r="F49" s="55">
        <v>63.311199999999928</v>
      </c>
      <c r="G49" s="55">
        <v>3.5179168324439001</v>
      </c>
      <c r="H49" s="56">
        <v>0</v>
      </c>
      <c r="I49" s="56">
        <v>7.1999999999999998E-3</v>
      </c>
      <c r="J49" s="56">
        <v>1E-4</v>
      </c>
    </row>
    <row r="50" spans="1:10">
      <c r="A50" t="s">
        <v>2058</v>
      </c>
      <c r="B50" t="s">
        <v>2059</v>
      </c>
      <c r="C50" t="s">
        <v>102</v>
      </c>
      <c r="D50" t="s">
        <v>224</v>
      </c>
      <c r="E50" s="55">
        <v>2047.49</v>
      </c>
      <c r="F50" s="55">
        <v>92.204799999999977</v>
      </c>
      <c r="G50" s="55">
        <v>7.5734356931704303</v>
      </c>
      <c r="H50" s="56">
        <v>0</v>
      </c>
      <c r="I50" s="56">
        <v>1.5599999999999999E-2</v>
      </c>
      <c r="J50" s="56">
        <v>1E-4</v>
      </c>
    </row>
    <row r="51" spans="1:10">
      <c r="A51" t="s">
        <v>2060</v>
      </c>
      <c r="B51" t="s">
        <v>2061</v>
      </c>
      <c r="C51" t="s">
        <v>102</v>
      </c>
      <c r="D51" t="s">
        <v>438</v>
      </c>
      <c r="E51" s="55">
        <v>1033.56</v>
      </c>
      <c r="F51" s="55">
        <v>119.0085</v>
      </c>
      <c r="G51" s="55">
        <v>4.9343652917301597</v>
      </c>
      <c r="H51" s="56">
        <v>0</v>
      </c>
      <c r="I51" s="56">
        <v>1.01E-2</v>
      </c>
      <c r="J51" s="56">
        <v>1E-4</v>
      </c>
    </row>
    <row r="52" spans="1:10">
      <c r="A52" t="s">
        <v>2062</v>
      </c>
      <c r="B52" t="s">
        <v>2063</v>
      </c>
      <c r="C52" t="s">
        <v>102</v>
      </c>
      <c r="D52" t="s">
        <v>2064</v>
      </c>
      <c r="E52" s="55">
        <v>334.71</v>
      </c>
      <c r="F52" s="55">
        <v>101.1901000000003</v>
      </c>
      <c r="G52" s="55">
        <v>1.3587023780910401</v>
      </c>
      <c r="H52" s="56">
        <v>0</v>
      </c>
      <c r="I52" s="56">
        <v>2.8E-3</v>
      </c>
      <c r="J52" s="56">
        <v>0</v>
      </c>
    </row>
    <row r="53" spans="1:10">
      <c r="A53" t="s">
        <v>2065</v>
      </c>
      <c r="B53" t="s">
        <v>2066</v>
      </c>
      <c r="C53" t="s">
        <v>102</v>
      </c>
      <c r="D53" t="s">
        <v>200</v>
      </c>
      <c r="E53" s="55">
        <v>1081.74</v>
      </c>
      <c r="F53" s="55">
        <v>94.475400000000093</v>
      </c>
      <c r="G53" s="55">
        <v>4.09976771486674</v>
      </c>
      <c r="H53" s="56">
        <v>0</v>
      </c>
      <c r="I53" s="56">
        <v>8.3999999999999995E-3</v>
      </c>
      <c r="J53" s="56">
        <v>1E-4</v>
      </c>
    </row>
    <row r="54" spans="1:10">
      <c r="A54" t="s">
        <v>2067</v>
      </c>
      <c r="B54" t="s">
        <v>2068</v>
      </c>
      <c r="C54" t="s">
        <v>102</v>
      </c>
      <c r="D54" t="s">
        <v>438</v>
      </c>
      <c r="E54" s="55">
        <v>1395.3</v>
      </c>
      <c r="F54" s="55">
        <v>103.7527</v>
      </c>
      <c r="G54" s="55">
        <v>5.8074385649079598</v>
      </c>
      <c r="H54" s="56">
        <v>0</v>
      </c>
      <c r="I54" s="56">
        <v>1.1900000000000001E-2</v>
      </c>
      <c r="J54" s="56">
        <v>1E-4</v>
      </c>
    </row>
    <row r="55" spans="1:10">
      <c r="A55" t="s">
        <v>2069</v>
      </c>
      <c r="B55" t="s">
        <v>2070</v>
      </c>
      <c r="C55" t="s">
        <v>98</v>
      </c>
      <c r="D55" t="s">
        <v>2071</v>
      </c>
      <c r="E55" s="55">
        <v>7922.43</v>
      </c>
      <c r="F55" s="55">
        <v>95.538200000000003</v>
      </c>
      <c r="G55" s="55">
        <v>7.5689470182600003</v>
      </c>
      <c r="H55" s="56">
        <v>0</v>
      </c>
      <c r="I55" s="56">
        <v>1.5599999999999999E-2</v>
      </c>
      <c r="J55" s="56">
        <v>1E-4</v>
      </c>
    </row>
    <row r="56" spans="1:10">
      <c r="A56" t="s">
        <v>2072</v>
      </c>
      <c r="B56" t="s">
        <v>2073</v>
      </c>
      <c r="C56" t="s">
        <v>102</v>
      </c>
      <c r="D56" t="s">
        <v>200</v>
      </c>
      <c r="E56" s="55">
        <v>5561.53</v>
      </c>
      <c r="F56" s="55">
        <v>91.874100000000141</v>
      </c>
      <c r="G56" s="55">
        <v>20.497693960271299</v>
      </c>
      <c r="H56" s="56">
        <v>0</v>
      </c>
      <c r="I56" s="56">
        <v>4.2099999999999999E-2</v>
      </c>
      <c r="J56" s="56">
        <v>4.0000000000000002E-4</v>
      </c>
    </row>
    <row r="57" spans="1:10">
      <c r="A57" t="s">
        <v>2074</v>
      </c>
      <c r="B57" t="s">
        <v>2075</v>
      </c>
      <c r="C57" t="s">
        <v>102</v>
      </c>
      <c r="D57" t="s">
        <v>2076</v>
      </c>
      <c r="E57" s="55">
        <v>3130.57</v>
      </c>
      <c r="F57" s="55">
        <v>103.34990000000009</v>
      </c>
      <c r="G57" s="55">
        <v>12.9792949729074</v>
      </c>
      <c r="H57" s="56">
        <v>0</v>
      </c>
      <c r="I57" s="56">
        <v>2.6700000000000002E-2</v>
      </c>
      <c r="J57" s="56">
        <v>2.0000000000000001E-4</v>
      </c>
    </row>
    <row r="58" spans="1:10">
      <c r="A58" t="s">
        <v>2077</v>
      </c>
      <c r="B58" t="s">
        <v>2078</v>
      </c>
      <c r="C58" t="s">
        <v>100</v>
      </c>
      <c r="D58" t="s">
        <v>280</v>
      </c>
      <c r="E58" s="55">
        <v>5063.6400000000003</v>
      </c>
      <c r="F58" s="55">
        <v>117.13579999999978</v>
      </c>
      <c r="G58" s="55">
        <v>21.512952854256199</v>
      </c>
      <c r="H58" s="56">
        <v>0</v>
      </c>
      <c r="I58" s="56">
        <v>4.4200000000000003E-2</v>
      </c>
      <c r="J58" s="56">
        <v>4.0000000000000002E-4</v>
      </c>
    </row>
    <row r="59" spans="1:10">
      <c r="A59" t="s">
        <v>2079</v>
      </c>
      <c r="B59" t="s">
        <v>2080</v>
      </c>
      <c r="C59" t="s">
        <v>102</v>
      </c>
      <c r="D59" t="s">
        <v>2081</v>
      </c>
      <c r="E59" s="55">
        <v>3073.62</v>
      </c>
      <c r="F59" s="55">
        <v>93.620600000000394</v>
      </c>
      <c r="G59" s="55">
        <v>11.5435454241144</v>
      </c>
      <c r="H59" s="56">
        <v>0</v>
      </c>
      <c r="I59" s="56">
        <v>2.3699999999999999E-2</v>
      </c>
      <c r="J59" s="56">
        <v>2.0000000000000001E-4</v>
      </c>
    </row>
    <row r="60" spans="1:10">
      <c r="A60" t="s">
        <v>2082</v>
      </c>
      <c r="B60" t="s">
        <v>2083</v>
      </c>
      <c r="C60" t="s">
        <v>102</v>
      </c>
      <c r="D60" t="s">
        <v>2084</v>
      </c>
      <c r="E60" s="55">
        <v>2588.6999999999998</v>
      </c>
      <c r="F60" s="55">
        <v>25.1159</v>
      </c>
      <c r="G60" s="55">
        <v>2.6082432467182799</v>
      </c>
      <c r="H60" s="56">
        <v>0</v>
      </c>
      <c r="I60" s="56">
        <v>5.4000000000000003E-3</v>
      </c>
      <c r="J60" s="56">
        <v>0</v>
      </c>
    </row>
    <row r="61" spans="1:10">
      <c r="A61" t="s">
        <v>2085</v>
      </c>
      <c r="B61" t="s">
        <v>2086</v>
      </c>
      <c r="C61" t="s">
        <v>100</v>
      </c>
      <c r="D61" t="s">
        <v>2087</v>
      </c>
      <c r="E61" s="55">
        <v>3231.95</v>
      </c>
      <c r="F61" s="55">
        <v>79.245099999999994</v>
      </c>
      <c r="G61" s="55">
        <v>9.2893346082751496</v>
      </c>
      <c r="H61" s="56">
        <v>0</v>
      </c>
      <c r="I61" s="56">
        <v>1.9099999999999999E-2</v>
      </c>
      <c r="J61" s="56">
        <v>2.0000000000000001E-4</v>
      </c>
    </row>
    <row r="62" spans="1:10">
      <c r="A62" t="s">
        <v>2088</v>
      </c>
      <c r="B62" t="s">
        <v>2089</v>
      </c>
      <c r="C62" t="s">
        <v>102</v>
      </c>
      <c r="D62" t="s">
        <v>317</v>
      </c>
      <c r="E62" s="55">
        <v>3403.83</v>
      </c>
      <c r="F62" s="55">
        <v>63.56479999999997</v>
      </c>
      <c r="G62" s="55">
        <v>8.6796491250493393</v>
      </c>
      <c r="H62" s="56">
        <v>0</v>
      </c>
      <c r="I62" s="56">
        <v>1.78E-2</v>
      </c>
      <c r="J62" s="56">
        <v>2.0000000000000001E-4</v>
      </c>
    </row>
    <row r="63" spans="1:10">
      <c r="A63" t="s">
        <v>2090</v>
      </c>
      <c r="B63" t="s">
        <v>2091</v>
      </c>
      <c r="C63" t="s">
        <v>102</v>
      </c>
      <c r="D63" t="s">
        <v>2092</v>
      </c>
      <c r="E63" s="55">
        <v>2923.34</v>
      </c>
      <c r="F63" s="55">
        <v>89.927700000000101</v>
      </c>
      <c r="G63" s="55">
        <v>10.546064852852099</v>
      </c>
      <c r="H63" s="56">
        <v>0</v>
      </c>
      <c r="I63" s="56">
        <v>2.1700000000000001E-2</v>
      </c>
      <c r="J63" s="56">
        <v>2.0000000000000001E-4</v>
      </c>
    </row>
    <row r="64" spans="1:10">
      <c r="A64" t="s">
        <v>2093</v>
      </c>
      <c r="B64" t="s">
        <v>2094</v>
      </c>
      <c r="C64" t="s">
        <v>102</v>
      </c>
      <c r="D64" t="s">
        <v>2095</v>
      </c>
      <c r="E64" s="55">
        <v>6948.96</v>
      </c>
      <c r="F64" s="55">
        <v>101.80059999999995</v>
      </c>
      <c r="G64" s="55">
        <v>28.378391257535601</v>
      </c>
      <c r="H64" s="56">
        <v>0</v>
      </c>
      <c r="I64" s="56">
        <v>5.8299999999999998E-2</v>
      </c>
      <c r="J64" s="56">
        <v>5.0000000000000001E-4</v>
      </c>
    </row>
    <row r="65" spans="1:10">
      <c r="A65" t="s">
        <v>2096</v>
      </c>
      <c r="B65" t="s">
        <v>2097</v>
      </c>
      <c r="C65" t="s">
        <v>100</v>
      </c>
      <c r="D65" t="s">
        <v>2098</v>
      </c>
      <c r="E65" s="55">
        <v>3595.72</v>
      </c>
      <c r="F65" s="55">
        <v>101.4749000000003</v>
      </c>
      <c r="G65" s="55">
        <v>13.2340281258136</v>
      </c>
      <c r="H65" s="56">
        <v>0</v>
      </c>
      <c r="I65" s="56">
        <v>2.7199999999999998E-2</v>
      </c>
      <c r="J65" s="56">
        <v>2.0000000000000001E-4</v>
      </c>
    </row>
    <row r="66" spans="1:10">
      <c r="A66" t="s">
        <v>2099</v>
      </c>
      <c r="B66" t="s">
        <v>2100</v>
      </c>
      <c r="C66" t="s">
        <v>102</v>
      </c>
      <c r="D66" t="s">
        <v>686</v>
      </c>
      <c r="E66" s="55">
        <v>2133.8000000000002</v>
      </c>
      <c r="F66" s="55">
        <v>110.3134</v>
      </c>
      <c r="G66" s="55">
        <v>9.4427741778187197</v>
      </c>
      <c r="H66" s="56">
        <v>0</v>
      </c>
      <c r="I66" s="56">
        <v>1.9400000000000001E-2</v>
      </c>
      <c r="J66" s="56">
        <v>2.0000000000000001E-4</v>
      </c>
    </row>
    <row r="67" spans="1:10">
      <c r="A67" t="s">
        <v>2101</v>
      </c>
      <c r="B67" t="s">
        <v>2102</v>
      </c>
      <c r="C67" t="s">
        <v>100</v>
      </c>
      <c r="D67" t="s">
        <v>2103</v>
      </c>
      <c r="E67" s="55">
        <v>2876.73</v>
      </c>
      <c r="F67" s="55">
        <v>63.939500000000002</v>
      </c>
      <c r="G67" s="55">
        <v>6.6713833050754499</v>
      </c>
      <c r="H67" s="56">
        <v>0</v>
      </c>
      <c r="I67" s="56">
        <v>1.37E-2</v>
      </c>
      <c r="J67" s="56">
        <v>1E-4</v>
      </c>
    </row>
    <row r="68" spans="1:10">
      <c r="A68" t="s">
        <v>2104</v>
      </c>
      <c r="B68" t="s">
        <v>2105</v>
      </c>
      <c r="C68" t="s">
        <v>100</v>
      </c>
      <c r="D68" t="s">
        <v>2106</v>
      </c>
      <c r="E68" s="55">
        <v>4178.1400000000003</v>
      </c>
      <c r="F68" s="55">
        <v>51.2164</v>
      </c>
      <c r="G68" s="55">
        <v>7.7613915300199201</v>
      </c>
      <c r="H68" s="56">
        <v>0</v>
      </c>
      <c r="I68" s="56">
        <v>1.6E-2</v>
      </c>
      <c r="J68" s="56">
        <v>1E-4</v>
      </c>
    </row>
    <row r="69" spans="1:10">
      <c r="A69" t="s">
        <v>2107</v>
      </c>
      <c r="B69" t="s">
        <v>2108</v>
      </c>
      <c r="C69" t="s">
        <v>100</v>
      </c>
      <c r="D69" t="s">
        <v>2109</v>
      </c>
      <c r="E69" s="55">
        <v>838.5</v>
      </c>
      <c r="F69" s="55">
        <v>115.3809</v>
      </c>
      <c r="G69" s="55">
        <v>3.5090095062555</v>
      </c>
      <c r="H69" s="56">
        <v>0</v>
      </c>
      <c r="I69" s="56">
        <v>7.1999999999999998E-3</v>
      </c>
      <c r="J69" s="56">
        <v>1E-4</v>
      </c>
    </row>
    <row r="70" spans="1:10">
      <c r="A70" t="s">
        <v>2110</v>
      </c>
      <c r="B70" t="s">
        <v>2111</v>
      </c>
      <c r="C70" t="s">
        <v>100</v>
      </c>
      <c r="D70" t="s">
        <v>2112</v>
      </c>
      <c r="E70" s="55">
        <v>4482.1099999999997</v>
      </c>
      <c r="F70" s="55">
        <v>103.92870000000006</v>
      </c>
      <c r="G70" s="55">
        <v>16.8952865237524</v>
      </c>
      <c r="H70" s="56">
        <v>0</v>
      </c>
      <c r="I70" s="56">
        <v>3.4700000000000002E-2</v>
      </c>
      <c r="J70" s="56">
        <v>2.9999999999999997E-4</v>
      </c>
    </row>
    <row r="71" spans="1:10">
      <c r="A71" t="s">
        <v>2113</v>
      </c>
      <c r="B71" t="s">
        <v>2114</v>
      </c>
      <c r="C71" t="s">
        <v>104</v>
      </c>
      <c r="D71" t="s">
        <v>2115</v>
      </c>
      <c r="E71" s="55">
        <v>735.94</v>
      </c>
      <c r="F71" s="55">
        <v>100.59669999999994</v>
      </c>
      <c r="G71" s="55">
        <v>3.4209971536061801</v>
      </c>
      <c r="H71" s="56">
        <v>0</v>
      </c>
      <c r="I71" s="56">
        <v>7.0000000000000001E-3</v>
      </c>
      <c r="J71" s="56">
        <v>1E-4</v>
      </c>
    </row>
    <row r="72" spans="1:10">
      <c r="A72" t="s">
        <v>2116</v>
      </c>
      <c r="B72" t="s">
        <v>2117</v>
      </c>
      <c r="C72" t="s">
        <v>100</v>
      </c>
      <c r="D72" t="s">
        <v>2118</v>
      </c>
      <c r="E72" s="55">
        <v>629.29999999999995</v>
      </c>
      <c r="F72" s="55">
        <v>98.227999999999994</v>
      </c>
      <c r="G72" s="55">
        <v>2.2420257121080001</v>
      </c>
      <c r="H72" s="56">
        <v>0</v>
      </c>
      <c r="I72" s="56">
        <v>4.5999999999999999E-3</v>
      </c>
      <c r="J72" s="56">
        <v>0</v>
      </c>
    </row>
    <row r="73" spans="1:10">
      <c r="A73" t="s">
        <v>186</v>
      </c>
      <c r="B73" s="107" t="s">
        <v>3492</v>
      </c>
      <c r="C73" s="107" t="s">
        <v>3492</v>
      </c>
      <c r="D73" s="107" t="s">
        <v>3492</v>
      </c>
      <c r="E73" s="107" t="s">
        <v>3492</v>
      </c>
      <c r="F73" s="107" t="s">
        <v>3492</v>
      </c>
      <c r="G73" s="107" t="s">
        <v>3492</v>
      </c>
      <c r="H73" s="107" t="s">
        <v>3492</v>
      </c>
      <c r="I73" s="107" t="s">
        <v>3492</v>
      </c>
      <c r="J73" s="107" t="s">
        <v>3492</v>
      </c>
    </row>
    <row r="74" spans="1:10">
      <c r="A74" t="s">
        <v>296</v>
      </c>
      <c r="B74" s="107" t="s">
        <v>3492</v>
      </c>
      <c r="C74" s="107" t="s">
        <v>3492</v>
      </c>
      <c r="D74" s="107" t="s">
        <v>3492</v>
      </c>
      <c r="E74" s="107" t="s">
        <v>3492</v>
      </c>
      <c r="F74" s="107" t="s">
        <v>3492</v>
      </c>
      <c r="G74" s="107" t="s">
        <v>3492</v>
      </c>
      <c r="H74" s="107" t="s">
        <v>3492</v>
      </c>
      <c r="I74" s="107" t="s">
        <v>3492</v>
      </c>
      <c r="J74" s="107" t="s">
        <v>3492</v>
      </c>
    </row>
    <row r="75" spans="1:10">
      <c r="A75" t="s">
        <v>297</v>
      </c>
      <c r="B75" s="107" t="s">
        <v>3492</v>
      </c>
      <c r="C75" s="107" t="s">
        <v>3492</v>
      </c>
      <c r="D75" s="107" t="s">
        <v>3492</v>
      </c>
      <c r="E75" s="107" t="s">
        <v>3492</v>
      </c>
      <c r="F75" s="107" t="s">
        <v>3492</v>
      </c>
      <c r="G75" s="107" t="s">
        <v>3492</v>
      </c>
      <c r="H75" s="107" t="s">
        <v>3492</v>
      </c>
      <c r="I75" s="107" t="s">
        <v>3492</v>
      </c>
      <c r="J75" s="107" t="s">
        <v>3492</v>
      </c>
    </row>
    <row r="76" spans="1:10">
      <c r="A76" t="s">
        <v>298</v>
      </c>
      <c r="B76" s="107" t="s">
        <v>3492</v>
      </c>
      <c r="C76" s="107" t="s">
        <v>3492</v>
      </c>
      <c r="D76" s="107" t="s">
        <v>3492</v>
      </c>
      <c r="E76" s="107" t="s">
        <v>3492</v>
      </c>
      <c r="F76" s="107" t="s">
        <v>3492</v>
      </c>
      <c r="G76" s="107" t="s">
        <v>3492</v>
      </c>
      <c r="H76" s="107" t="s">
        <v>3492</v>
      </c>
      <c r="I76" s="107" t="s">
        <v>3492</v>
      </c>
      <c r="J76" s="107" t="s">
        <v>3492</v>
      </c>
    </row>
    <row r="77" spans="1:10" hidden="1">
      <c r="B77" s="13"/>
    </row>
    <row r="78" spans="1:10" hidden="1">
      <c r="B78" s="13"/>
    </row>
    <row r="79" spans="1:10" hidden="1">
      <c r="B79" s="13"/>
    </row>
    <row r="80" spans="1:10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3491</v>
      </c>
    </row>
    <row r="2" spans="1:15" s="1" customFormat="1">
      <c r="A2" s="2" t="s">
        <v>1</v>
      </c>
      <c r="B2" s="9" t="s">
        <v>2709</v>
      </c>
    </row>
    <row r="3" spans="1:15" s="1" customFormat="1">
      <c r="A3" s="2" t="s">
        <v>2</v>
      </c>
      <c r="B3" s="20" t="s">
        <v>2710</v>
      </c>
    </row>
    <row r="4" spans="1:15" s="1" customFormat="1">
      <c r="A4" s="2" t="s">
        <v>3</v>
      </c>
      <c r="B4" s="61" t="s">
        <v>165</v>
      </c>
    </row>
    <row r="5" spans="1:15" ht="18.75">
      <c r="A5" s="82" t="s">
        <v>121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  <c r="M6" s="13"/>
      <c r="N6" s="13"/>
      <c r="O6" s="13"/>
    </row>
    <row r="7" spans="1:15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6" t="s">
        <v>70</v>
      </c>
      <c r="F7" s="16" t="s">
        <v>152</v>
      </c>
      <c r="G7" s="100" t="s">
        <v>3492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53">
        <v>69.790000000000006</v>
      </c>
      <c r="G9" s="102" t="s">
        <v>3492</v>
      </c>
      <c r="H9" s="53">
        <v>2.1760899999999999E-6</v>
      </c>
      <c r="I9" s="102" t="s">
        <v>3492</v>
      </c>
      <c r="J9" s="54">
        <v>0</v>
      </c>
      <c r="K9" s="54">
        <v>0</v>
      </c>
      <c r="L9" s="13"/>
      <c r="M9" s="13"/>
      <c r="N9" s="13"/>
      <c r="O9" s="13"/>
    </row>
    <row r="10" spans="1:15">
      <c r="A10" s="57" t="s">
        <v>2119</v>
      </c>
      <c r="B10" s="107" t="s">
        <v>3492</v>
      </c>
      <c r="C10" s="107" t="s">
        <v>3492</v>
      </c>
      <c r="D10" s="107" t="s">
        <v>3492</v>
      </c>
      <c r="E10" s="107" t="s">
        <v>3492</v>
      </c>
      <c r="F10" s="59">
        <v>69.790000000000006</v>
      </c>
      <c r="G10" s="107" t="s">
        <v>3492</v>
      </c>
      <c r="H10" s="59">
        <v>2.1760899999999999E-6</v>
      </c>
      <c r="I10" s="107" t="s">
        <v>3492</v>
      </c>
      <c r="J10" s="58">
        <v>0</v>
      </c>
      <c r="K10" s="58">
        <v>0</v>
      </c>
    </row>
    <row r="11" spans="1:15">
      <c r="A11" t="s">
        <v>2120</v>
      </c>
      <c r="B11" t="s">
        <v>2121</v>
      </c>
      <c r="C11" t="s">
        <v>613</v>
      </c>
      <c r="D11" t="s">
        <v>98</v>
      </c>
      <c r="E11" t="s">
        <v>2122</v>
      </c>
      <c r="F11" s="55">
        <v>57.54</v>
      </c>
      <c r="G11" s="55">
        <v>2.0999999999999999E-3</v>
      </c>
      <c r="H11" s="55">
        <v>1.20834E-6</v>
      </c>
      <c r="I11" s="56">
        <v>0</v>
      </c>
      <c r="J11" s="56">
        <v>0</v>
      </c>
      <c r="K11" s="56">
        <v>0</v>
      </c>
    </row>
    <row r="12" spans="1:15">
      <c r="A12" t="s">
        <v>2123</v>
      </c>
      <c r="B12" t="s">
        <v>2124</v>
      </c>
      <c r="C12" t="s">
        <v>109</v>
      </c>
      <c r="D12" t="s">
        <v>98</v>
      </c>
      <c r="E12" t="s">
        <v>2125</v>
      </c>
      <c r="F12" s="55">
        <v>12.25</v>
      </c>
      <c r="G12" s="55">
        <v>7.9000000000000008E-3</v>
      </c>
      <c r="H12" s="55">
        <v>9.6774999999999997E-7</v>
      </c>
      <c r="I12" s="56">
        <v>0</v>
      </c>
      <c r="J12" s="56">
        <v>0</v>
      </c>
      <c r="K12" s="56">
        <v>0</v>
      </c>
    </row>
    <row r="13" spans="1:15">
      <c r="A13" s="57" t="s">
        <v>1849</v>
      </c>
      <c r="B13" s="107" t="s">
        <v>3492</v>
      </c>
      <c r="C13" s="107" t="s">
        <v>3492</v>
      </c>
      <c r="D13" s="107" t="s">
        <v>3492</v>
      </c>
      <c r="E13" s="107" t="s">
        <v>3492</v>
      </c>
      <c r="F13" s="59">
        <v>0</v>
      </c>
      <c r="G13" s="107" t="s">
        <v>3492</v>
      </c>
      <c r="H13" s="59">
        <v>0</v>
      </c>
      <c r="I13" s="107" t="s">
        <v>3492</v>
      </c>
      <c r="J13" s="58">
        <v>0</v>
      </c>
      <c r="K13" s="58">
        <v>0</v>
      </c>
    </row>
    <row r="14" spans="1:15">
      <c r="A14" t="s">
        <v>177</v>
      </c>
      <c r="B14" t="s">
        <v>177</v>
      </c>
      <c r="C14" t="s">
        <v>177</v>
      </c>
      <c r="D14" t="s">
        <v>177</v>
      </c>
      <c r="E14" s="107" t="s">
        <v>3492</v>
      </c>
      <c r="F14" s="55">
        <v>0</v>
      </c>
      <c r="G14" s="55">
        <v>0</v>
      </c>
      <c r="H14" s="55">
        <v>0</v>
      </c>
      <c r="I14" s="56">
        <v>0</v>
      </c>
      <c r="J14" s="56">
        <v>0</v>
      </c>
      <c r="K14" s="56">
        <v>0</v>
      </c>
    </row>
    <row r="15" spans="1:15">
      <c r="A15" t="s">
        <v>186</v>
      </c>
      <c r="B15" s="107" t="s">
        <v>3492</v>
      </c>
      <c r="C15" s="107" t="s">
        <v>3492</v>
      </c>
      <c r="D15" s="107" t="s">
        <v>3492</v>
      </c>
      <c r="E15" s="107" t="s">
        <v>3492</v>
      </c>
      <c r="F15" s="107" t="s">
        <v>3492</v>
      </c>
      <c r="G15" s="107" t="s">
        <v>3492</v>
      </c>
      <c r="H15" s="107" t="s">
        <v>3492</v>
      </c>
      <c r="I15" s="107" t="s">
        <v>3492</v>
      </c>
      <c r="J15" s="107" t="s">
        <v>3492</v>
      </c>
      <c r="K15" s="107" t="s">
        <v>3492</v>
      </c>
    </row>
    <row r="16" spans="1:15">
      <c r="A16" t="s">
        <v>296</v>
      </c>
      <c r="B16" s="107" t="s">
        <v>3492</v>
      </c>
      <c r="C16" s="107" t="s">
        <v>3492</v>
      </c>
      <c r="D16" s="107" t="s">
        <v>3492</v>
      </c>
      <c r="E16" s="107" t="s">
        <v>3492</v>
      </c>
      <c r="F16" s="107" t="s">
        <v>3492</v>
      </c>
      <c r="G16" s="107" t="s">
        <v>3492</v>
      </c>
      <c r="H16" s="107" t="s">
        <v>3492</v>
      </c>
      <c r="I16" s="107" t="s">
        <v>3492</v>
      </c>
      <c r="J16" s="107" t="s">
        <v>3492</v>
      </c>
      <c r="K16" s="107" t="s">
        <v>3492</v>
      </c>
    </row>
    <row r="17" spans="1:11">
      <c r="A17" t="s">
        <v>297</v>
      </c>
      <c r="B17" s="107" t="s">
        <v>3492</v>
      </c>
      <c r="C17" s="107" t="s">
        <v>3492</v>
      </c>
      <c r="D17" s="107" t="s">
        <v>3492</v>
      </c>
      <c r="E17" s="107" t="s">
        <v>3492</v>
      </c>
      <c r="F17" s="107" t="s">
        <v>3492</v>
      </c>
      <c r="G17" s="107" t="s">
        <v>3492</v>
      </c>
      <c r="H17" s="107" t="s">
        <v>3492</v>
      </c>
      <c r="I17" s="107" t="s">
        <v>3492</v>
      </c>
      <c r="J17" s="107" t="s">
        <v>3492</v>
      </c>
      <c r="K17" s="107" t="s">
        <v>3492</v>
      </c>
    </row>
    <row r="18" spans="1:11">
      <c r="A18" t="s">
        <v>298</v>
      </c>
      <c r="B18" s="107" t="s">
        <v>3492</v>
      </c>
      <c r="C18" s="107" t="s">
        <v>3492</v>
      </c>
      <c r="D18" s="107" t="s">
        <v>3492</v>
      </c>
      <c r="E18" s="107" t="s">
        <v>3492</v>
      </c>
      <c r="F18" s="107" t="s">
        <v>3492</v>
      </c>
      <c r="G18" s="107" t="s">
        <v>3492</v>
      </c>
      <c r="H18" s="107" t="s">
        <v>3492</v>
      </c>
      <c r="I18" s="107" t="s">
        <v>3492</v>
      </c>
      <c r="J18" s="107" t="s">
        <v>3492</v>
      </c>
      <c r="K18" s="107" t="s">
        <v>3492</v>
      </c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3491</v>
      </c>
    </row>
    <row r="2" spans="1:12" s="1" customFormat="1">
      <c r="A2" s="2" t="s">
        <v>1</v>
      </c>
      <c r="B2" s="9" t="s">
        <v>2709</v>
      </c>
    </row>
    <row r="3" spans="1:12" s="1" customFormat="1">
      <c r="A3" s="2" t="s">
        <v>2</v>
      </c>
      <c r="B3" s="20" t="s">
        <v>2710</v>
      </c>
    </row>
    <row r="4" spans="1:12" s="1" customFormat="1">
      <c r="A4" s="2" t="s">
        <v>3</v>
      </c>
      <c r="B4" s="61" t="s">
        <v>165</v>
      </c>
    </row>
    <row r="5" spans="1:12" ht="18.75">
      <c r="A5" s="82" t="s">
        <v>122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6" t="s">
        <v>70</v>
      </c>
      <c r="F7" s="16" t="s">
        <v>152</v>
      </c>
      <c r="G7" s="100" t="s">
        <v>3492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53">
        <v>21542.29</v>
      </c>
      <c r="G9" s="102" t="s">
        <v>3492</v>
      </c>
      <c r="H9" s="53">
        <v>4.7468262929999998E-2</v>
      </c>
      <c r="I9" s="102" t="s">
        <v>3492</v>
      </c>
      <c r="J9" s="54">
        <v>1</v>
      </c>
      <c r="K9" s="54">
        <v>0</v>
      </c>
    </row>
    <row r="10" spans="1:12">
      <c r="A10" s="57" t="s">
        <v>172</v>
      </c>
      <c r="B10" s="107" t="s">
        <v>3492</v>
      </c>
      <c r="C10" s="107" t="s">
        <v>3492</v>
      </c>
      <c r="D10" s="107" t="s">
        <v>3492</v>
      </c>
      <c r="E10" s="107" t="s">
        <v>3492</v>
      </c>
      <c r="F10" s="59">
        <v>21542.29</v>
      </c>
      <c r="G10" s="107" t="s">
        <v>3492</v>
      </c>
      <c r="H10" s="59">
        <v>4.7468262929999998E-2</v>
      </c>
      <c r="I10" s="107" t="s">
        <v>3492</v>
      </c>
      <c r="J10" s="58">
        <v>1</v>
      </c>
      <c r="K10" s="58">
        <v>0</v>
      </c>
    </row>
    <row r="11" spans="1:12">
      <c r="A11" s="57" t="s">
        <v>1854</v>
      </c>
      <c r="B11" s="107" t="s">
        <v>3492</v>
      </c>
      <c r="C11" s="107" t="s">
        <v>3492</v>
      </c>
      <c r="D11" s="107" t="s">
        <v>3492</v>
      </c>
      <c r="E11" s="107" t="s">
        <v>3492</v>
      </c>
      <c r="F11" s="59">
        <v>0</v>
      </c>
      <c r="G11" s="107" t="s">
        <v>3492</v>
      </c>
      <c r="H11" s="59">
        <v>0</v>
      </c>
      <c r="I11" s="107" t="s">
        <v>3492</v>
      </c>
      <c r="J11" s="58">
        <v>0</v>
      </c>
      <c r="K11" s="58">
        <v>0</v>
      </c>
    </row>
    <row r="12" spans="1:12">
      <c r="A12" t="s">
        <v>177</v>
      </c>
      <c r="B12" t="s">
        <v>177</v>
      </c>
      <c r="C12" t="s">
        <v>177</v>
      </c>
      <c r="D12" t="s">
        <v>177</v>
      </c>
      <c r="E12" s="107" t="s">
        <v>3492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1860</v>
      </c>
      <c r="B13" s="107" t="s">
        <v>3492</v>
      </c>
      <c r="C13" s="107" t="s">
        <v>3492</v>
      </c>
      <c r="D13" s="107" t="s">
        <v>3492</v>
      </c>
      <c r="E13" s="107" t="s">
        <v>3492</v>
      </c>
      <c r="F13" s="59">
        <v>21542.29</v>
      </c>
      <c r="G13" s="107" t="s">
        <v>3492</v>
      </c>
      <c r="H13" s="59">
        <v>4.7468262929999998E-2</v>
      </c>
      <c r="I13" s="107" t="s">
        <v>3492</v>
      </c>
      <c r="J13" s="58">
        <v>1</v>
      </c>
      <c r="K13" s="58">
        <v>0</v>
      </c>
    </row>
    <row r="14" spans="1:12">
      <c r="A14" t="s">
        <v>2126</v>
      </c>
      <c r="B14" t="s">
        <v>2127</v>
      </c>
      <c r="C14" t="s">
        <v>108</v>
      </c>
      <c r="D14" t="s">
        <v>100</v>
      </c>
      <c r="E14" t="s">
        <v>230</v>
      </c>
      <c r="F14" s="55">
        <v>10882.19</v>
      </c>
      <c r="G14" s="55">
        <v>-1.1333</v>
      </c>
      <c r="H14" s="55">
        <v>-0.12332785927000001</v>
      </c>
      <c r="I14" s="56">
        <v>0</v>
      </c>
      <c r="J14" s="56">
        <v>-2.5981000000000001</v>
      </c>
      <c r="K14" s="56">
        <v>0</v>
      </c>
    </row>
    <row r="15" spans="1:12">
      <c r="A15" t="s">
        <v>2128</v>
      </c>
      <c r="B15" t="s">
        <v>2129</v>
      </c>
      <c r="C15" t="s">
        <v>108</v>
      </c>
      <c r="D15" t="s">
        <v>100</v>
      </c>
      <c r="E15" t="s">
        <v>230</v>
      </c>
      <c r="F15" s="55">
        <v>10660.1</v>
      </c>
      <c r="G15" s="55">
        <v>1.6022000000000001</v>
      </c>
      <c r="H15" s="55">
        <v>0.17079612220000001</v>
      </c>
      <c r="I15" s="56">
        <v>0</v>
      </c>
      <c r="J15" s="56">
        <v>3.5981000000000001</v>
      </c>
      <c r="K15" s="56">
        <v>0</v>
      </c>
    </row>
    <row r="16" spans="1:12">
      <c r="A16" s="57" t="s">
        <v>2130</v>
      </c>
      <c r="B16" s="107" t="s">
        <v>3492</v>
      </c>
      <c r="C16" s="107" t="s">
        <v>3492</v>
      </c>
      <c r="D16" s="107" t="s">
        <v>3492</v>
      </c>
      <c r="E16" s="107" t="s">
        <v>3492</v>
      </c>
      <c r="F16" s="59">
        <v>0</v>
      </c>
      <c r="G16" s="107" t="s">
        <v>3492</v>
      </c>
      <c r="H16" s="59">
        <v>0</v>
      </c>
      <c r="I16" s="107" t="s">
        <v>3492</v>
      </c>
      <c r="J16" s="58">
        <v>0</v>
      </c>
      <c r="K16" s="58">
        <v>0</v>
      </c>
    </row>
    <row r="17" spans="1:11">
      <c r="A17" t="s">
        <v>177</v>
      </c>
      <c r="B17" t="s">
        <v>177</v>
      </c>
      <c r="C17" t="s">
        <v>177</v>
      </c>
      <c r="D17" t="s">
        <v>177</v>
      </c>
      <c r="E17" s="107" t="s">
        <v>3492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1861</v>
      </c>
      <c r="B18" s="107" t="s">
        <v>3492</v>
      </c>
      <c r="C18" s="107" t="s">
        <v>3492</v>
      </c>
      <c r="D18" s="107" t="s">
        <v>3492</v>
      </c>
      <c r="E18" s="107" t="s">
        <v>3492</v>
      </c>
      <c r="F18" s="59">
        <v>0</v>
      </c>
      <c r="G18" s="107" t="s">
        <v>3492</v>
      </c>
      <c r="H18" s="59">
        <v>0</v>
      </c>
      <c r="I18" s="107" t="s">
        <v>3492</v>
      </c>
      <c r="J18" s="58">
        <v>0</v>
      </c>
      <c r="K18" s="58">
        <v>0</v>
      </c>
    </row>
    <row r="19" spans="1:11">
      <c r="A19" t="s">
        <v>177</v>
      </c>
      <c r="B19" t="s">
        <v>177</v>
      </c>
      <c r="C19" t="s">
        <v>177</v>
      </c>
      <c r="D19" t="s">
        <v>177</v>
      </c>
      <c r="E19" s="107" t="s">
        <v>3492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818</v>
      </c>
      <c r="B20" s="107" t="s">
        <v>3492</v>
      </c>
      <c r="C20" s="107" t="s">
        <v>3492</v>
      </c>
      <c r="D20" s="107" t="s">
        <v>3492</v>
      </c>
      <c r="E20" s="107" t="s">
        <v>3492</v>
      </c>
      <c r="F20" s="59">
        <v>0</v>
      </c>
      <c r="G20" s="107" t="s">
        <v>3492</v>
      </c>
      <c r="H20" s="59">
        <v>0</v>
      </c>
      <c r="I20" s="107" t="s">
        <v>3492</v>
      </c>
      <c r="J20" s="58">
        <v>0</v>
      </c>
      <c r="K20" s="58">
        <v>0</v>
      </c>
    </row>
    <row r="21" spans="1:11">
      <c r="A21" t="s">
        <v>177</v>
      </c>
      <c r="B21" t="s">
        <v>177</v>
      </c>
      <c r="C21" t="s">
        <v>177</v>
      </c>
      <c r="D21" t="s">
        <v>177</v>
      </c>
      <c r="E21" s="107" t="s">
        <v>3492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184</v>
      </c>
      <c r="B22" s="107" t="s">
        <v>3492</v>
      </c>
      <c r="C22" s="107" t="s">
        <v>3492</v>
      </c>
      <c r="D22" s="107" t="s">
        <v>3492</v>
      </c>
      <c r="E22" s="107" t="s">
        <v>3492</v>
      </c>
      <c r="F22" s="59">
        <v>0</v>
      </c>
      <c r="G22" s="107" t="s">
        <v>3492</v>
      </c>
      <c r="H22" s="59">
        <v>0</v>
      </c>
      <c r="I22" s="107" t="s">
        <v>3492</v>
      </c>
      <c r="J22" s="58">
        <v>0</v>
      </c>
      <c r="K22" s="58">
        <v>0</v>
      </c>
    </row>
    <row r="23" spans="1:11">
      <c r="A23" s="57" t="s">
        <v>1854</v>
      </c>
      <c r="B23" s="107" t="s">
        <v>3492</v>
      </c>
      <c r="C23" s="107" t="s">
        <v>3492</v>
      </c>
      <c r="D23" s="107" t="s">
        <v>3492</v>
      </c>
      <c r="E23" s="107" t="s">
        <v>3492</v>
      </c>
      <c r="F23" s="59">
        <v>0</v>
      </c>
      <c r="G23" s="107" t="s">
        <v>3492</v>
      </c>
      <c r="H23" s="59">
        <v>0</v>
      </c>
      <c r="I23" s="107" t="s">
        <v>3492</v>
      </c>
      <c r="J23" s="58">
        <v>0</v>
      </c>
      <c r="K23" s="58">
        <v>0</v>
      </c>
    </row>
    <row r="24" spans="1:11">
      <c r="A24" t="s">
        <v>177</v>
      </c>
      <c r="B24" t="s">
        <v>177</v>
      </c>
      <c r="C24" t="s">
        <v>177</v>
      </c>
      <c r="D24" t="s">
        <v>177</v>
      </c>
      <c r="E24" s="107" t="s">
        <v>3492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</row>
    <row r="25" spans="1:11">
      <c r="A25" s="57" t="s">
        <v>1866</v>
      </c>
      <c r="B25" s="107" t="s">
        <v>3492</v>
      </c>
      <c r="C25" s="107" t="s">
        <v>3492</v>
      </c>
      <c r="D25" s="107" t="s">
        <v>3492</v>
      </c>
      <c r="E25" s="107" t="s">
        <v>3492</v>
      </c>
      <c r="F25" s="59">
        <v>0</v>
      </c>
      <c r="G25" s="107" t="s">
        <v>3492</v>
      </c>
      <c r="H25" s="59">
        <v>0</v>
      </c>
      <c r="I25" s="107" t="s">
        <v>3492</v>
      </c>
      <c r="J25" s="58">
        <v>0</v>
      </c>
      <c r="K25" s="58">
        <v>0</v>
      </c>
    </row>
    <row r="26" spans="1:11">
      <c r="A26" t="s">
        <v>177</v>
      </c>
      <c r="B26" t="s">
        <v>177</v>
      </c>
      <c r="C26" t="s">
        <v>177</v>
      </c>
      <c r="D26" t="s">
        <v>177</v>
      </c>
      <c r="E26" s="107" t="s">
        <v>3492</v>
      </c>
      <c r="F26" s="55">
        <v>0</v>
      </c>
      <c r="G26" s="55">
        <v>0</v>
      </c>
      <c r="H26" s="55">
        <v>0</v>
      </c>
      <c r="I26" s="56">
        <v>0</v>
      </c>
      <c r="J26" s="56">
        <v>0</v>
      </c>
      <c r="K26" s="56">
        <v>0</v>
      </c>
    </row>
    <row r="27" spans="1:11">
      <c r="A27" s="57" t="s">
        <v>1861</v>
      </c>
      <c r="B27" s="107" t="s">
        <v>3492</v>
      </c>
      <c r="C27" s="107" t="s">
        <v>3492</v>
      </c>
      <c r="D27" s="107" t="s">
        <v>3492</v>
      </c>
      <c r="E27" s="107" t="s">
        <v>3492</v>
      </c>
      <c r="F27" s="59">
        <v>0</v>
      </c>
      <c r="G27" s="107" t="s">
        <v>3492</v>
      </c>
      <c r="H27" s="59">
        <v>0</v>
      </c>
      <c r="I27" s="107" t="s">
        <v>3492</v>
      </c>
      <c r="J27" s="58">
        <v>0</v>
      </c>
      <c r="K27" s="58">
        <v>0</v>
      </c>
    </row>
    <row r="28" spans="1:11">
      <c r="A28" t="s">
        <v>177</v>
      </c>
      <c r="B28" t="s">
        <v>177</v>
      </c>
      <c r="C28" t="s">
        <v>177</v>
      </c>
      <c r="D28" t="s">
        <v>177</v>
      </c>
      <c r="E28" s="107" t="s">
        <v>3492</v>
      </c>
      <c r="F28" s="55">
        <v>0</v>
      </c>
      <c r="G28" s="55">
        <v>0</v>
      </c>
      <c r="H28" s="55">
        <v>0</v>
      </c>
      <c r="I28" s="56">
        <v>0</v>
      </c>
      <c r="J28" s="56">
        <v>0</v>
      </c>
      <c r="K28" s="56">
        <v>0</v>
      </c>
    </row>
    <row r="29" spans="1:11">
      <c r="A29" s="57" t="s">
        <v>1867</v>
      </c>
      <c r="B29" s="107" t="s">
        <v>3492</v>
      </c>
      <c r="C29" s="107" t="s">
        <v>3492</v>
      </c>
      <c r="D29" s="107" t="s">
        <v>3492</v>
      </c>
      <c r="E29" s="107" t="s">
        <v>3492</v>
      </c>
      <c r="F29" s="59">
        <v>0</v>
      </c>
      <c r="G29" s="107" t="s">
        <v>3492</v>
      </c>
      <c r="H29" s="59">
        <v>0</v>
      </c>
      <c r="I29" s="107" t="s">
        <v>3492</v>
      </c>
      <c r="J29" s="58">
        <v>0</v>
      </c>
      <c r="K29" s="58">
        <v>0</v>
      </c>
    </row>
    <row r="30" spans="1:11">
      <c r="A30" t="s">
        <v>177</v>
      </c>
      <c r="B30" t="s">
        <v>177</v>
      </c>
      <c r="C30" t="s">
        <v>177</v>
      </c>
      <c r="D30" t="s">
        <v>177</v>
      </c>
      <c r="E30" s="107" t="s">
        <v>3492</v>
      </c>
      <c r="F30" s="55">
        <v>0</v>
      </c>
      <c r="G30" s="55">
        <v>0</v>
      </c>
      <c r="H30" s="55">
        <v>0</v>
      </c>
      <c r="I30" s="56">
        <v>0</v>
      </c>
      <c r="J30" s="56">
        <v>0</v>
      </c>
      <c r="K30" s="56">
        <v>0</v>
      </c>
    </row>
    <row r="31" spans="1:11">
      <c r="A31" s="57" t="s">
        <v>818</v>
      </c>
      <c r="B31" s="107" t="s">
        <v>3492</v>
      </c>
      <c r="C31" s="107" t="s">
        <v>3492</v>
      </c>
      <c r="D31" s="107" t="s">
        <v>3492</v>
      </c>
      <c r="E31" s="107" t="s">
        <v>3492</v>
      </c>
      <c r="F31" s="59">
        <v>0</v>
      </c>
      <c r="G31" s="107" t="s">
        <v>3492</v>
      </c>
      <c r="H31" s="59">
        <v>0</v>
      </c>
      <c r="I31" s="107" t="s">
        <v>3492</v>
      </c>
      <c r="J31" s="58">
        <v>0</v>
      </c>
      <c r="K31" s="58">
        <v>0</v>
      </c>
    </row>
    <row r="32" spans="1:11">
      <c r="A32" t="s">
        <v>177</v>
      </c>
      <c r="B32" t="s">
        <v>177</v>
      </c>
      <c r="C32" t="s">
        <v>177</v>
      </c>
      <c r="D32" t="s">
        <v>177</v>
      </c>
      <c r="E32" s="107" t="s">
        <v>3492</v>
      </c>
      <c r="F32" s="55">
        <v>0</v>
      </c>
      <c r="G32" s="55">
        <v>0</v>
      </c>
      <c r="H32" s="55">
        <v>0</v>
      </c>
      <c r="I32" s="56">
        <v>0</v>
      </c>
      <c r="J32" s="56">
        <v>0</v>
      </c>
      <c r="K32" s="56">
        <v>0</v>
      </c>
    </row>
    <row r="33" spans="1:11">
      <c r="A33" t="s">
        <v>186</v>
      </c>
      <c r="B33" s="107" t="s">
        <v>3492</v>
      </c>
      <c r="C33" s="107" t="s">
        <v>3492</v>
      </c>
      <c r="D33" s="107" t="s">
        <v>3492</v>
      </c>
      <c r="E33" s="107" t="s">
        <v>3492</v>
      </c>
      <c r="F33" s="107" t="s">
        <v>3492</v>
      </c>
      <c r="G33" s="107" t="s">
        <v>3492</v>
      </c>
      <c r="H33" s="107" t="s">
        <v>3492</v>
      </c>
      <c r="I33" s="107" t="s">
        <v>3492</v>
      </c>
      <c r="J33" s="107" t="s">
        <v>3492</v>
      </c>
      <c r="K33" s="107" t="s">
        <v>3492</v>
      </c>
    </row>
    <row r="34" spans="1:11">
      <c r="A34" t="s">
        <v>296</v>
      </c>
      <c r="B34" s="107" t="s">
        <v>3492</v>
      </c>
      <c r="C34" s="107" t="s">
        <v>3492</v>
      </c>
      <c r="D34" s="107" t="s">
        <v>3492</v>
      </c>
      <c r="E34" s="107" t="s">
        <v>3492</v>
      </c>
      <c r="F34" s="107" t="s">
        <v>3492</v>
      </c>
      <c r="G34" s="107" t="s">
        <v>3492</v>
      </c>
      <c r="H34" s="107" t="s">
        <v>3492</v>
      </c>
      <c r="I34" s="107" t="s">
        <v>3492</v>
      </c>
      <c r="J34" s="107" t="s">
        <v>3492</v>
      </c>
      <c r="K34" s="107" t="s">
        <v>3492</v>
      </c>
    </row>
    <row r="35" spans="1:11">
      <c r="A35" t="s">
        <v>297</v>
      </c>
      <c r="B35" s="107" t="s">
        <v>3492</v>
      </c>
      <c r="C35" s="107" t="s">
        <v>3492</v>
      </c>
      <c r="D35" s="107" t="s">
        <v>3492</v>
      </c>
      <c r="E35" s="107" t="s">
        <v>3492</v>
      </c>
      <c r="F35" s="107" t="s">
        <v>3492</v>
      </c>
      <c r="G35" s="107" t="s">
        <v>3492</v>
      </c>
      <c r="H35" s="107" t="s">
        <v>3492</v>
      </c>
      <c r="I35" s="107" t="s">
        <v>3492</v>
      </c>
      <c r="J35" s="107" t="s">
        <v>3492</v>
      </c>
      <c r="K35" s="107" t="s">
        <v>3492</v>
      </c>
    </row>
    <row r="36" spans="1:11">
      <c r="A36" t="s">
        <v>298</v>
      </c>
      <c r="B36" s="107" t="s">
        <v>3492</v>
      </c>
      <c r="C36" s="107" t="s">
        <v>3492</v>
      </c>
      <c r="D36" s="107" t="s">
        <v>3492</v>
      </c>
      <c r="E36" s="107" t="s">
        <v>3492</v>
      </c>
      <c r="F36" s="107" t="s">
        <v>3492</v>
      </c>
      <c r="G36" s="107" t="s">
        <v>3492</v>
      </c>
      <c r="H36" s="107" t="s">
        <v>3492</v>
      </c>
      <c r="I36" s="107" t="s">
        <v>3492</v>
      </c>
      <c r="J36" s="107" t="s">
        <v>3492</v>
      </c>
      <c r="K36" s="107" t="s">
        <v>3492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7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3491</v>
      </c>
      <c r="E1" s="64"/>
    </row>
    <row r="2" spans="1:17" s="1" customFormat="1">
      <c r="A2" s="2" t="s">
        <v>1</v>
      </c>
      <c r="B2" s="9" t="s">
        <v>2709</v>
      </c>
      <c r="E2" s="64"/>
    </row>
    <row r="3" spans="1:17" s="1" customFormat="1">
      <c r="A3" s="2" t="s">
        <v>2</v>
      </c>
      <c r="B3" s="20" t="s">
        <v>2710</v>
      </c>
      <c r="E3" s="64"/>
    </row>
    <row r="4" spans="1:17" s="1" customFormat="1">
      <c r="A4" s="2" t="s">
        <v>3</v>
      </c>
      <c r="B4" s="61" t="s">
        <v>165</v>
      </c>
      <c r="E4" s="64"/>
    </row>
    <row r="5" spans="1:17" ht="18.75">
      <c r="A5" s="82" t="s">
        <v>123</v>
      </c>
      <c r="B5" s="83"/>
      <c r="C5" s="83"/>
      <c r="D5" s="83"/>
      <c r="E5" s="83"/>
      <c r="F5" s="83"/>
      <c r="G5" s="83"/>
      <c r="H5" s="83"/>
      <c r="I5" s="83"/>
      <c r="J5" s="84"/>
    </row>
    <row r="6" spans="1:17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19" t="s">
        <v>67</v>
      </c>
      <c r="F6" s="33" t="s">
        <v>155</v>
      </c>
      <c r="G6" s="33" t="s">
        <v>156</v>
      </c>
      <c r="H6" s="33" t="s">
        <v>5</v>
      </c>
      <c r="I6" s="33" t="s">
        <v>54</v>
      </c>
      <c r="J6" s="34" t="s">
        <v>151</v>
      </c>
      <c r="K6" s="13"/>
    </row>
    <row r="7" spans="1:17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65" t="s">
        <v>70</v>
      </c>
      <c r="F7" s="16" t="s">
        <v>152</v>
      </c>
      <c r="G7" s="100" t="s">
        <v>3492</v>
      </c>
      <c r="H7" s="16" t="s">
        <v>6</v>
      </c>
      <c r="I7" s="21" t="s">
        <v>7</v>
      </c>
      <c r="J7" s="29" t="s">
        <v>7</v>
      </c>
    </row>
    <row r="8" spans="1:17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66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7" s="17" customFormat="1" ht="20.25">
      <c r="A9" s="18" t="s">
        <v>106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20" t="s">
        <v>3492</v>
      </c>
      <c r="G9" s="102" t="s">
        <v>3492</v>
      </c>
      <c r="H9" s="53">
        <f>H10+H340</f>
        <v>220.97536969399994</v>
      </c>
      <c r="I9" s="54">
        <f>H9/$H$9</f>
        <v>1</v>
      </c>
      <c r="J9" s="54">
        <f>H9/'סכום נכסי הקרן'!$C$41</f>
        <v>4.1361259277633775E-3</v>
      </c>
      <c r="Q9" s="70"/>
    </row>
    <row r="10" spans="1:17">
      <c r="A10" s="57" t="s">
        <v>2748</v>
      </c>
      <c r="B10" s="107" t="s">
        <v>3492</v>
      </c>
      <c r="C10" s="107" t="s">
        <v>3492</v>
      </c>
      <c r="D10" s="107" t="s">
        <v>3492</v>
      </c>
      <c r="E10" s="107" t="s">
        <v>3492</v>
      </c>
      <c r="F10" s="121" t="s">
        <v>3492</v>
      </c>
      <c r="G10" s="107" t="s">
        <v>3492</v>
      </c>
      <c r="H10" s="59">
        <f>H11+H20+H229+H336</f>
        <v>171.15002292099996</v>
      </c>
      <c r="I10" s="58">
        <f t="shared" ref="I10:I73" si="0">H10/$H$9</f>
        <v>0.77452081269511341</v>
      </c>
      <c r="J10" s="58">
        <f>H10/'סכום נכסי הקרן'!$C$41</f>
        <v>3.2035156149806208E-3</v>
      </c>
    </row>
    <row r="11" spans="1:17">
      <c r="A11" s="57" t="s">
        <v>1854</v>
      </c>
      <c r="B11" s="107" t="s">
        <v>3492</v>
      </c>
      <c r="C11" s="107" t="s">
        <v>3492</v>
      </c>
      <c r="D11" s="107" t="s">
        <v>3492</v>
      </c>
      <c r="E11" s="107" t="s">
        <v>3492</v>
      </c>
      <c r="F11" s="121" t="s">
        <v>3492</v>
      </c>
      <c r="G11" s="107" t="s">
        <v>3492</v>
      </c>
      <c r="H11" s="59">
        <f>SUM(H12:H19)</f>
        <v>-1.3125112440000004</v>
      </c>
      <c r="I11" s="58">
        <f t="shared" si="0"/>
        <v>-5.9396268725221578E-3</v>
      </c>
      <c r="J11" s="58">
        <f>H11/'סכום נכסי הקרן'!$C$41</f>
        <v>-2.4567044708678996E-5</v>
      </c>
    </row>
    <row r="12" spans="1:17">
      <c r="A12" t="s">
        <v>2749</v>
      </c>
      <c r="B12" t="s">
        <v>2750</v>
      </c>
      <c r="C12" t="s">
        <v>1857</v>
      </c>
      <c r="D12" t="s">
        <v>98</v>
      </c>
      <c r="E12" s="68">
        <v>44952</v>
      </c>
      <c r="F12" s="55">
        <v>3594.2149140000001</v>
      </c>
      <c r="G12" s="55">
        <v>-38.778080000000003</v>
      </c>
      <c r="H12" s="55">
        <v>-1.39376754</v>
      </c>
      <c r="I12" s="56">
        <f t="shared" si="0"/>
        <v>-6.3073434018010585E-3</v>
      </c>
      <c r="J12" s="56">
        <f>H12/'סכום נכסי הקרן'!$C$41</f>
        <v>-2.6087966579496617E-5</v>
      </c>
    </row>
    <row r="13" spans="1:17">
      <c r="A13" t="s">
        <v>2751</v>
      </c>
      <c r="B13" t="s">
        <v>2752</v>
      </c>
      <c r="C13" t="s">
        <v>1857</v>
      </c>
      <c r="D13" t="s">
        <v>98</v>
      </c>
      <c r="E13" s="68">
        <v>44952</v>
      </c>
      <c r="F13" s="55">
        <v>5982.132482</v>
      </c>
      <c r="G13" s="55">
        <v>-15.624169999999999</v>
      </c>
      <c r="H13" s="55">
        <v>-0.93465857100000005</v>
      </c>
      <c r="I13" s="56">
        <f t="shared" si="0"/>
        <v>-4.2296956999971864E-3</v>
      </c>
      <c r="J13" s="56">
        <f>H13/'סכום נכסי הקרן'!$C$41</f>
        <v>-1.7494554051307629E-5</v>
      </c>
    </row>
    <row r="14" spans="1:17">
      <c r="A14" t="s">
        <v>2753</v>
      </c>
      <c r="B14" t="s">
        <v>2754</v>
      </c>
      <c r="C14" t="s">
        <v>1857</v>
      </c>
      <c r="D14" t="s">
        <v>98</v>
      </c>
      <c r="E14" s="68">
        <v>45244</v>
      </c>
      <c r="F14" s="55">
        <v>2972.8665600000004</v>
      </c>
      <c r="G14" s="55">
        <v>10.994979000000001</v>
      </c>
      <c r="H14" s="55">
        <v>0.32686606499999998</v>
      </c>
      <c r="I14" s="56">
        <f t="shared" si="0"/>
        <v>1.4791968238479895E-3</v>
      </c>
      <c r="J14" s="56">
        <f>H14/'סכום נכסי הקרן'!$C$41</f>
        <v>6.1181443353829067E-6</v>
      </c>
    </row>
    <row r="15" spans="1:17">
      <c r="A15" t="s">
        <v>2755</v>
      </c>
      <c r="B15" t="s">
        <v>2756</v>
      </c>
      <c r="C15" t="s">
        <v>1857</v>
      </c>
      <c r="D15" t="s">
        <v>98</v>
      </c>
      <c r="E15" s="68">
        <v>44965</v>
      </c>
      <c r="F15" s="55">
        <v>1437.6576</v>
      </c>
      <c r="G15" s="55">
        <v>-2.479949</v>
      </c>
      <c r="H15" s="55">
        <v>-3.5653170999999997E-2</v>
      </c>
      <c r="I15" s="56">
        <f t="shared" si="0"/>
        <v>-1.6134454735553306E-4</v>
      </c>
      <c r="J15" s="56">
        <f>H15/'סכום נכסי הקרן'!$C$41</f>
        <v>-6.6734136562046632E-7</v>
      </c>
    </row>
    <row r="16" spans="1:17">
      <c r="A16" t="s">
        <v>2755</v>
      </c>
      <c r="B16" t="s">
        <v>2757</v>
      </c>
      <c r="C16" t="s">
        <v>1857</v>
      </c>
      <c r="D16" t="s">
        <v>98</v>
      </c>
      <c r="E16" s="68">
        <v>44952</v>
      </c>
      <c r="F16" s="55">
        <v>4139.1433919999999</v>
      </c>
      <c r="G16" s="55">
        <v>7.9122940000000002</v>
      </c>
      <c r="H16" s="55">
        <v>0.32750120500000002</v>
      </c>
      <c r="I16" s="56">
        <f t="shared" si="0"/>
        <v>1.4820710808336416E-3</v>
      </c>
      <c r="J16" s="56">
        <f>H16/'סכום נכסי הקרן'!$C$41</f>
        <v>6.1300326242243167E-6</v>
      </c>
    </row>
    <row r="17" spans="1:10">
      <c r="A17" t="s">
        <v>2758</v>
      </c>
      <c r="B17" t="s">
        <v>2759</v>
      </c>
      <c r="C17" t="s">
        <v>1857</v>
      </c>
      <c r="D17" t="s">
        <v>98</v>
      </c>
      <c r="E17" s="68">
        <v>45091</v>
      </c>
      <c r="F17" s="55">
        <v>3522.1311999999998</v>
      </c>
      <c r="G17" s="55">
        <v>5.8367300000000002</v>
      </c>
      <c r="H17" s="55">
        <v>0.20557727399999998</v>
      </c>
      <c r="I17" s="56">
        <f t="shared" si="0"/>
        <v>9.3031759279179943E-4</v>
      </c>
      <c r="J17" s="56">
        <f>H17/'סכום נכסי הקרן'!$C$41</f>
        <v>3.847910716600573E-6</v>
      </c>
    </row>
    <row r="18" spans="1:10">
      <c r="A18" t="s">
        <v>2760</v>
      </c>
      <c r="B18" t="s">
        <v>2761</v>
      </c>
      <c r="C18" t="s">
        <v>1857</v>
      </c>
      <c r="D18" t="s">
        <v>98</v>
      </c>
      <c r="E18" s="68">
        <v>44917</v>
      </c>
      <c r="F18" s="55">
        <v>5694.1360020000002</v>
      </c>
      <c r="G18" s="55">
        <v>-1.4228719999999999</v>
      </c>
      <c r="H18" s="55">
        <v>-8.1020258999999997E-2</v>
      </c>
      <c r="I18" s="56">
        <f t="shared" si="0"/>
        <v>-3.6664836950921009E-4</v>
      </c>
      <c r="J18" s="56">
        <f>H18/'סכום נכסי הקרן'!$C$41</f>
        <v>-1.5165038274992112E-6</v>
      </c>
    </row>
    <row r="19" spans="1:10">
      <c r="A19" t="s">
        <v>2760</v>
      </c>
      <c r="B19" t="s">
        <v>2762</v>
      </c>
      <c r="C19" t="s">
        <v>1857</v>
      </c>
      <c r="D19" t="s">
        <v>98</v>
      </c>
      <c r="E19" s="68">
        <v>45043</v>
      </c>
      <c r="F19" s="55">
        <v>4692.7103999999999</v>
      </c>
      <c r="G19" s="55">
        <v>5.8099420000000004</v>
      </c>
      <c r="H19" s="55">
        <v>0.27264375299999999</v>
      </c>
      <c r="I19" s="56">
        <f t="shared" si="0"/>
        <v>1.2338196486674008E-3</v>
      </c>
      <c r="J19" s="56">
        <f>H19/'סכום נכסי הקרן'!$C$41</f>
        <v>5.1032334390371369E-6</v>
      </c>
    </row>
    <row r="20" spans="1:10">
      <c r="A20" s="57" t="s">
        <v>3361</v>
      </c>
      <c r="B20" s="107" t="s">
        <v>3492</v>
      </c>
      <c r="C20" s="107" t="s">
        <v>3492</v>
      </c>
      <c r="D20" s="107" t="s">
        <v>3492</v>
      </c>
      <c r="E20" s="107" t="s">
        <v>3492</v>
      </c>
      <c r="F20" s="121" t="s">
        <v>3492</v>
      </c>
      <c r="G20" s="107" t="s">
        <v>3492</v>
      </c>
      <c r="H20" s="59">
        <f>SUM(H21:H228)</f>
        <v>182.13922112099996</v>
      </c>
      <c r="I20" s="58">
        <f t="shared" si="0"/>
        <v>0.82425123385117938</v>
      </c>
      <c r="J20" s="58">
        <f>H20/'סכום נכסי הקרן'!$C$41</f>
        <v>3.4092068993228177E-3</v>
      </c>
    </row>
    <row r="21" spans="1:10">
      <c r="A21" t="s">
        <v>2763</v>
      </c>
      <c r="B21" t="s">
        <v>2764</v>
      </c>
      <c r="C21" t="s">
        <v>1857</v>
      </c>
      <c r="D21" t="s">
        <v>100</v>
      </c>
      <c r="E21" s="68">
        <v>45131</v>
      </c>
      <c r="F21" s="55">
        <v>5421.4243200000001</v>
      </c>
      <c r="G21" s="55">
        <v>-1.8345130000000001</v>
      </c>
      <c r="H21" s="55">
        <v>-9.9456740000000002E-2</v>
      </c>
      <c r="I21" s="56">
        <f t="shared" si="0"/>
        <v>-4.5008065893372963E-4</v>
      </c>
      <c r="J21" s="56">
        <f>H21/'סכום נכסי הקרן'!$C$41</f>
        <v>-1.8615902830006246E-6</v>
      </c>
    </row>
    <row r="22" spans="1:10">
      <c r="A22" t="s">
        <v>2763</v>
      </c>
      <c r="B22" t="s">
        <v>2765</v>
      </c>
      <c r="C22" t="s">
        <v>1857</v>
      </c>
      <c r="D22" t="s">
        <v>100</v>
      </c>
      <c r="E22" s="68">
        <v>45131</v>
      </c>
      <c r="F22" s="55">
        <v>61171.05279999999</v>
      </c>
      <c r="G22" s="55">
        <v>-1.8345130000000001</v>
      </c>
      <c r="H22" s="55">
        <v>-1.1221909880000001</v>
      </c>
      <c r="I22" s="56">
        <f t="shared" si="0"/>
        <v>-5.0783532551794191E-3</v>
      </c>
      <c r="J22" s="56">
        <f>H22/'סכום נכסי הקרן'!$C$41</f>
        <v>-2.1004708569089139E-5</v>
      </c>
    </row>
    <row r="23" spans="1:10">
      <c r="A23" t="s">
        <v>2766</v>
      </c>
      <c r="B23" t="s">
        <v>2767</v>
      </c>
      <c r="C23" t="s">
        <v>1857</v>
      </c>
      <c r="D23" t="s">
        <v>100</v>
      </c>
      <c r="E23" s="68">
        <v>45131</v>
      </c>
      <c r="F23" s="55">
        <v>81119.946907999998</v>
      </c>
      <c r="G23" s="55">
        <v>-1.7487699999999999</v>
      </c>
      <c r="H23" s="55">
        <v>-1.4186011109999996</v>
      </c>
      <c r="I23" s="56">
        <f t="shared" si="0"/>
        <v>-6.419725026207382E-3</v>
      </c>
      <c r="J23" s="56">
        <f>H23/'סכום נכסי הקרן'!$C$41</f>
        <v>-2.6552791130007777E-5</v>
      </c>
    </row>
    <row r="24" spans="1:10">
      <c r="A24" t="s">
        <v>2768</v>
      </c>
      <c r="B24" t="s">
        <v>2769</v>
      </c>
      <c r="C24" t="s">
        <v>1857</v>
      </c>
      <c r="D24" t="s">
        <v>100</v>
      </c>
      <c r="E24" s="68">
        <v>45131</v>
      </c>
      <c r="F24" s="55">
        <v>5435.5213939999994</v>
      </c>
      <c r="G24" s="55">
        <v>-1.720221</v>
      </c>
      <c r="H24" s="55">
        <v>-9.3502966000000007E-2</v>
      </c>
      <c r="I24" s="56">
        <f t="shared" si="0"/>
        <v>-4.2313750229032362E-4</v>
      </c>
      <c r="J24" s="56">
        <f>H24/'סכום נכסי הקרן'!$C$41</f>
        <v>-1.7501499942320428E-6</v>
      </c>
    </row>
    <row r="25" spans="1:10">
      <c r="A25" t="s">
        <v>2770</v>
      </c>
      <c r="B25" t="s">
        <v>2771</v>
      </c>
      <c r="C25" t="s">
        <v>1857</v>
      </c>
      <c r="D25" t="s">
        <v>100</v>
      </c>
      <c r="E25" s="68">
        <v>45138</v>
      </c>
      <c r="F25" s="55">
        <v>11588.738654999999</v>
      </c>
      <c r="G25" s="55">
        <v>0.75822500000000004</v>
      </c>
      <c r="H25" s="55">
        <v>8.7868658000000002E-2</v>
      </c>
      <c r="I25" s="56">
        <f t="shared" si="0"/>
        <v>3.976400542815151E-4</v>
      </c>
      <c r="J25" s="56">
        <f>H25/'סכום נכסי הקרן'!$C$41</f>
        <v>1.6446893384310112E-6</v>
      </c>
    </row>
    <row r="26" spans="1:10">
      <c r="A26" t="s">
        <v>2772</v>
      </c>
      <c r="B26" t="s">
        <v>2773</v>
      </c>
      <c r="C26" t="s">
        <v>1857</v>
      </c>
      <c r="D26" t="s">
        <v>100</v>
      </c>
      <c r="E26" s="68">
        <v>45260</v>
      </c>
      <c r="F26" s="55">
        <v>1875392.88</v>
      </c>
      <c r="G26" s="55">
        <v>1.2795780000000001</v>
      </c>
      <c r="H26" s="55">
        <f>23.99711-1.07</f>
        <v>22.927109999999999</v>
      </c>
      <c r="I26" s="56">
        <f t="shared" si="0"/>
        <v>0.10375414251709941</v>
      </c>
      <c r="J26" s="56">
        <f>H26/'סכום נכסי הקרן'!$C$41</f>
        <v>4.2914019897783145E-4</v>
      </c>
    </row>
    <row r="27" spans="1:10">
      <c r="A27" t="s">
        <v>2774</v>
      </c>
      <c r="B27" t="s">
        <v>2775</v>
      </c>
      <c r="C27" t="s">
        <v>1857</v>
      </c>
      <c r="D27" t="s">
        <v>100</v>
      </c>
      <c r="E27" s="68">
        <v>45274</v>
      </c>
      <c r="F27" s="55">
        <v>4642.3483859999997</v>
      </c>
      <c r="G27" s="55">
        <v>1.4278599999999999</v>
      </c>
      <c r="H27" s="55">
        <v>6.628624000000001E-2</v>
      </c>
      <c r="I27" s="56">
        <f t="shared" si="0"/>
        <v>2.9997116914790641E-4</v>
      </c>
      <c r="J27" s="56">
        <f>H27/'סכום נכסי הקרן'!$C$41</f>
        <v>1.2407185302941495E-6</v>
      </c>
    </row>
    <row r="28" spans="1:10">
      <c r="A28" t="s">
        <v>2776</v>
      </c>
      <c r="B28" t="s">
        <v>2777</v>
      </c>
      <c r="C28" t="s">
        <v>1857</v>
      </c>
      <c r="D28" t="s">
        <v>100</v>
      </c>
      <c r="E28" s="68">
        <v>45274</v>
      </c>
      <c r="F28" s="55">
        <v>4644.2519759999996</v>
      </c>
      <c r="G28" s="55">
        <v>1.4682630000000001</v>
      </c>
      <c r="H28" s="55">
        <v>6.8189830000000007E-2</v>
      </c>
      <c r="I28" s="56">
        <f t="shared" si="0"/>
        <v>3.085856586389118E-4</v>
      </c>
      <c r="J28" s="56">
        <f>H28/'סכום נכסי הקרן'!$C$41</f>
        <v>1.2763491436323419E-6</v>
      </c>
    </row>
    <row r="29" spans="1:10">
      <c r="A29" t="s">
        <v>2778</v>
      </c>
      <c r="B29" t="s">
        <v>2779</v>
      </c>
      <c r="C29" t="s">
        <v>1857</v>
      </c>
      <c r="D29" t="s">
        <v>100</v>
      </c>
      <c r="E29" s="68">
        <v>45264</v>
      </c>
      <c r="F29" s="55">
        <v>66087.933911999993</v>
      </c>
      <c r="G29" s="55">
        <v>1.537382</v>
      </c>
      <c r="H29" s="55">
        <v>1.0160239520000001</v>
      </c>
      <c r="I29" s="56">
        <f t="shared" si="0"/>
        <v>4.5979058815783834E-3</v>
      </c>
      <c r="J29" s="56">
        <f>H29/'סכום נכסי הקרן'!$C$41</f>
        <v>1.9017517730212079E-5</v>
      </c>
    </row>
    <row r="30" spans="1:10">
      <c r="A30" t="s">
        <v>2780</v>
      </c>
      <c r="B30" t="s">
        <v>2781</v>
      </c>
      <c r="C30" t="s">
        <v>1857</v>
      </c>
      <c r="D30" t="s">
        <v>100</v>
      </c>
      <c r="E30" s="68">
        <v>45264</v>
      </c>
      <c r="F30" s="55">
        <v>83419.445823999995</v>
      </c>
      <c r="G30" s="55">
        <v>1.564255</v>
      </c>
      <c r="H30" s="55">
        <v>1.304892779</v>
      </c>
      <c r="I30" s="56">
        <f t="shared" si="0"/>
        <v>5.9051503378271357E-3</v>
      </c>
      <c r="J30" s="56">
        <f>H30/'סכום נכסי הקרן'!$C$41</f>
        <v>2.4424445419627484E-5</v>
      </c>
    </row>
    <row r="31" spans="1:10">
      <c r="A31" t="s">
        <v>2782</v>
      </c>
      <c r="B31" t="s">
        <v>2783</v>
      </c>
      <c r="C31" t="s">
        <v>1857</v>
      </c>
      <c r="D31" t="s">
        <v>100</v>
      </c>
      <c r="E31" s="68">
        <v>45264</v>
      </c>
      <c r="F31" s="55">
        <v>55106.355303999997</v>
      </c>
      <c r="G31" s="55">
        <v>1.5964830000000001</v>
      </c>
      <c r="H31" s="55">
        <v>0.87976367100000008</v>
      </c>
      <c r="I31" s="56">
        <f t="shared" si="0"/>
        <v>3.9812748009801745E-3</v>
      </c>
      <c r="J31" s="56">
        <f>H31/'סכום נכסי הקרן'!$C$41</f>
        <v>1.646705392988508E-5</v>
      </c>
    </row>
    <row r="32" spans="1:10">
      <c r="A32" t="s">
        <v>2784</v>
      </c>
      <c r="B32" t="s">
        <v>2785</v>
      </c>
      <c r="C32" t="s">
        <v>1857</v>
      </c>
      <c r="D32" t="s">
        <v>100</v>
      </c>
      <c r="E32" s="68">
        <v>45132</v>
      </c>
      <c r="F32" s="55">
        <v>4217.8490879999999</v>
      </c>
      <c r="G32" s="55">
        <v>1.0965450000000001</v>
      </c>
      <c r="H32" s="55">
        <v>4.6250633999999999E-2</v>
      </c>
      <c r="I32" s="56">
        <f t="shared" si="0"/>
        <v>2.0930221347314177E-4</v>
      </c>
      <c r="J32" s="56">
        <f>H32/'סכום נכסי הקרן'!$C$41</f>
        <v>8.6570031188452696E-7</v>
      </c>
    </row>
    <row r="33" spans="1:10">
      <c r="A33" t="s">
        <v>2786</v>
      </c>
      <c r="B33" t="s">
        <v>2787</v>
      </c>
      <c r="C33" t="s">
        <v>1857</v>
      </c>
      <c r="D33" t="s">
        <v>100</v>
      </c>
      <c r="E33" s="68">
        <v>45258</v>
      </c>
      <c r="F33" s="55">
        <v>9016.9317109999993</v>
      </c>
      <c r="G33" s="55">
        <v>1.573842</v>
      </c>
      <c r="H33" s="55">
        <v>0.14191223</v>
      </c>
      <c r="I33" s="56">
        <f t="shared" si="0"/>
        <v>6.4220836103370165E-4</v>
      </c>
      <c r="J33" s="56">
        <f>H33/'סכום נכסי הקרן'!$C$41</f>
        <v>2.656254653097917E-6</v>
      </c>
    </row>
    <row r="34" spans="1:10">
      <c r="A34" t="s">
        <v>2788</v>
      </c>
      <c r="B34" t="s">
        <v>2789</v>
      </c>
      <c r="C34" t="s">
        <v>1857</v>
      </c>
      <c r="D34" t="s">
        <v>100</v>
      </c>
      <c r="E34" s="68">
        <v>45258</v>
      </c>
      <c r="F34" s="55">
        <v>2724.6080000000006</v>
      </c>
      <c r="G34" s="55">
        <v>1.6988760000000001</v>
      </c>
      <c r="H34" s="55">
        <v>4.6287699000000002E-2</v>
      </c>
      <c r="I34" s="56">
        <f t="shared" si="0"/>
        <v>2.094699470990718E-4</v>
      </c>
      <c r="J34" s="56">
        <f>H34/'סכום נכסי הקרן'!$C$41</f>
        <v>8.6639407928369388E-7</v>
      </c>
    </row>
    <row r="35" spans="1:10">
      <c r="A35" t="s">
        <v>2790</v>
      </c>
      <c r="B35" t="s">
        <v>2791</v>
      </c>
      <c r="C35" t="s">
        <v>1857</v>
      </c>
      <c r="D35" t="s">
        <v>100</v>
      </c>
      <c r="E35" s="68">
        <v>45258</v>
      </c>
      <c r="F35" s="55">
        <v>70943.815799999997</v>
      </c>
      <c r="G35" s="55">
        <v>1.6988760000000001</v>
      </c>
      <c r="H35" s="55">
        <v>1.205247145</v>
      </c>
      <c r="I35" s="56">
        <f t="shared" si="0"/>
        <v>5.4542148596424568E-3</v>
      </c>
      <c r="J35" s="56">
        <f>H35/'סכום נכסי הקרן'!$C$41</f>
        <v>2.2559319496559457E-5</v>
      </c>
    </row>
    <row r="36" spans="1:10">
      <c r="A36" t="s">
        <v>2792</v>
      </c>
      <c r="B36" t="s">
        <v>2793</v>
      </c>
      <c r="C36" t="s">
        <v>1857</v>
      </c>
      <c r="D36" t="s">
        <v>100</v>
      </c>
      <c r="E36" s="68">
        <v>45258</v>
      </c>
      <c r="F36" s="55">
        <v>78826.462</v>
      </c>
      <c r="G36" s="55">
        <v>1.6988760000000001</v>
      </c>
      <c r="H36" s="55">
        <v>1.3391634969999999</v>
      </c>
      <c r="I36" s="56">
        <f t="shared" si="0"/>
        <v>6.0602387445009521E-3</v>
      </c>
      <c r="J36" s="56">
        <f>H36/'סכום נכסי הקרן'!$C$41</f>
        <v>2.5065910599566563E-5</v>
      </c>
    </row>
    <row r="37" spans="1:10">
      <c r="A37" t="s">
        <v>2794</v>
      </c>
      <c r="B37" t="s">
        <v>2795</v>
      </c>
      <c r="C37" t="s">
        <v>1857</v>
      </c>
      <c r="D37" t="s">
        <v>100</v>
      </c>
      <c r="E37" s="68">
        <v>45251</v>
      </c>
      <c r="F37" s="55">
        <v>1552.90642</v>
      </c>
      <c r="G37" s="55">
        <v>1.695227</v>
      </c>
      <c r="H37" s="55">
        <v>2.6325282000000002E-2</v>
      </c>
      <c r="I37" s="56">
        <f t="shared" si="0"/>
        <v>1.1913220028302006E-4</v>
      </c>
      <c r="J37" s="56">
        <f>H37/'סכום נכסי הקרן'!$C$41</f>
        <v>4.9274578242209877E-7</v>
      </c>
    </row>
    <row r="38" spans="1:10">
      <c r="A38" t="s">
        <v>2796</v>
      </c>
      <c r="B38" t="s">
        <v>2797</v>
      </c>
      <c r="C38" t="s">
        <v>1857</v>
      </c>
      <c r="D38" t="s">
        <v>100</v>
      </c>
      <c r="E38" s="68">
        <v>45251</v>
      </c>
      <c r="F38" s="55">
        <v>64681.729970000008</v>
      </c>
      <c r="G38" s="55">
        <v>1.7353780000000001</v>
      </c>
      <c r="H38" s="55">
        <v>1.122472688</v>
      </c>
      <c r="I38" s="56">
        <f t="shared" si="0"/>
        <v>5.0796280578888336E-3</v>
      </c>
      <c r="J38" s="56">
        <f>H38/'סכום נכסי הקרן'!$C$41</f>
        <v>2.1009981313628333E-5</v>
      </c>
    </row>
    <row r="39" spans="1:10">
      <c r="A39" t="s">
        <v>2798</v>
      </c>
      <c r="B39" t="s">
        <v>2799</v>
      </c>
      <c r="C39" t="s">
        <v>1857</v>
      </c>
      <c r="D39" t="s">
        <v>100</v>
      </c>
      <c r="E39" s="68">
        <v>45251</v>
      </c>
      <c r="F39" s="55">
        <v>2045.5718400000001</v>
      </c>
      <c r="G39" s="55">
        <v>1.7701499999999999</v>
      </c>
      <c r="H39" s="55">
        <v>3.6209687999999997E-2</v>
      </c>
      <c r="I39" s="56">
        <f t="shared" si="0"/>
        <v>1.6386300450652979E-4</v>
      </c>
      <c r="J39" s="56">
        <f>H39/'סכום נכסי הקרן'!$C$41</f>
        <v>6.7775802154066491E-7</v>
      </c>
    </row>
    <row r="40" spans="1:10">
      <c r="A40" t="s">
        <v>2798</v>
      </c>
      <c r="B40" t="s">
        <v>2800</v>
      </c>
      <c r="C40" t="s">
        <v>1857</v>
      </c>
      <c r="D40" t="s">
        <v>100</v>
      </c>
      <c r="E40" s="68">
        <v>45251</v>
      </c>
      <c r="F40" s="55">
        <v>3108.181752</v>
      </c>
      <c r="G40" s="55">
        <v>1.7701499999999999</v>
      </c>
      <c r="H40" s="55">
        <v>5.5019475999999998E-2</v>
      </c>
      <c r="I40" s="56">
        <f t="shared" si="0"/>
        <v>2.4898465415484683E-4</v>
      </c>
      <c r="J40" s="56">
        <f>H40/'סכום נכסי הקרן'!$C$41</f>
        <v>1.0298318836650594E-6</v>
      </c>
    </row>
    <row r="41" spans="1:10">
      <c r="A41" t="s">
        <v>2801</v>
      </c>
      <c r="B41" t="s">
        <v>2802</v>
      </c>
      <c r="C41" t="s">
        <v>1857</v>
      </c>
      <c r="D41" t="s">
        <v>100</v>
      </c>
      <c r="E41" s="68">
        <v>45251</v>
      </c>
      <c r="F41" s="55">
        <v>3886.178985</v>
      </c>
      <c r="G41" s="55">
        <v>1.794208</v>
      </c>
      <c r="H41" s="55">
        <v>6.9726140000000006E-2</v>
      </c>
      <c r="I41" s="56">
        <f t="shared" si="0"/>
        <v>3.1553806243906127E-4</v>
      </c>
      <c r="J41" s="56">
        <f>H41/'סכום נכסי הקרן'!$C$41</f>
        <v>1.3051051612504208E-6</v>
      </c>
    </row>
    <row r="42" spans="1:10">
      <c r="A42" t="s">
        <v>2801</v>
      </c>
      <c r="B42" t="s">
        <v>2803</v>
      </c>
      <c r="C42" t="s">
        <v>1857</v>
      </c>
      <c r="D42" t="s">
        <v>100</v>
      </c>
      <c r="E42" s="68">
        <v>45251</v>
      </c>
      <c r="F42" s="55">
        <v>4774.1702400000004</v>
      </c>
      <c r="G42" s="55">
        <v>1.794208</v>
      </c>
      <c r="H42" s="55">
        <v>8.5658551999999999E-2</v>
      </c>
      <c r="I42" s="56">
        <f t="shared" si="0"/>
        <v>3.8763845997233717E-4</v>
      </c>
      <c r="J42" s="56">
        <f>H42/'סכום נכסי הקרן'!$C$41</f>
        <v>1.6033214848898498E-6</v>
      </c>
    </row>
    <row r="43" spans="1:10">
      <c r="A43" t="s">
        <v>2804</v>
      </c>
      <c r="B43" t="s">
        <v>2805</v>
      </c>
      <c r="C43" t="s">
        <v>1857</v>
      </c>
      <c r="D43" t="s">
        <v>100</v>
      </c>
      <c r="E43" s="68">
        <v>45132</v>
      </c>
      <c r="F43" s="55">
        <v>4092.48</v>
      </c>
      <c r="G43" s="55">
        <v>1.3549059999999999</v>
      </c>
      <c r="H43" s="55">
        <v>5.5449238000000005E-2</v>
      </c>
      <c r="I43" s="56">
        <f t="shared" si="0"/>
        <v>2.5092949534051892E-4</v>
      </c>
      <c r="J43" s="56">
        <f>H43/'סכום נכסי הקרן'!$C$41</f>
        <v>1.0378759917184998E-6</v>
      </c>
    </row>
    <row r="44" spans="1:10">
      <c r="A44" t="s">
        <v>2806</v>
      </c>
      <c r="B44" t="s">
        <v>2807</v>
      </c>
      <c r="C44" t="s">
        <v>1857</v>
      </c>
      <c r="D44" t="s">
        <v>100</v>
      </c>
      <c r="E44" s="68">
        <v>45132</v>
      </c>
      <c r="F44" s="55">
        <v>11326.426390000001</v>
      </c>
      <c r="G44" s="55">
        <v>1.3763749999999999</v>
      </c>
      <c r="H44" s="55">
        <v>0.155894057</v>
      </c>
      <c r="I44" s="56">
        <f t="shared" si="0"/>
        <v>7.0548159831513083E-4</v>
      </c>
      <c r="J44" s="56">
        <f>H44/'סכום נכסי הקרן'!$C$41</f>
        <v>2.9179607303511607E-6</v>
      </c>
    </row>
    <row r="45" spans="1:10">
      <c r="A45" t="s">
        <v>2808</v>
      </c>
      <c r="B45" t="s">
        <v>2809</v>
      </c>
      <c r="C45" t="s">
        <v>1857</v>
      </c>
      <c r="D45" t="s">
        <v>100</v>
      </c>
      <c r="E45" s="68">
        <v>45132</v>
      </c>
      <c r="F45" s="55">
        <v>6220.2552879999994</v>
      </c>
      <c r="G45" s="55">
        <v>1.384423</v>
      </c>
      <c r="H45" s="55">
        <v>8.6114652E-2</v>
      </c>
      <c r="I45" s="56">
        <f t="shared" si="0"/>
        <v>3.897024909122179E-4</v>
      </c>
      <c r="J45" s="56">
        <f>H45/'סכום נכסי הקרן'!$C$41</f>
        <v>1.6118585767759962E-6</v>
      </c>
    </row>
    <row r="46" spans="1:10">
      <c r="A46" t="s">
        <v>2810</v>
      </c>
      <c r="B46" t="s">
        <v>2811</v>
      </c>
      <c r="C46" t="s">
        <v>1857</v>
      </c>
      <c r="D46" t="s">
        <v>100</v>
      </c>
      <c r="E46" s="68">
        <v>45133</v>
      </c>
      <c r="F46" s="55">
        <v>53560.841161999997</v>
      </c>
      <c r="G46" s="55">
        <v>1.4326080000000001</v>
      </c>
      <c r="H46" s="55">
        <v>0.76731705299999997</v>
      </c>
      <c r="I46" s="56">
        <f t="shared" si="0"/>
        <v>3.4724098620699563E-3</v>
      </c>
      <c r="J46" s="56">
        <f>H46/'סכום נכסי הקרן'!$C$41</f>
        <v>1.4362324462328799E-5</v>
      </c>
    </row>
    <row r="47" spans="1:10">
      <c r="A47" t="s">
        <v>2812</v>
      </c>
      <c r="B47" t="s">
        <v>2813</v>
      </c>
      <c r="C47" t="s">
        <v>1857</v>
      </c>
      <c r="D47" t="s">
        <v>100</v>
      </c>
      <c r="E47" s="68">
        <v>45132</v>
      </c>
      <c r="F47" s="55">
        <v>4670.2677059999996</v>
      </c>
      <c r="G47" s="55">
        <v>1.491611</v>
      </c>
      <c r="H47" s="55">
        <v>6.9662228999999992E-2</v>
      </c>
      <c r="I47" s="56">
        <f t="shared" si="0"/>
        <v>3.1524884016017783E-4</v>
      </c>
      <c r="J47" s="56">
        <f>H47/'סכום נכסי הקרן'!$C$41</f>
        <v>1.3039089014838442E-6</v>
      </c>
    </row>
    <row r="48" spans="1:10">
      <c r="A48" t="s">
        <v>2814</v>
      </c>
      <c r="B48" t="s">
        <v>2815</v>
      </c>
      <c r="C48" t="s">
        <v>1857</v>
      </c>
      <c r="D48" t="s">
        <v>100</v>
      </c>
      <c r="E48" s="68">
        <v>45272</v>
      </c>
      <c r="F48" s="55">
        <v>3114.2732400000004</v>
      </c>
      <c r="G48" s="55">
        <v>2.0410910000000002</v>
      </c>
      <c r="H48" s="55">
        <v>6.3565143000000005E-2</v>
      </c>
      <c r="I48" s="56">
        <f t="shared" si="0"/>
        <v>2.8765714064885652E-4</v>
      </c>
      <c r="J48" s="56">
        <f>H48/'סכום נכסי הקרן'!$C$41</f>
        <v>1.1897861577440118E-6</v>
      </c>
    </row>
    <row r="49" spans="1:10">
      <c r="A49" t="s">
        <v>2816</v>
      </c>
      <c r="B49" t="s">
        <v>2817</v>
      </c>
      <c r="C49" t="s">
        <v>1857</v>
      </c>
      <c r="D49" t="s">
        <v>100</v>
      </c>
      <c r="E49" s="68">
        <v>45250</v>
      </c>
      <c r="F49" s="55">
        <v>2648.3547820000003</v>
      </c>
      <c r="G49" s="55">
        <v>1.9945440000000001</v>
      </c>
      <c r="H49" s="55">
        <v>5.2822597999999998E-2</v>
      </c>
      <c r="I49" s="56">
        <f t="shared" si="0"/>
        <v>2.390429217208558E-4</v>
      </c>
      <c r="J49" s="56">
        <f>H49/'סכום נכסי הקרן'!$C$41</f>
        <v>9.8871162637794312E-7</v>
      </c>
    </row>
    <row r="50" spans="1:10">
      <c r="A50" t="s">
        <v>2816</v>
      </c>
      <c r="B50" t="s">
        <v>2818</v>
      </c>
      <c r="C50" t="s">
        <v>1857</v>
      </c>
      <c r="D50" t="s">
        <v>100</v>
      </c>
      <c r="E50" s="68">
        <v>45250</v>
      </c>
      <c r="F50" s="55">
        <v>3417.5455999999999</v>
      </c>
      <c r="G50" s="55">
        <v>1.9945440000000001</v>
      </c>
      <c r="H50" s="55">
        <v>6.8164446000000004E-2</v>
      </c>
      <c r="I50" s="56">
        <f t="shared" si="0"/>
        <v>3.0847078610793632E-4</v>
      </c>
      <c r="J50" s="56">
        <f>H50/'סכום נכסי הקרן'!$C$41</f>
        <v>1.2758740163785864E-6</v>
      </c>
    </row>
    <row r="51" spans="1:10">
      <c r="A51" t="s">
        <v>2819</v>
      </c>
      <c r="B51" t="s">
        <v>2820</v>
      </c>
      <c r="C51" t="s">
        <v>1857</v>
      </c>
      <c r="D51" t="s">
        <v>100</v>
      </c>
      <c r="E51" s="68">
        <v>45271</v>
      </c>
      <c r="F51" s="55">
        <v>9038.7529439999998</v>
      </c>
      <c r="G51" s="55">
        <v>2.1030929999999999</v>
      </c>
      <c r="H51" s="55">
        <v>0.19009339</v>
      </c>
      <c r="I51" s="56">
        <f t="shared" si="0"/>
        <v>8.602469599360129E-4</v>
      </c>
      <c r="J51" s="56">
        <f>H51/'סכום נכסי הקרן'!$C$41</f>
        <v>3.5580897552709659E-6</v>
      </c>
    </row>
    <row r="52" spans="1:10">
      <c r="A52" t="s">
        <v>2821</v>
      </c>
      <c r="B52" t="s">
        <v>2822</v>
      </c>
      <c r="C52" t="s">
        <v>1857</v>
      </c>
      <c r="D52" t="s">
        <v>100</v>
      </c>
      <c r="E52" s="68">
        <v>45271</v>
      </c>
      <c r="F52" s="55">
        <v>11689.628925000001</v>
      </c>
      <c r="G52" s="55">
        <v>2.1163780000000001</v>
      </c>
      <c r="H52" s="55">
        <v>0.24739674299999997</v>
      </c>
      <c r="I52" s="56">
        <f t="shared" si="0"/>
        <v>1.119567051036446E-3</v>
      </c>
      <c r="J52" s="56">
        <f>H52/'סכום נכסי הקרן'!$C$41</f>
        <v>4.6306703076614289E-6</v>
      </c>
    </row>
    <row r="53" spans="1:10">
      <c r="A53" t="s">
        <v>2823</v>
      </c>
      <c r="B53" t="s">
        <v>2824</v>
      </c>
      <c r="C53" t="s">
        <v>1857</v>
      </c>
      <c r="D53" t="s">
        <v>100</v>
      </c>
      <c r="E53" s="68">
        <v>45250</v>
      </c>
      <c r="F53" s="55">
        <v>13253.63962</v>
      </c>
      <c r="G53" s="55">
        <v>2.0822859999999999</v>
      </c>
      <c r="H53" s="55">
        <v>0.27597870000000002</v>
      </c>
      <c r="I53" s="56">
        <f t="shared" si="0"/>
        <v>1.2489115885728217E-3</v>
      </c>
      <c r="J53" s="56">
        <f>H53/'סכום נכסי הקרן'!$C$41</f>
        <v>5.165655602980195E-6</v>
      </c>
    </row>
    <row r="54" spans="1:10">
      <c r="A54" t="s">
        <v>2825</v>
      </c>
      <c r="B54" t="s">
        <v>2826</v>
      </c>
      <c r="C54" t="s">
        <v>1857</v>
      </c>
      <c r="D54" t="s">
        <v>100</v>
      </c>
      <c r="E54" s="68">
        <v>45252</v>
      </c>
      <c r="F54" s="55">
        <v>2054.5920000000001</v>
      </c>
      <c r="G54" s="55">
        <v>2.2230240000000001</v>
      </c>
      <c r="H54" s="55">
        <v>4.5674081000000005E-2</v>
      </c>
      <c r="I54" s="56">
        <f t="shared" si="0"/>
        <v>2.0669308558346616E-4</v>
      </c>
      <c r="J54" s="56">
        <f>H54/'סכום נכסי הקרן'!$C$41</f>
        <v>8.5490863037118914E-7</v>
      </c>
    </row>
    <row r="55" spans="1:10">
      <c r="A55" t="s">
        <v>2825</v>
      </c>
      <c r="B55" t="s">
        <v>2827</v>
      </c>
      <c r="C55" t="s">
        <v>1857</v>
      </c>
      <c r="D55" t="s">
        <v>100</v>
      </c>
      <c r="E55" s="68">
        <v>45252</v>
      </c>
      <c r="F55" s="55">
        <v>5463.3032999999996</v>
      </c>
      <c r="G55" s="55">
        <v>2.2230240000000001</v>
      </c>
      <c r="H55" s="55">
        <v>0.12145056500000001</v>
      </c>
      <c r="I55" s="56">
        <f t="shared" si="0"/>
        <v>5.4961132169698869E-4</v>
      </c>
      <c r="J55" s="56">
        <f>H55/'סכום נכסי הקרן'!$C$41</f>
        <v>2.2732616378632134E-6</v>
      </c>
    </row>
    <row r="56" spans="1:10">
      <c r="A56" t="s">
        <v>2828</v>
      </c>
      <c r="B56" t="s">
        <v>2829</v>
      </c>
      <c r="C56" t="s">
        <v>1857</v>
      </c>
      <c r="D56" t="s">
        <v>100</v>
      </c>
      <c r="E56" s="68">
        <v>45252</v>
      </c>
      <c r="F56" s="55">
        <v>68160.189240000007</v>
      </c>
      <c r="G56" s="55">
        <v>2.2230240000000001</v>
      </c>
      <c r="H56" s="55">
        <v>1.5152176310000003</v>
      </c>
      <c r="I56" s="56">
        <f t="shared" si="0"/>
        <v>6.8569525784626054E-3</v>
      </c>
      <c r="J56" s="56">
        <f>H56/'סכום נכסי הקרן'!$C$41</f>
        <v>2.8361219345223122E-5</v>
      </c>
    </row>
    <row r="57" spans="1:10">
      <c r="A57" t="s">
        <v>2830</v>
      </c>
      <c r="B57" t="s">
        <v>2831</v>
      </c>
      <c r="C57" t="s">
        <v>1857</v>
      </c>
      <c r="D57" t="s">
        <v>100</v>
      </c>
      <c r="E57" s="68">
        <v>45252</v>
      </c>
      <c r="F57" s="55">
        <v>44383.37904</v>
      </c>
      <c r="G57" s="55">
        <v>2.2230240000000001</v>
      </c>
      <c r="H57" s="55">
        <v>0.98665334099999991</v>
      </c>
      <c r="I57" s="56">
        <f t="shared" si="0"/>
        <v>4.4649923761471144E-3</v>
      </c>
      <c r="J57" s="56">
        <f>H57/'סכום נכסי הקרן'!$C$41</f>
        <v>1.8467770734247892E-5</v>
      </c>
    </row>
    <row r="58" spans="1:10">
      <c r="A58" t="s">
        <v>2830</v>
      </c>
      <c r="B58" t="s">
        <v>2832</v>
      </c>
      <c r="C58" t="s">
        <v>1857</v>
      </c>
      <c r="D58" t="s">
        <v>100</v>
      </c>
      <c r="E58" s="68">
        <v>45252</v>
      </c>
      <c r="F58" s="55">
        <v>11707.078499999998</v>
      </c>
      <c r="G58" s="55">
        <v>2.2230240000000001</v>
      </c>
      <c r="H58" s="55">
        <v>0.26025121000000001</v>
      </c>
      <c r="I58" s="56">
        <f t="shared" si="0"/>
        <v>1.1777385432611249E-3</v>
      </c>
      <c r="J58" s="56">
        <f>H58/'סכום נכסי הקרן'!$C$41</f>
        <v>4.8712749249086084E-6</v>
      </c>
    </row>
    <row r="59" spans="1:10">
      <c r="A59" t="s">
        <v>2833</v>
      </c>
      <c r="B59" t="s">
        <v>2834</v>
      </c>
      <c r="C59" t="s">
        <v>1857</v>
      </c>
      <c r="D59" t="s">
        <v>100</v>
      </c>
      <c r="E59" s="68">
        <v>45252</v>
      </c>
      <c r="F59" s="55">
        <v>6243.7752</v>
      </c>
      <c r="G59" s="55">
        <v>2.2230240000000001</v>
      </c>
      <c r="H59" s="55">
        <v>0.138800646</v>
      </c>
      <c r="I59" s="56">
        <f t="shared" si="0"/>
        <v>6.2812722608952744E-4</v>
      </c>
      <c r="J59" s="56">
        <f>H59/'סכום נכסי הקרן'!$C$41</f>
        <v>2.598013305762983E-6</v>
      </c>
    </row>
    <row r="60" spans="1:10">
      <c r="A60" t="s">
        <v>2835</v>
      </c>
      <c r="B60" t="s">
        <v>2836</v>
      </c>
      <c r="C60" t="s">
        <v>1857</v>
      </c>
      <c r="D60" t="s">
        <v>100</v>
      </c>
      <c r="E60" s="68">
        <v>45252</v>
      </c>
      <c r="F60" s="55">
        <v>18876.867531</v>
      </c>
      <c r="G60" s="55">
        <v>2.2283240000000002</v>
      </c>
      <c r="H60" s="55">
        <v>0.42063770700000003</v>
      </c>
      <c r="I60" s="56">
        <f t="shared" si="0"/>
        <v>1.9035501901523528E-3</v>
      </c>
      <c r="J60" s="56">
        <f>H60/'סכום נכסי הקרן'!$C$41</f>
        <v>7.8733232962880533E-6</v>
      </c>
    </row>
    <row r="61" spans="1:10">
      <c r="A61" t="s">
        <v>2837</v>
      </c>
      <c r="B61" t="s">
        <v>2838</v>
      </c>
      <c r="C61" t="s">
        <v>1857</v>
      </c>
      <c r="D61" t="s">
        <v>100</v>
      </c>
      <c r="E61" s="68">
        <v>45253</v>
      </c>
      <c r="F61" s="55">
        <v>7806.1995699999998</v>
      </c>
      <c r="G61" s="55">
        <v>2.2199520000000001</v>
      </c>
      <c r="H61" s="55">
        <v>0.17329388000000001</v>
      </c>
      <c r="I61" s="56">
        <f t="shared" si="0"/>
        <v>7.8422260471821897E-4</v>
      </c>
      <c r="J61" s="56">
        <f>H61/'סכום נכסי הקרן'!$C$41</f>
        <v>3.2436434485131557E-6</v>
      </c>
    </row>
    <row r="62" spans="1:10">
      <c r="A62" t="s">
        <v>2839</v>
      </c>
      <c r="B62" t="s">
        <v>2840</v>
      </c>
      <c r="C62" t="s">
        <v>1857</v>
      </c>
      <c r="D62" t="s">
        <v>100</v>
      </c>
      <c r="E62" s="68">
        <v>45265</v>
      </c>
      <c r="F62" s="55">
        <v>26968.959731999999</v>
      </c>
      <c r="G62" s="55">
        <v>2.267887</v>
      </c>
      <c r="H62" s="55">
        <v>0.611625533</v>
      </c>
      <c r="I62" s="56">
        <f t="shared" si="0"/>
        <v>2.7678448229183222E-3</v>
      </c>
      <c r="J62" s="56">
        <f>H62/'סכום נכסי הקרן'!$C$41</f>
        <v>1.1448154736098105E-5</v>
      </c>
    </row>
    <row r="63" spans="1:10">
      <c r="A63" t="s">
        <v>2841</v>
      </c>
      <c r="B63" t="s">
        <v>2842</v>
      </c>
      <c r="C63" t="s">
        <v>1857</v>
      </c>
      <c r="D63" t="s">
        <v>100</v>
      </c>
      <c r="E63" s="68">
        <v>45252</v>
      </c>
      <c r="F63" s="55">
        <v>6069.8866870000002</v>
      </c>
      <c r="G63" s="55">
        <v>2.319293</v>
      </c>
      <c r="H63" s="55">
        <v>0.14077843800000001</v>
      </c>
      <c r="I63" s="56">
        <f t="shared" si="0"/>
        <v>6.3707750866056137E-4</v>
      </c>
      <c r="J63" s="56">
        <f>H63/'סכום נכסי הקרן'!$C$41</f>
        <v>2.6350328015658456E-6</v>
      </c>
    </row>
    <row r="64" spans="1:10">
      <c r="A64" t="s">
        <v>2841</v>
      </c>
      <c r="B64" t="s">
        <v>2843</v>
      </c>
      <c r="C64" t="s">
        <v>1857</v>
      </c>
      <c r="D64" t="s">
        <v>100</v>
      </c>
      <c r="E64" s="68">
        <v>45252</v>
      </c>
      <c r="F64" s="55">
        <v>7031.4807419999988</v>
      </c>
      <c r="G64" s="55">
        <v>2.319293</v>
      </c>
      <c r="H64" s="55">
        <v>0.16308061799999998</v>
      </c>
      <c r="I64" s="56">
        <f t="shared" si="0"/>
        <v>7.3800359843646432E-4</v>
      </c>
      <c r="J64" s="56">
        <f>H64/'סכום נכסי הקרן'!$C$41</f>
        <v>3.0524758182757318E-6</v>
      </c>
    </row>
    <row r="65" spans="1:10">
      <c r="A65" t="s">
        <v>2844</v>
      </c>
      <c r="B65" t="s">
        <v>2845</v>
      </c>
      <c r="C65" t="s">
        <v>1857</v>
      </c>
      <c r="D65" t="s">
        <v>100</v>
      </c>
      <c r="E65" s="68">
        <v>45265</v>
      </c>
      <c r="F65" s="55">
        <v>11094.714748</v>
      </c>
      <c r="G65" s="55">
        <v>2.3245809999999998</v>
      </c>
      <c r="H65" s="55">
        <v>0.25790566399999998</v>
      </c>
      <c r="I65" s="56">
        <f t="shared" si="0"/>
        <v>1.1671240299637919E-3</v>
      </c>
      <c r="J65" s="56">
        <f>H65/'סכום נכסי הקרן'!$C$41</f>
        <v>4.8273719612489201E-6</v>
      </c>
    </row>
    <row r="66" spans="1:10">
      <c r="A66" t="s">
        <v>2846</v>
      </c>
      <c r="B66" t="s">
        <v>2847</v>
      </c>
      <c r="C66" t="s">
        <v>1857</v>
      </c>
      <c r="D66" t="s">
        <v>100</v>
      </c>
      <c r="E66" s="68">
        <v>45252</v>
      </c>
      <c r="F66" s="55">
        <v>8228.8358399999997</v>
      </c>
      <c r="G66" s="55">
        <v>2.3430870000000001</v>
      </c>
      <c r="H66" s="55">
        <v>0.19280877700000001</v>
      </c>
      <c r="I66" s="56">
        <f t="shared" si="0"/>
        <v>8.7253514845114105E-4</v>
      </c>
      <c r="J66" s="56">
        <f>H66/'סכום נכסי הקרן'!$C$41</f>
        <v>3.6089152503936318E-6</v>
      </c>
    </row>
    <row r="67" spans="1:10">
      <c r="A67" t="s">
        <v>2846</v>
      </c>
      <c r="B67" t="s">
        <v>2848</v>
      </c>
      <c r="C67" t="s">
        <v>1857</v>
      </c>
      <c r="D67" t="s">
        <v>100</v>
      </c>
      <c r="E67" s="68">
        <v>45252</v>
      </c>
      <c r="F67" s="55">
        <v>2344.3979909999998</v>
      </c>
      <c r="G67" s="55">
        <v>2.3430870000000001</v>
      </c>
      <c r="H67" s="55">
        <v>5.4931282999999997E-2</v>
      </c>
      <c r="I67" s="56">
        <f t="shared" si="0"/>
        <v>2.4858554632612307E-4</v>
      </c>
      <c r="J67" s="56">
        <f>H67/'סכום נכסי הקרן'!$C$41</f>
        <v>1.0281811234267017E-6</v>
      </c>
    </row>
    <row r="68" spans="1:10">
      <c r="A68" t="s">
        <v>2849</v>
      </c>
      <c r="B68" t="s">
        <v>2850</v>
      </c>
      <c r="C68" t="s">
        <v>1857</v>
      </c>
      <c r="D68" t="s">
        <v>100</v>
      </c>
      <c r="E68" s="68">
        <v>45253</v>
      </c>
      <c r="F68" s="55">
        <v>7815.0829899999999</v>
      </c>
      <c r="G68" s="55">
        <v>2.3008690000000001</v>
      </c>
      <c r="H68" s="55">
        <v>0.17981480300000005</v>
      </c>
      <c r="I68" s="56">
        <f t="shared" si="0"/>
        <v>8.1373233247217637E-4</v>
      </c>
      <c r="J68" s="56">
        <f>H68/'סכום נכסי הקרן'!$C$41</f>
        <v>3.3656993985975377E-6</v>
      </c>
    </row>
    <row r="69" spans="1:10">
      <c r="A69" t="s">
        <v>2851</v>
      </c>
      <c r="B69" t="s">
        <v>2852</v>
      </c>
      <c r="C69" t="s">
        <v>1857</v>
      </c>
      <c r="D69" t="s">
        <v>100</v>
      </c>
      <c r="E69" s="68">
        <v>45252</v>
      </c>
      <c r="F69" s="55">
        <v>6253.9276799999989</v>
      </c>
      <c r="G69" s="55">
        <v>2.3774359999999999</v>
      </c>
      <c r="H69" s="55">
        <v>0.148683125</v>
      </c>
      <c r="I69" s="56">
        <f t="shared" si="0"/>
        <v>6.7284930988413744E-4</v>
      </c>
      <c r="J69" s="56">
        <f>H69/'סכום נכסי הקרן'!$C$41</f>
        <v>2.7829894760894761E-6</v>
      </c>
    </row>
    <row r="70" spans="1:10">
      <c r="A70" t="s">
        <v>2853</v>
      </c>
      <c r="B70" t="s">
        <v>2854</v>
      </c>
      <c r="C70" t="s">
        <v>1857</v>
      </c>
      <c r="D70" t="s">
        <v>100</v>
      </c>
      <c r="E70" s="68">
        <v>45257</v>
      </c>
      <c r="F70" s="55">
        <v>6262.557288</v>
      </c>
      <c r="G70" s="55">
        <v>2.5205790000000001</v>
      </c>
      <c r="H70" s="55">
        <v>0.15785273399999999</v>
      </c>
      <c r="I70" s="56">
        <f t="shared" si="0"/>
        <v>7.1434537803280853E-4</v>
      </c>
      <c r="J70" s="56">
        <f>H70/'סכום נכסי הקרן'!$C$41</f>
        <v>2.9546224394594305E-6</v>
      </c>
    </row>
    <row r="71" spans="1:10">
      <c r="A71" t="s">
        <v>2855</v>
      </c>
      <c r="B71" t="s">
        <v>2856</v>
      </c>
      <c r="C71" t="s">
        <v>1857</v>
      </c>
      <c r="D71" t="s">
        <v>100</v>
      </c>
      <c r="E71" s="68">
        <v>45257</v>
      </c>
      <c r="F71" s="55">
        <v>3138.8083999999999</v>
      </c>
      <c r="G71" s="55">
        <v>2.7544249999999999</v>
      </c>
      <c r="H71" s="55">
        <v>8.645612300000001E-2</v>
      </c>
      <c r="I71" s="56">
        <f t="shared" si="0"/>
        <v>3.9124778078082574E-4</v>
      </c>
      <c r="J71" s="56">
        <f>H71/'סכום נכסי הקרן'!$C$41</f>
        <v>1.6182500902674551E-6</v>
      </c>
    </row>
    <row r="72" spans="1:10">
      <c r="A72" t="s">
        <v>2855</v>
      </c>
      <c r="B72" t="s">
        <v>2857</v>
      </c>
      <c r="C72" t="s">
        <v>1857</v>
      </c>
      <c r="D72" t="s">
        <v>100</v>
      </c>
      <c r="E72" s="68">
        <v>45257</v>
      </c>
      <c r="F72" s="55">
        <v>39842.803</v>
      </c>
      <c r="G72" s="55">
        <v>2.7544249999999999</v>
      </c>
      <c r="H72" s="55">
        <v>1.097440119</v>
      </c>
      <c r="I72" s="56">
        <f t="shared" si="0"/>
        <v>4.9663458896785743E-3</v>
      </c>
      <c r="J72" s="56">
        <f>H72/'סכום נכסי הקרן'!$C$41</f>
        <v>2.0541432000540628E-5</v>
      </c>
    </row>
    <row r="73" spans="1:10">
      <c r="A73" t="s">
        <v>2858</v>
      </c>
      <c r="B73" t="s">
        <v>2859</v>
      </c>
      <c r="C73" t="s">
        <v>1857</v>
      </c>
      <c r="D73" t="s">
        <v>100</v>
      </c>
      <c r="E73" s="68">
        <v>45257</v>
      </c>
      <c r="F73" s="55">
        <v>3141.600332</v>
      </c>
      <c r="G73" s="55">
        <v>2.8408470000000001</v>
      </c>
      <c r="H73" s="55">
        <v>8.9248054999999979E-2</v>
      </c>
      <c r="I73" s="56">
        <f t="shared" si="0"/>
        <v>4.0388236536763355E-4</v>
      </c>
      <c r="J73" s="56">
        <f>H73/'סכום נכסי הקרן'!$C$41</f>
        <v>1.6705083231634705E-6</v>
      </c>
    </row>
    <row r="74" spans="1:10">
      <c r="A74" t="s">
        <v>2860</v>
      </c>
      <c r="B74" t="s">
        <v>2861</v>
      </c>
      <c r="C74" t="s">
        <v>1857</v>
      </c>
      <c r="D74" t="s">
        <v>100</v>
      </c>
      <c r="E74" s="68">
        <v>45257</v>
      </c>
      <c r="F74" s="55">
        <v>55867.127315999998</v>
      </c>
      <c r="G74" s="55">
        <v>2.9062160000000001</v>
      </c>
      <c r="H74" s="55">
        <v>1.6236192880000002</v>
      </c>
      <c r="I74" s="56">
        <f t="shared" ref="I74:I137" si="1">H74/$H$9</f>
        <v>7.3475124863388143E-3</v>
      </c>
      <c r="J74" s="56">
        <f>H74/'סכום נכסי הקרן'!$C$41</f>
        <v>3.0390236899311127E-5</v>
      </c>
    </row>
    <row r="75" spans="1:10">
      <c r="A75" t="s">
        <v>2860</v>
      </c>
      <c r="B75" t="s">
        <v>2862</v>
      </c>
      <c r="C75" t="s">
        <v>1857</v>
      </c>
      <c r="D75" t="s">
        <v>100</v>
      </c>
      <c r="E75" s="68">
        <v>45257</v>
      </c>
      <c r="F75" s="55">
        <v>3448.2624000000001</v>
      </c>
      <c r="G75" s="55">
        <v>2.9062160000000001</v>
      </c>
      <c r="H75" s="55">
        <v>0.100213947</v>
      </c>
      <c r="I75" s="56">
        <f t="shared" si="1"/>
        <v>4.5350731685062123E-4</v>
      </c>
      <c r="J75" s="56">
        <f>H75/'סכום נכסי הקרן'!$C$41</f>
        <v>1.8757633716562556E-6</v>
      </c>
    </row>
    <row r="76" spans="1:10">
      <c r="A76" t="s">
        <v>2863</v>
      </c>
      <c r="B76" t="s">
        <v>2864</v>
      </c>
      <c r="C76" t="s">
        <v>1857</v>
      </c>
      <c r="D76" t="s">
        <v>100</v>
      </c>
      <c r="E76" s="68">
        <v>45257</v>
      </c>
      <c r="F76" s="55">
        <v>31925.791039999996</v>
      </c>
      <c r="G76" s="55">
        <v>2.9114420000000001</v>
      </c>
      <c r="H76" s="55">
        <v>0.92950073699999991</v>
      </c>
      <c r="I76" s="56">
        <f t="shared" si="1"/>
        <v>4.2063544832491723E-3</v>
      </c>
      <c r="J76" s="56">
        <f>H76/'סכום נכסי הקרן'!$C$41</f>
        <v>1.7398011839530622E-5</v>
      </c>
    </row>
    <row r="77" spans="1:10">
      <c r="A77" t="s">
        <v>2863</v>
      </c>
      <c r="B77" t="s">
        <v>2865</v>
      </c>
      <c r="C77" t="s">
        <v>1857</v>
      </c>
      <c r="D77" t="s">
        <v>100</v>
      </c>
      <c r="E77" s="68">
        <v>45257</v>
      </c>
      <c r="F77" s="55">
        <v>1571.9423200000001</v>
      </c>
      <c r="G77" s="55">
        <v>2.9114420000000001</v>
      </c>
      <c r="H77" s="55">
        <v>4.5766181000000003E-2</v>
      </c>
      <c r="I77" s="56">
        <f t="shared" si="1"/>
        <v>2.0710987411572446E-4</v>
      </c>
      <c r="J77" s="56">
        <f>H77/'סכום נכסי הקרן'!$C$41</f>
        <v>8.566325202258571E-7</v>
      </c>
    </row>
    <row r="78" spans="1:10">
      <c r="A78" t="s">
        <v>2866</v>
      </c>
      <c r="B78" t="s">
        <v>2867</v>
      </c>
      <c r="C78" t="s">
        <v>1857</v>
      </c>
      <c r="D78" t="s">
        <v>100</v>
      </c>
      <c r="E78" s="68">
        <v>45245</v>
      </c>
      <c r="F78" s="55">
        <v>6324.4874159999999</v>
      </c>
      <c r="G78" s="55">
        <v>3.4153419999999999</v>
      </c>
      <c r="H78" s="55">
        <v>0.21600286700000002</v>
      </c>
      <c r="I78" s="56">
        <f t="shared" si="1"/>
        <v>9.7749747991875439E-4</v>
      </c>
      <c r="J78" s="56">
        <f>H78/'סכום נכסי הקרן'!$C$41</f>
        <v>4.0430526710153205E-6</v>
      </c>
    </row>
    <row r="79" spans="1:10">
      <c r="A79" t="s">
        <v>2868</v>
      </c>
      <c r="B79" t="s">
        <v>2869</v>
      </c>
      <c r="C79" t="s">
        <v>1857</v>
      </c>
      <c r="D79" t="s">
        <v>100</v>
      </c>
      <c r="E79" s="68">
        <v>45245</v>
      </c>
      <c r="F79" s="55">
        <v>7906.6668200000004</v>
      </c>
      <c r="G79" s="55">
        <v>3.4282599999999999</v>
      </c>
      <c r="H79" s="55">
        <v>0.27106113300000001</v>
      </c>
      <c r="I79" s="56">
        <f t="shared" si="1"/>
        <v>1.2266576739994024E-3</v>
      </c>
      <c r="J79" s="56">
        <f>H79/'סכום נכסי הקרן'!$C$41</f>
        <v>5.0736106099188442E-6</v>
      </c>
    </row>
    <row r="80" spans="1:10">
      <c r="A80" t="s">
        <v>2868</v>
      </c>
      <c r="B80" t="s">
        <v>2870</v>
      </c>
      <c r="C80" t="s">
        <v>1857</v>
      </c>
      <c r="D80" t="s">
        <v>100</v>
      </c>
      <c r="E80" s="68">
        <v>45245</v>
      </c>
      <c r="F80" s="55">
        <v>2081.42976</v>
      </c>
      <c r="G80" s="55">
        <v>3.4282599999999999</v>
      </c>
      <c r="H80" s="55">
        <v>7.1356834000000008E-2</v>
      </c>
      <c r="I80" s="56">
        <f t="shared" si="1"/>
        <v>3.2291759076503779E-4</v>
      </c>
      <c r="J80" s="56">
        <f>H80/'סכום נכסי הקרן'!$C$41</f>
        <v>1.3356278196941564E-6</v>
      </c>
    </row>
    <row r="81" spans="1:10">
      <c r="A81" t="s">
        <v>2871</v>
      </c>
      <c r="B81" t="s">
        <v>2872</v>
      </c>
      <c r="C81" t="s">
        <v>1857</v>
      </c>
      <c r="D81" t="s">
        <v>100</v>
      </c>
      <c r="E81" s="68">
        <v>45246</v>
      </c>
      <c r="F81" s="55">
        <v>10134.502399999999</v>
      </c>
      <c r="G81" s="55">
        <v>3.4790049999999999</v>
      </c>
      <c r="H81" s="55">
        <v>0.35257988000000001</v>
      </c>
      <c r="I81" s="56">
        <f t="shared" si="1"/>
        <v>1.5955618967319393E-3</v>
      </c>
      <c r="J81" s="56">
        <f>H81/'סכום נכסי הקרן'!$C$41</f>
        <v>6.5994449304242856E-6</v>
      </c>
    </row>
    <row r="82" spans="1:10">
      <c r="A82" t="s">
        <v>2873</v>
      </c>
      <c r="B82" t="s">
        <v>2874</v>
      </c>
      <c r="C82" t="s">
        <v>1857</v>
      </c>
      <c r="D82" t="s">
        <v>100</v>
      </c>
      <c r="E82" s="68">
        <v>45160</v>
      </c>
      <c r="F82" s="55">
        <v>5538.8123699999996</v>
      </c>
      <c r="G82" s="55">
        <v>3.11198</v>
      </c>
      <c r="H82" s="55">
        <v>0.17236672600000003</v>
      </c>
      <c r="I82" s="56">
        <f t="shared" si="1"/>
        <v>7.8002687013800816E-4</v>
      </c>
      <c r="J82" s="56">
        <f>H82/'סכום נכסי הקרן'!$C$41</f>
        <v>3.2262893619299323E-6</v>
      </c>
    </row>
    <row r="83" spans="1:10">
      <c r="A83" t="s">
        <v>2875</v>
      </c>
      <c r="B83" t="s">
        <v>2876</v>
      </c>
      <c r="C83" t="s">
        <v>1857</v>
      </c>
      <c r="D83" t="s">
        <v>100</v>
      </c>
      <c r="E83" s="68">
        <v>45245</v>
      </c>
      <c r="F83" s="55">
        <v>3166.7277199999999</v>
      </c>
      <c r="G83" s="55">
        <v>3.5521029999999998</v>
      </c>
      <c r="H83" s="55">
        <v>0.112485445</v>
      </c>
      <c r="I83" s="56">
        <f t="shared" si="1"/>
        <v>5.0904064627549427E-4</v>
      </c>
      <c r="J83" s="56">
        <f>H83/'סכום נכסי הקרן'!$C$41</f>
        <v>2.1054562153454981E-6</v>
      </c>
    </row>
    <row r="84" spans="1:10">
      <c r="A84" t="s">
        <v>2877</v>
      </c>
      <c r="B84" t="s">
        <v>2878</v>
      </c>
      <c r="C84" t="s">
        <v>1857</v>
      </c>
      <c r="D84" t="s">
        <v>100</v>
      </c>
      <c r="E84" s="68">
        <v>45246</v>
      </c>
      <c r="F84" s="55">
        <v>4750.2184859999998</v>
      </c>
      <c r="G84" s="55">
        <v>3.5589430000000002</v>
      </c>
      <c r="H84" s="55">
        <v>0.16905757399999999</v>
      </c>
      <c r="I84" s="56">
        <f t="shared" si="1"/>
        <v>7.6505166269935805E-4</v>
      </c>
      <c r="J84" s="56">
        <f>H84/'סכום נכסי הקרן'!$C$41</f>
        <v>3.1643500181692964E-6</v>
      </c>
    </row>
    <row r="85" spans="1:10">
      <c r="A85" t="s">
        <v>2879</v>
      </c>
      <c r="B85" t="s">
        <v>2880</v>
      </c>
      <c r="C85" t="s">
        <v>1857</v>
      </c>
      <c r="D85" t="s">
        <v>100</v>
      </c>
      <c r="E85" s="68">
        <v>45155</v>
      </c>
      <c r="F85" s="55">
        <v>9501.9598440000009</v>
      </c>
      <c r="G85" s="55">
        <v>3.170544</v>
      </c>
      <c r="H85" s="55">
        <v>0.301263846</v>
      </c>
      <c r="I85" s="56">
        <f t="shared" si="1"/>
        <v>1.3633367665237131E-3</v>
      </c>
      <c r="J85" s="56">
        <f>H85/'סכום נכסי הקרן'!$C$41</f>
        <v>5.6389325482918158E-6</v>
      </c>
    </row>
    <row r="86" spans="1:10">
      <c r="A86" t="s">
        <v>2881</v>
      </c>
      <c r="B86" t="s">
        <v>2882</v>
      </c>
      <c r="C86" t="s">
        <v>1857</v>
      </c>
      <c r="D86" t="s">
        <v>100</v>
      </c>
      <c r="E86" s="68">
        <v>45245</v>
      </c>
      <c r="F86" s="55">
        <v>2692.437696</v>
      </c>
      <c r="G86" s="55">
        <v>3.5778639999999999</v>
      </c>
      <c r="H86" s="55">
        <v>9.6331762000000001E-2</v>
      </c>
      <c r="I86" s="56">
        <f t="shared" si="1"/>
        <v>4.3593891089942438E-4</v>
      </c>
      <c r="J86" s="56">
        <f>H86/'סכום נכסי הקרן'!$C$41</f>
        <v>1.8030982322920378E-6</v>
      </c>
    </row>
    <row r="87" spans="1:10">
      <c r="A87" t="s">
        <v>2883</v>
      </c>
      <c r="B87" t="s">
        <v>2884</v>
      </c>
      <c r="C87" t="s">
        <v>1857</v>
      </c>
      <c r="D87" t="s">
        <v>100</v>
      </c>
      <c r="E87" s="68">
        <v>45155</v>
      </c>
      <c r="F87" s="55">
        <v>9502.7212799999998</v>
      </c>
      <c r="G87" s="55">
        <v>3.1783030000000001</v>
      </c>
      <c r="H87" s="55">
        <v>0.30202528200000001</v>
      </c>
      <c r="I87" s="56">
        <f t="shared" si="1"/>
        <v>1.3667825623201154E-3</v>
      </c>
      <c r="J87" s="56">
        <f>H87/'סכום נכסי הקרן'!$C$41</f>
        <v>5.6531847936270929E-6</v>
      </c>
    </row>
    <row r="88" spans="1:10">
      <c r="A88" t="s">
        <v>2885</v>
      </c>
      <c r="B88" t="s">
        <v>2886</v>
      </c>
      <c r="C88" t="s">
        <v>1857</v>
      </c>
      <c r="D88" t="s">
        <v>100</v>
      </c>
      <c r="E88" s="68">
        <v>45160</v>
      </c>
      <c r="F88" s="55">
        <v>7918.934400000001</v>
      </c>
      <c r="G88" s="55">
        <v>3.1896149999999999</v>
      </c>
      <c r="H88" s="55">
        <v>0.25258348000000003</v>
      </c>
      <c r="I88" s="56">
        <f t="shared" si="1"/>
        <v>1.1430390651671724E-3</v>
      </c>
      <c r="J88" s="56">
        <f>H88/'סכום נכסי הקרן'!$C$41</f>
        <v>4.7277535138843542E-6</v>
      </c>
    </row>
    <row r="89" spans="1:10">
      <c r="A89" t="s">
        <v>2887</v>
      </c>
      <c r="B89" t="s">
        <v>2888</v>
      </c>
      <c r="C89" t="s">
        <v>1857</v>
      </c>
      <c r="D89" t="s">
        <v>100</v>
      </c>
      <c r="E89" s="68">
        <v>45160</v>
      </c>
      <c r="F89" s="55">
        <v>7918.934400000001</v>
      </c>
      <c r="G89" s="55">
        <v>3.1896149999999999</v>
      </c>
      <c r="H89" s="55">
        <v>0.25258348000000003</v>
      </c>
      <c r="I89" s="56">
        <f t="shared" si="1"/>
        <v>1.1430390651671724E-3</v>
      </c>
      <c r="J89" s="56">
        <f>H89/'סכום נכסי הקרן'!$C$41</f>
        <v>4.7277535138843542E-6</v>
      </c>
    </row>
    <row r="90" spans="1:10">
      <c r="A90" t="s">
        <v>2889</v>
      </c>
      <c r="B90" t="s">
        <v>2890</v>
      </c>
      <c r="C90" t="s">
        <v>1857</v>
      </c>
      <c r="D90" t="s">
        <v>100</v>
      </c>
      <c r="E90" s="68">
        <v>45168</v>
      </c>
      <c r="F90" s="55">
        <v>11107.236140000001</v>
      </c>
      <c r="G90" s="55">
        <v>3.370279</v>
      </c>
      <c r="H90" s="55">
        <v>0.37434485200000001</v>
      </c>
      <c r="I90" s="56">
        <f t="shared" si="1"/>
        <v>1.6940569101361004E-3</v>
      </c>
      <c r="J90" s="56">
        <f>H90/'סכום נכסי הקרן'!$C$41</f>
        <v>7.0068327091206382E-6</v>
      </c>
    </row>
    <row r="91" spans="1:10">
      <c r="A91" t="s">
        <v>2891</v>
      </c>
      <c r="B91" t="s">
        <v>2892</v>
      </c>
      <c r="C91" t="s">
        <v>1857</v>
      </c>
      <c r="D91" t="s">
        <v>100</v>
      </c>
      <c r="E91" s="68">
        <v>45174</v>
      </c>
      <c r="F91" s="55">
        <v>10761.2736</v>
      </c>
      <c r="G91" s="55">
        <v>3.8023899999999999</v>
      </c>
      <c r="H91" s="55">
        <v>0.40918563799999996</v>
      </c>
      <c r="I91" s="56">
        <f t="shared" si="1"/>
        <v>1.8517250975374675E-3</v>
      </c>
      <c r="J91" s="56">
        <f>H91/'סכום נכסי הקרן'!$C$41</f>
        <v>7.6589681870148881E-6</v>
      </c>
    </row>
    <row r="92" spans="1:10">
      <c r="A92" t="s">
        <v>2891</v>
      </c>
      <c r="B92" t="s">
        <v>2893</v>
      </c>
      <c r="C92" t="s">
        <v>1857</v>
      </c>
      <c r="D92" t="s">
        <v>100</v>
      </c>
      <c r="E92" s="68">
        <v>45174</v>
      </c>
      <c r="F92" s="55">
        <v>1592.6703</v>
      </c>
      <c r="G92" s="55">
        <v>3.8023899999999999</v>
      </c>
      <c r="H92" s="55">
        <v>6.0559542999999993E-2</v>
      </c>
      <c r="I92" s="56">
        <f t="shared" si="1"/>
        <v>2.7405562476877414E-4</v>
      </c>
      <c r="J92" s="56">
        <f>H92/'סכום נכסי הקרן'!$C$41</f>
        <v>1.1335285752555179E-6</v>
      </c>
    </row>
    <row r="93" spans="1:10">
      <c r="A93" t="s">
        <v>2894</v>
      </c>
      <c r="B93" t="s">
        <v>2895</v>
      </c>
      <c r="C93" t="s">
        <v>1857</v>
      </c>
      <c r="D93" t="s">
        <v>100</v>
      </c>
      <c r="E93" s="68">
        <v>45169</v>
      </c>
      <c r="F93" s="55">
        <v>4779.1530540000003</v>
      </c>
      <c r="G93" s="55">
        <v>3.8032300000000001</v>
      </c>
      <c r="H93" s="55">
        <v>0.181762176</v>
      </c>
      <c r="I93" s="56">
        <f t="shared" si="1"/>
        <v>8.225449571673929E-4</v>
      </c>
      <c r="J93" s="56">
        <f>H93/'סכום נכסי הקרן'!$C$41</f>
        <v>3.4021495240910705E-6</v>
      </c>
    </row>
    <row r="94" spans="1:10">
      <c r="A94" t="s">
        <v>2896</v>
      </c>
      <c r="B94" t="s">
        <v>2897</v>
      </c>
      <c r="C94" t="s">
        <v>1857</v>
      </c>
      <c r="D94" t="s">
        <v>100</v>
      </c>
      <c r="E94" s="68">
        <v>45174</v>
      </c>
      <c r="F94" s="55">
        <v>139.90528</v>
      </c>
      <c r="G94" s="55">
        <v>3.9044840000000001</v>
      </c>
      <c r="H94" s="55">
        <v>5.4625789999999995E-3</v>
      </c>
      <c r="I94" s="56">
        <f t="shared" si="1"/>
        <v>2.4720307098317859E-5</v>
      </c>
      <c r="J94" s="56">
        <f>H94/'סכום נכסי הקרן'!$C$41</f>
        <v>1.0224630313162555E-7</v>
      </c>
    </row>
    <row r="95" spans="1:10">
      <c r="A95" t="s">
        <v>2896</v>
      </c>
      <c r="B95" t="s">
        <v>2898</v>
      </c>
      <c r="C95" t="s">
        <v>1857</v>
      </c>
      <c r="D95" t="s">
        <v>100</v>
      </c>
      <c r="E95" s="68">
        <v>45174</v>
      </c>
      <c r="F95" s="55">
        <v>3985.9059499999998</v>
      </c>
      <c r="G95" s="55">
        <v>3.9044840000000001</v>
      </c>
      <c r="H95" s="55">
        <v>0.15562905799999999</v>
      </c>
      <c r="I95" s="56">
        <f t="shared" si="1"/>
        <v>7.0428237416464304E-4</v>
      </c>
      <c r="J95" s="56">
        <f>H95/'סכום נכסי הקרן'!$C$41</f>
        <v>2.913000588249128E-6</v>
      </c>
    </row>
    <row r="96" spans="1:10">
      <c r="A96" t="s">
        <v>2896</v>
      </c>
      <c r="B96" t="s">
        <v>2899</v>
      </c>
      <c r="C96" t="s">
        <v>1857</v>
      </c>
      <c r="D96" t="s">
        <v>100</v>
      </c>
      <c r="E96" s="68">
        <v>45174</v>
      </c>
      <c r="F96" s="55">
        <v>88237.510064999995</v>
      </c>
      <c r="G96" s="55">
        <v>3.9044840000000001</v>
      </c>
      <c r="H96" s="55">
        <v>3.4452194169999997</v>
      </c>
      <c r="I96" s="56">
        <f t="shared" si="1"/>
        <v>1.5590965734193978E-2</v>
      </c>
      <c r="J96" s="56">
        <f>H96/'סכום נכסי הקרן'!$C$41</f>
        <v>6.4486197612070092E-5</v>
      </c>
    </row>
    <row r="97" spans="1:10">
      <c r="A97" t="s">
        <v>2900</v>
      </c>
      <c r="B97" t="s">
        <v>2901</v>
      </c>
      <c r="C97" t="s">
        <v>1857</v>
      </c>
      <c r="D97" t="s">
        <v>100</v>
      </c>
      <c r="E97" s="68">
        <v>45159</v>
      </c>
      <c r="F97" s="55">
        <v>88253.898035000006</v>
      </c>
      <c r="G97" s="55">
        <v>3.838387</v>
      </c>
      <c r="H97" s="55">
        <v>3.387525965</v>
      </c>
      <c r="I97" s="56">
        <f t="shared" si="1"/>
        <v>1.5329880292500221E-2</v>
      </c>
      <c r="J97" s="56">
        <f>H97/'סכום נכסי הקרן'!$C$41</f>
        <v>6.3406315347318986E-5</v>
      </c>
    </row>
    <row r="98" spans="1:10">
      <c r="A98" t="s">
        <v>2902</v>
      </c>
      <c r="B98" t="s">
        <v>2903</v>
      </c>
      <c r="C98" t="s">
        <v>1857</v>
      </c>
      <c r="D98" t="s">
        <v>100</v>
      </c>
      <c r="E98" s="68">
        <v>45181</v>
      </c>
      <c r="F98" s="55">
        <v>3508.5278800000001</v>
      </c>
      <c r="G98" s="55">
        <v>3.9528509999999999</v>
      </c>
      <c r="H98" s="55">
        <v>0.138686895</v>
      </c>
      <c r="I98" s="56">
        <f t="shared" si="1"/>
        <v>6.2761245831175416E-4</v>
      </c>
      <c r="J98" s="56">
        <f>H98/'סכום נכסי הקרן'!$C$41</f>
        <v>2.5958841614105582E-6</v>
      </c>
    </row>
    <row r="99" spans="1:10">
      <c r="A99" t="s">
        <v>2902</v>
      </c>
      <c r="B99" t="s">
        <v>2904</v>
      </c>
      <c r="C99" t="s">
        <v>1857</v>
      </c>
      <c r="D99" t="s">
        <v>100</v>
      </c>
      <c r="E99" s="68">
        <v>45181</v>
      </c>
      <c r="F99" s="55">
        <v>5597.6959999999999</v>
      </c>
      <c r="G99" s="55">
        <v>3.9528509999999999</v>
      </c>
      <c r="H99" s="55">
        <v>0.22126860799999998</v>
      </c>
      <c r="I99" s="56">
        <f t="shared" si="1"/>
        <v>1.001327018058194E-3</v>
      </c>
      <c r="J99" s="56">
        <f>H99/'סכום נכסי הקרן'!$C$41</f>
        <v>4.1416146415604838E-6</v>
      </c>
    </row>
    <row r="100" spans="1:10">
      <c r="A100" t="s">
        <v>2905</v>
      </c>
      <c r="B100" t="s">
        <v>2906</v>
      </c>
      <c r="C100" t="s">
        <v>1857</v>
      </c>
      <c r="D100" t="s">
        <v>100</v>
      </c>
      <c r="E100" s="68">
        <v>45181</v>
      </c>
      <c r="F100" s="55">
        <v>4784.9907300000004</v>
      </c>
      <c r="G100" s="55">
        <v>3.9655879999999999</v>
      </c>
      <c r="H100" s="55">
        <v>0.18975302400000002</v>
      </c>
      <c r="I100" s="56">
        <f t="shared" si="1"/>
        <v>8.5870667062471406E-4</v>
      </c>
      <c r="J100" s="56">
        <f>H100/'סכום נכסי הקרן'!$C$41</f>
        <v>3.551718924714246E-6</v>
      </c>
    </row>
    <row r="101" spans="1:10">
      <c r="A101" t="s">
        <v>2905</v>
      </c>
      <c r="B101" t="s">
        <v>2907</v>
      </c>
      <c r="C101" t="s">
        <v>1857</v>
      </c>
      <c r="D101" t="s">
        <v>100</v>
      </c>
      <c r="E101" s="68">
        <v>45181</v>
      </c>
      <c r="F101" s="55">
        <v>8827.2627140000004</v>
      </c>
      <c r="G101" s="55">
        <v>3.9655879999999999</v>
      </c>
      <c r="H101" s="55">
        <v>0.35005288099999998</v>
      </c>
      <c r="I101" s="56">
        <f t="shared" si="1"/>
        <v>1.5841262376197977E-3</v>
      </c>
      <c r="J101" s="56">
        <f>H101/'סכום נכסי הקרן'!$C$41</f>
        <v>6.5521456042694939E-6</v>
      </c>
    </row>
    <row r="102" spans="1:10">
      <c r="A102" t="s">
        <v>2908</v>
      </c>
      <c r="B102" t="s">
        <v>2909</v>
      </c>
      <c r="C102" t="s">
        <v>1857</v>
      </c>
      <c r="D102" t="s">
        <v>100</v>
      </c>
      <c r="E102" s="68">
        <v>45159</v>
      </c>
      <c r="F102" s="55">
        <v>6383.371799999999</v>
      </c>
      <c r="G102" s="55">
        <v>3.9097590000000002</v>
      </c>
      <c r="H102" s="55">
        <v>0.24957446799999997</v>
      </c>
      <c r="I102" s="56">
        <f t="shared" si="1"/>
        <v>1.1294221086522141E-3</v>
      </c>
      <c r="J102" s="56">
        <f>H102/'סכום נכסי הקרן'!$C$41</f>
        <v>4.6714320669856083E-6</v>
      </c>
    </row>
    <row r="103" spans="1:10">
      <c r="A103" t="s">
        <v>2910</v>
      </c>
      <c r="B103" t="s">
        <v>2911</v>
      </c>
      <c r="C103" t="s">
        <v>1857</v>
      </c>
      <c r="D103" t="s">
        <v>100</v>
      </c>
      <c r="E103" s="68">
        <v>45167</v>
      </c>
      <c r="F103" s="55">
        <v>5586.4867240000003</v>
      </c>
      <c r="G103" s="55">
        <v>3.9388100000000001</v>
      </c>
      <c r="H103" s="55">
        <v>0.22004108</v>
      </c>
      <c r="I103" s="56">
        <f t="shared" si="1"/>
        <v>9.9577197361274371E-4</v>
      </c>
      <c r="J103" s="56">
        <f>H103/'סכום נכסי הקרן'!$C$41</f>
        <v>4.1186382781997786E-6</v>
      </c>
    </row>
    <row r="104" spans="1:10">
      <c r="A104" t="s">
        <v>2912</v>
      </c>
      <c r="B104" t="s">
        <v>2913</v>
      </c>
      <c r="C104" t="s">
        <v>1857</v>
      </c>
      <c r="D104" t="s">
        <v>100</v>
      </c>
      <c r="E104" s="68">
        <v>45189</v>
      </c>
      <c r="F104" s="55">
        <v>23598.225184999999</v>
      </c>
      <c r="G104" s="55">
        <v>4.0757500000000002</v>
      </c>
      <c r="H104" s="55">
        <v>0.96180465100000001</v>
      </c>
      <c r="I104" s="56">
        <f t="shared" si="1"/>
        <v>4.3525423323507876E-3</v>
      </c>
      <c r="J104" s="56">
        <f>H104/'סכום נכסי הקרן'!$C$41</f>
        <v>1.8002663192523774E-5</v>
      </c>
    </row>
    <row r="105" spans="1:10">
      <c r="A105" t="s">
        <v>2914</v>
      </c>
      <c r="B105" t="s">
        <v>2915</v>
      </c>
      <c r="C105" t="s">
        <v>1857</v>
      </c>
      <c r="D105" t="s">
        <v>100</v>
      </c>
      <c r="E105" s="68">
        <v>45174</v>
      </c>
      <c r="F105" s="55">
        <v>129765.10975999999</v>
      </c>
      <c r="G105" s="55">
        <v>4.0826269999999996</v>
      </c>
      <c r="H105" s="55">
        <v>5.2978255619999999</v>
      </c>
      <c r="I105" s="56">
        <f t="shared" si="1"/>
        <v>2.3974733334924475E-2</v>
      </c>
      <c r="J105" s="56">
        <f>H105/'סכום נכסי הקרן'!$C$41</f>
        <v>9.9162516157794061E-5</v>
      </c>
    </row>
    <row r="106" spans="1:10">
      <c r="A106" t="s">
        <v>2914</v>
      </c>
      <c r="B106" t="s">
        <v>2916</v>
      </c>
      <c r="C106" t="s">
        <v>1857</v>
      </c>
      <c r="D106" t="s">
        <v>100</v>
      </c>
      <c r="E106" s="68">
        <v>45174</v>
      </c>
      <c r="F106" s="55">
        <v>3354.3793919999998</v>
      </c>
      <c r="G106" s="55">
        <v>4.0826269999999996</v>
      </c>
      <c r="H106" s="55">
        <v>0.13694680299999998</v>
      </c>
      <c r="I106" s="56">
        <f t="shared" si="1"/>
        <v>6.1973786123602735E-4</v>
      </c>
      <c r="J106" s="56">
        <f>H106/'סכום נכסי הקרן'!$C$41</f>
        <v>2.5633138362749548E-6</v>
      </c>
    </row>
    <row r="107" spans="1:10">
      <c r="A107" t="s">
        <v>2917</v>
      </c>
      <c r="B107" t="s">
        <v>2918</v>
      </c>
      <c r="C107" t="s">
        <v>1857</v>
      </c>
      <c r="D107" t="s">
        <v>100</v>
      </c>
      <c r="E107" s="68">
        <v>45167</v>
      </c>
      <c r="F107" s="55">
        <v>6307.4304000000002</v>
      </c>
      <c r="G107" s="55">
        <v>4.0100410000000002</v>
      </c>
      <c r="H107" s="55">
        <v>0.25293057600000002</v>
      </c>
      <c r="I107" s="56">
        <f t="shared" si="1"/>
        <v>1.1446098103614474E-3</v>
      </c>
      <c r="J107" s="56">
        <f>H107/'סכום נכסי הקרן'!$C$41</f>
        <v>4.7342503138083051E-6</v>
      </c>
    </row>
    <row r="108" spans="1:10">
      <c r="A108" t="s">
        <v>2919</v>
      </c>
      <c r="B108" t="s">
        <v>2920</v>
      </c>
      <c r="C108" t="s">
        <v>1857</v>
      </c>
      <c r="D108" t="s">
        <v>100</v>
      </c>
      <c r="E108" s="68">
        <v>45189</v>
      </c>
      <c r="F108" s="55">
        <v>8411.24352</v>
      </c>
      <c r="G108" s="55">
        <v>4.1519490000000001</v>
      </c>
      <c r="H108" s="55">
        <v>0.34923052799999998</v>
      </c>
      <c r="I108" s="56">
        <f t="shared" si="1"/>
        <v>1.5804047685658539E-3</v>
      </c>
      <c r="J108" s="56">
        <f>H108/'סכום נכסי הקרן'!$C$41</f>
        <v>6.5367531396261075E-6</v>
      </c>
    </row>
    <row r="109" spans="1:10">
      <c r="A109" t="s">
        <v>2921</v>
      </c>
      <c r="B109" t="s">
        <v>2922</v>
      </c>
      <c r="C109" t="s">
        <v>1857</v>
      </c>
      <c r="D109" t="s">
        <v>100</v>
      </c>
      <c r="E109" s="68">
        <v>45189</v>
      </c>
      <c r="F109" s="55">
        <v>5591.5206619999999</v>
      </c>
      <c r="G109" s="55">
        <v>4.1519490000000001</v>
      </c>
      <c r="H109" s="55">
        <v>0.23215707699999999</v>
      </c>
      <c r="I109" s="56">
        <f t="shared" si="1"/>
        <v>1.0506016001760022E-3</v>
      </c>
      <c r="J109" s="56">
        <f>H109/'סכום נכסי הקרן'!$C$41</f>
        <v>4.3454205182376555E-6</v>
      </c>
    </row>
    <row r="110" spans="1:10">
      <c r="A110" t="s">
        <v>2923</v>
      </c>
      <c r="B110" t="s">
        <v>2924</v>
      </c>
      <c r="C110" t="s">
        <v>1857</v>
      </c>
      <c r="D110" t="s">
        <v>100</v>
      </c>
      <c r="E110" s="68">
        <v>45190</v>
      </c>
      <c r="F110" s="55">
        <v>6390.9861600000004</v>
      </c>
      <c r="G110" s="55">
        <v>4.1816259999999996</v>
      </c>
      <c r="H110" s="55">
        <v>0.26724711500000004</v>
      </c>
      <c r="I110" s="56">
        <f t="shared" si="1"/>
        <v>1.2093977503921628E-3</v>
      </c>
      <c r="J110" s="56">
        <f>H110/'סכום נכסי הקרן'!$C$41</f>
        <v>5.0022213923757259E-6</v>
      </c>
    </row>
    <row r="111" spans="1:10">
      <c r="A111" t="s">
        <v>2925</v>
      </c>
      <c r="B111" t="s">
        <v>2926</v>
      </c>
      <c r="C111" t="s">
        <v>1857</v>
      </c>
      <c r="D111" t="s">
        <v>100</v>
      </c>
      <c r="E111" s="68">
        <v>45188</v>
      </c>
      <c r="F111" s="55">
        <v>7995.0780000000004</v>
      </c>
      <c r="G111" s="55">
        <v>4.2342589999999998</v>
      </c>
      <c r="H111" s="55">
        <v>0.33853233100000002</v>
      </c>
      <c r="I111" s="56">
        <f t="shared" si="1"/>
        <v>1.5319912416881095E-3</v>
      </c>
      <c r="J111" s="56">
        <f>H111/'סכום נכסי הקרן'!$C$41</f>
        <v>6.3365086958526006E-6</v>
      </c>
    </row>
    <row r="112" spans="1:10">
      <c r="A112" t="s">
        <v>2927</v>
      </c>
      <c r="B112" t="s">
        <v>2928</v>
      </c>
      <c r="C112" t="s">
        <v>1857</v>
      </c>
      <c r="D112" t="s">
        <v>100</v>
      </c>
      <c r="E112" s="68">
        <v>45188</v>
      </c>
      <c r="F112" s="55">
        <v>15990.156000000001</v>
      </c>
      <c r="G112" s="55">
        <v>4.2342589999999998</v>
      </c>
      <c r="H112" s="55">
        <v>0.67706466099999996</v>
      </c>
      <c r="I112" s="56">
        <f t="shared" si="1"/>
        <v>3.0639824788508277E-3</v>
      </c>
      <c r="J112" s="56">
        <f>H112/'סכום נכסי הקרן'!$C$41</f>
        <v>1.2673017372987611E-5</v>
      </c>
    </row>
    <row r="113" spans="1:10">
      <c r="A113" t="s">
        <v>2929</v>
      </c>
      <c r="B113" t="s">
        <v>2930</v>
      </c>
      <c r="C113" t="s">
        <v>1857</v>
      </c>
      <c r="D113" t="s">
        <v>100</v>
      </c>
      <c r="E113" s="68">
        <v>45190</v>
      </c>
      <c r="F113" s="55">
        <v>11193.109200000001</v>
      </c>
      <c r="G113" s="55">
        <v>4.2576720000000003</v>
      </c>
      <c r="H113" s="55">
        <v>0.476565872</v>
      </c>
      <c r="I113" s="56">
        <f t="shared" si="1"/>
        <v>2.1566470175383534E-3</v>
      </c>
      <c r="J113" s="56">
        <f>H113/'סכום נכסי הקרן'!$C$41</f>
        <v>8.9201636462739417E-6</v>
      </c>
    </row>
    <row r="114" spans="1:10">
      <c r="A114" t="s">
        <v>2929</v>
      </c>
      <c r="B114" t="s">
        <v>2931</v>
      </c>
      <c r="C114" t="s">
        <v>1857</v>
      </c>
      <c r="D114" t="s">
        <v>100</v>
      </c>
      <c r="E114" s="68">
        <v>45190</v>
      </c>
      <c r="F114" s="55">
        <v>16237.821599999999</v>
      </c>
      <c r="G114" s="55">
        <v>4.2576720000000003</v>
      </c>
      <c r="H114" s="55">
        <v>0.69135317699999999</v>
      </c>
      <c r="I114" s="56">
        <f t="shared" si="1"/>
        <v>3.1286436038431122E-3</v>
      </c>
      <c r="J114" s="56">
        <f>H114/'סכום נכסי הקרן'!$C$41</f>
        <v>1.2940463928586548E-5</v>
      </c>
    </row>
    <row r="115" spans="1:10">
      <c r="A115" t="s">
        <v>2932</v>
      </c>
      <c r="B115" t="s">
        <v>2933</v>
      </c>
      <c r="C115" t="s">
        <v>1857</v>
      </c>
      <c r="D115" t="s">
        <v>100</v>
      </c>
      <c r="E115" s="68">
        <v>45182</v>
      </c>
      <c r="F115" s="55">
        <v>8001.4233000000004</v>
      </c>
      <c r="G115" s="55">
        <v>4.2868089999999999</v>
      </c>
      <c r="H115" s="55">
        <v>0.34300576700000002</v>
      </c>
      <c r="I115" s="56">
        <f t="shared" si="1"/>
        <v>1.5522352897292767E-3</v>
      </c>
      <c r="J115" s="56">
        <f>H115/'סכום נכסי הקרן'!$C$41</f>
        <v>6.4202406278385593E-6</v>
      </c>
    </row>
    <row r="116" spans="1:10">
      <c r="A116" t="s">
        <v>2934</v>
      </c>
      <c r="B116" t="s">
        <v>2935</v>
      </c>
      <c r="C116" t="s">
        <v>1857</v>
      </c>
      <c r="D116" t="s">
        <v>100</v>
      </c>
      <c r="E116" s="68">
        <v>45182</v>
      </c>
      <c r="F116" s="55">
        <v>32510.008959999996</v>
      </c>
      <c r="G116" s="55">
        <v>4.3121039999999997</v>
      </c>
      <c r="H116" s="55">
        <v>1.4018652649999996</v>
      </c>
      <c r="I116" s="56">
        <f t="shared" si="1"/>
        <v>6.3439887754968378E-3</v>
      </c>
      <c r="J116" s="56">
        <f>H116/'סכום נכסי הקרן'!$C$41</f>
        <v>2.6239536459772306E-5</v>
      </c>
    </row>
    <row r="117" spans="1:10">
      <c r="A117" t="s">
        <v>2936</v>
      </c>
      <c r="B117" t="s">
        <v>2937</v>
      </c>
      <c r="C117" t="s">
        <v>1857</v>
      </c>
      <c r="D117" t="s">
        <v>100</v>
      </c>
      <c r="E117" s="68">
        <v>45182</v>
      </c>
      <c r="F117" s="55">
        <v>4803.0113819999997</v>
      </c>
      <c r="G117" s="55">
        <v>4.3298019999999999</v>
      </c>
      <c r="H117" s="55">
        <v>0.207960862</v>
      </c>
      <c r="I117" s="56">
        <f t="shared" si="1"/>
        <v>9.4110426102229385E-4</v>
      </c>
      <c r="J117" s="56">
        <f>H117/'סכום נכסי הקרן'!$C$41</f>
        <v>3.8925257347429029E-6</v>
      </c>
    </row>
    <row r="118" spans="1:10">
      <c r="A118" t="s">
        <v>2936</v>
      </c>
      <c r="B118" t="s">
        <v>2938</v>
      </c>
      <c r="C118" t="s">
        <v>1857</v>
      </c>
      <c r="D118" t="s">
        <v>100</v>
      </c>
      <c r="E118" s="68">
        <v>45182</v>
      </c>
      <c r="F118" s="55">
        <v>32516.022968000001</v>
      </c>
      <c r="G118" s="55">
        <v>4.3298019999999999</v>
      </c>
      <c r="H118" s="55">
        <v>1.407879273</v>
      </c>
      <c r="I118" s="56">
        <f t="shared" si="1"/>
        <v>6.3712045145555771E-3</v>
      </c>
      <c r="J118" s="56">
        <f>H118/'סכום נכסי הקרן'!$C$41</f>
        <v>2.6352104183736404E-5</v>
      </c>
    </row>
    <row r="119" spans="1:10">
      <c r="A119" t="s">
        <v>2939</v>
      </c>
      <c r="B119" t="s">
        <v>2940</v>
      </c>
      <c r="C119" t="s">
        <v>1857</v>
      </c>
      <c r="D119" t="s">
        <v>100</v>
      </c>
      <c r="E119" s="68">
        <v>45182</v>
      </c>
      <c r="F119" s="55">
        <v>6404.5228000000006</v>
      </c>
      <c r="G119" s="55">
        <v>4.3373840000000001</v>
      </c>
      <c r="H119" s="55">
        <v>0.27778877400000002</v>
      </c>
      <c r="I119" s="56">
        <f t="shared" si="1"/>
        <v>1.2571028815775876E-3</v>
      </c>
      <c r="J119" s="56">
        <f>H119/'סכום נכסי הקרן'!$C$41</f>
        <v>5.1995358223591137E-6</v>
      </c>
    </row>
    <row r="120" spans="1:10">
      <c r="A120" t="s">
        <v>2941</v>
      </c>
      <c r="B120" t="s">
        <v>2942</v>
      </c>
      <c r="C120" t="s">
        <v>1857</v>
      </c>
      <c r="D120" t="s">
        <v>100</v>
      </c>
      <c r="E120" s="68">
        <v>45173</v>
      </c>
      <c r="F120" s="55">
        <v>15214.760340000001</v>
      </c>
      <c r="G120" s="55">
        <v>4.3170890000000002</v>
      </c>
      <c r="H120" s="55">
        <v>0.65683478700000009</v>
      </c>
      <c r="I120" s="56">
        <f t="shared" si="1"/>
        <v>2.9724343844726459E-3</v>
      </c>
      <c r="J120" s="56">
        <f>H120/'סכום נכסי הקרן'!$C$41</f>
        <v>1.2294362926192686E-5</v>
      </c>
    </row>
    <row r="121" spans="1:10">
      <c r="A121" t="s">
        <v>2943</v>
      </c>
      <c r="B121" t="s">
        <v>2944</v>
      </c>
      <c r="C121" t="s">
        <v>1857</v>
      </c>
      <c r="D121" t="s">
        <v>100</v>
      </c>
      <c r="E121" s="68">
        <v>45173</v>
      </c>
      <c r="F121" s="55">
        <v>13613.206620000001</v>
      </c>
      <c r="G121" s="55">
        <v>4.3170890000000002</v>
      </c>
      <c r="H121" s="55">
        <v>0.58769428300000004</v>
      </c>
      <c r="I121" s="56">
        <f t="shared" si="1"/>
        <v>2.6595465540517997E-3</v>
      </c>
      <c r="J121" s="56">
        <f>H121/'סכום נכסי הקרן'!$C$41</f>
        <v>1.1000219458307394E-5</v>
      </c>
    </row>
    <row r="122" spans="1:10">
      <c r="A122" t="s">
        <v>2945</v>
      </c>
      <c r="B122" t="s">
        <v>2946</v>
      </c>
      <c r="C122" t="s">
        <v>1857</v>
      </c>
      <c r="D122" t="s">
        <v>100</v>
      </c>
      <c r="E122" s="68">
        <v>45173</v>
      </c>
      <c r="F122" s="55">
        <v>4806.5647499999995</v>
      </c>
      <c r="G122" s="55">
        <v>4.3549829999999998</v>
      </c>
      <c r="H122" s="55">
        <v>0.20932510199999996</v>
      </c>
      <c r="I122" s="56">
        <f t="shared" si="1"/>
        <v>9.4727798075354322E-4</v>
      </c>
      <c r="J122" s="56">
        <f>H122/'סכום נכסי הקרן'!$C$41</f>
        <v>3.9180610169940675E-6</v>
      </c>
    </row>
    <row r="123" spans="1:10">
      <c r="A123" t="s">
        <v>2945</v>
      </c>
      <c r="B123" t="s">
        <v>2947</v>
      </c>
      <c r="C123" t="s">
        <v>1857</v>
      </c>
      <c r="D123" t="s">
        <v>100</v>
      </c>
      <c r="E123" s="68">
        <v>45173</v>
      </c>
      <c r="F123" s="55">
        <v>5623.68</v>
      </c>
      <c r="G123" s="55">
        <v>4.3549829999999998</v>
      </c>
      <c r="H123" s="55">
        <v>0.24491033600000001</v>
      </c>
      <c r="I123" s="56">
        <f t="shared" si="1"/>
        <v>1.1083150866051021E-3</v>
      </c>
      <c r="J123" s="56">
        <f>H123/'סכום נכסי הקרן'!$C$41</f>
        <v>4.5841307658386757E-6</v>
      </c>
    </row>
    <row r="124" spans="1:10">
      <c r="A124" t="s">
        <v>2948</v>
      </c>
      <c r="B124" t="s">
        <v>2949</v>
      </c>
      <c r="C124" t="s">
        <v>1857</v>
      </c>
      <c r="D124" t="s">
        <v>100</v>
      </c>
      <c r="E124" s="68">
        <v>45195</v>
      </c>
      <c r="F124" s="55">
        <v>13235.822018000001</v>
      </c>
      <c r="G124" s="55">
        <v>4.4637669999999998</v>
      </c>
      <c r="H124" s="55">
        <v>0.59081627700000006</v>
      </c>
      <c r="I124" s="56">
        <f t="shared" si="1"/>
        <v>2.6736747983186755E-3</v>
      </c>
      <c r="J124" s="56">
        <f>H124/'סכום נכסי הקרן'!$C$41</f>
        <v>1.1058655655733392E-5</v>
      </c>
    </row>
    <row r="125" spans="1:10">
      <c r="A125" t="s">
        <v>2950</v>
      </c>
      <c r="B125" t="s">
        <v>2951</v>
      </c>
      <c r="C125" t="s">
        <v>1857</v>
      </c>
      <c r="D125" t="s">
        <v>100</v>
      </c>
      <c r="E125" s="68">
        <v>45173</v>
      </c>
      <c r="F125" s="55">
        <v>8011.9988000000003</v>
      </c>
      <c r="G125" s="55">
        <v>4.3676079999999997</v>
      </c>
      <c r="H125" s="55">
        <v>0.34993272000000003</v>
      </c>
      <c r="I125" s="56">
        <f t="shared" si="1"/>
        <v>1.583582462084242E-3</v>
      </c>
      <c r="J125" s="56">
        <f>H125/'סכום נכסי הקרן'!$C$41</f>
        <v>6.5498964801779986E-6</v>
      </c>
    </row>
    <row r="126" spans="1:10">
      <c r="A126" t="s">
        <v>2952</v>
      </c>
      <c r="B126" t="s">
        <v>2953</v>
      </c>
      <c r="C126" t="s">
        <v>1857</v>
      </c>
      <c r="D126" t="s">
        <v>100</v>
      </c>
      <c r="E126" s="68">
        <v>45195</v>
      </c>
      <c r="F126" s="55">
        <v>8816.9212559999996</v>
      </c>
      <c r="G126" s="55">
        <v>4.5041029999999997</v>
      </c>
      <c r="H126" s="55">
        <v>0.39712324399999999</v>
      </c>
      <c r="I126" s="56">
        <f t="shared" si="1"/>
        <v>1.7971380455202965E-3</v>
      </c>
      <c r="J126" s="56">
        <f>H126/'סכום נכסי הקרן'!$C$41</f>
        <v>7.4331892658464982E-6</v>
      </c>
    </row>
    <row r="127" spans="1:10">
      <c r="A127" t="s">
        <v>2952</v>
      </c>
      <c r="B127" t="s">
        <v>2954</v>
      </c>
      <c r="C127" t="s">
        <v>1857</v>
      </c>
      <c r="D127" t="s">
        <v>100</v>
      </c>
      <c r="E127" s="68">
        <v>45195</v>
      </c>
      <c r="F127" s="55">
        <v>2813.3990399999998</v>
      </c>
      <c r="G127" s="55">
        <v>4.5041029999999997</v>
      </c>
      <c r="H127" s="55">
        <v>0.12671840000000001</v>
      </c>
      <c r="I127" s="56">
        <f t="shared" si="1"/>
        <v>5.734503360056637E-4</v>
      </c>
      <c r="J127" s="56">
        <f>H127/'סכום נכסי הקרן'!$C$41</f>
        <v>2.3718628030376459E-6</v>
      </c>
    </row>
    <row r="128" spans="1:10">
      <c r="A128" t="s">
        <v>2955</v>
      </c>
      <c r="B128" t="s">
        <v>2956</v>
      </c>
      <c r="C128" t="s">
        <v>1857</v>
      </c>
      <c r="D128" t="s">
        <v>100</v>
      </c>
      <c r="E128" s="68">
        <v>45187</v>
      </c>
      <c r="F128" s="55">
        <v>3206.4915999999998</v>
      </c>
      <c r="G128" s="55">
        <v>4.483047</v>
      </c>
      <c r="H128" s="55">
        <v>0.14374854099999998</v>
      </c>
      <c r="I128" s="56">
        <f t="shared" si="1"/>
        <v>6.5051838672816186E-4</v>
      </c>
      <c r="J128" s="56">
        <f>H128/'סכום נכסי הקרן'!$C$41</f>
        <v>2.6906259658331537E-6</v>
      </c>
    </row>
    <row r="129" spans="1:10">
      <c r="A129" t="s">
        <v>2957</v>
      </c>
      <c r="B129" t="s">
        <v>2958</v>
      </c>
      <c r="C129" t="s">
        <v>1857</v>
      </c>
      <c r="D129" t="s">
        <v>100</v>
      </c>
      <c r="E129" s="68">
        <v>45195</v>
      </c>
      <c r="F129" s="55">
        <v>16834.080900000001</v>
      </c>
      <c r="G129" s="55">
        <v>4.5141819999999999</v>
      </c>
      <c r="H129" s="55">
        <v>0.75992106000000004</v>
      </c>
      <c r="I129" s="56">
        <f t="shared" si="1"/>
        <v>3.4389401002125979E-3</v>
      </c>
      <c r="J129" s="56">
        <f>H129/'סכום נכסי הקרן'!$C$41</f>
        <v>1.4223889312514513E-5</v>
      </c>
    </row>
    <row r="130" spans="1:10">
      <c r="A130" t="s">
        <v>2959</v>
      </c>
      <c r="B130" t="s">
        <v>2960</v>
      </c>
      <c r="C130" t="s">
        <v>1857</v>
      </c>
      <c r="D130" t="s">
        <v>100</v>
      </c>
      <c r="E130" s="68">
        <v>45239</v>
      </c>
      <c r="F130" s="55">
        <v>5627.3919999999998</v>
      </c>
      <c r="G130" s="55">
        <v>4.6587509999999996</v>
      </c>
      <c r="H130" s="55">
        <v>0.26216618699999999</v>
      </c>
      <c r="I130" s="56">
        <f t="shared" si="1"/>
        <v>1.1864045633820633E-3</v>
      </c>
      <c r="J130" s="56">
        <f>H130/'סכום נכסי הקרן'!$C$41</f>
        <v>4.9071186754213405E-6</v>
      </c>
    </row>
    <row r="131" spans="1:10">
      <c r="A131" t="s">
        <v>2961</v>
      </c>
      <c r="B131" t="s">
        <v>2962</v>
      </c>
      <c r="C131" t="s">
        <v>1857</v>
      </c>
      <c r="D131" t="s">
        <v>100</v>
      </c>
      <c r="E131" s="68">
        <v>45175</v>
      </c>
      <c r="F131" s="55">
        <v>6412.9831999999997</v>
      </c>
      <c r="G131" s="55">
        <v>4.4400839999999997</v>
      </c>
      <c r="H131" s="55">
        <v>0.28474181299999995</v>
      </c>
      <c r="I131" s="56">
        <f t="shared" si="1"/>
        <v>1.2885681032881713E-3</v>
      </c>
      <c r="J131" s="56">
        <f>H131/'סכום נכסי הקרן'!$C$41</f>
        <v>5.3296799416990825E-6</v>
      </c>
    </row>
    <row r="132" spans="1:10">
      <c r="A132" t="s">
        <v>2963</v>
      </c>
      <c r="B132" t="s">
        <v>2964</v>
      </c>
      <c r="C132" t="s">
        <v>1857</v>
      </c>
      <c r="D132" t="s">
        <v>100</v>
      </c>
      <c r="E132" s="68">
        <v>45173</v>
      </c>
      <c r="F132" s="55">
        <v>1923.9964849999999</v>
      </c>
      <c r="G132" s="55">
        <v>4.3504649999999998</v>
      </c>
      <c r="H132" s="55">
        <v>8.3702797999999995E-2</v>
      </c>
      <c r="I132" s="56">
        <f t="shared" si="1"/>
        <v>3.7878790797322395E-4</v>
      </c>
      <c r="J132" s="56">
        <f>H132/'סכום נכסי הקרן'!$C$41</f>
        <v>1.5667144872912998E-6</v>
      </c>
    </row>
    <row r="133" spans="1:10">
      <c r="A133" t="s">
        <v>2965</v>
      </c>
      <c r="B133" t="s">
        <v>2966</v>
      </c>
      <c r="C133" t="s">
        <v>1857</v>
      </c>
      <c r="D133" t="s">
        <v>100</v>
      </c>
      <c r="E133" s="68">
        <v>45175</v>
      </c>
      <c r="F133" s="55">
        <v>5613.2850410000001</v>
      </c>
      <c r="G133" s="55">
        <v>4.4728500000000002</v>
      </c>
      <c r="H133" s="55">
        <v>0.25107382699999997</v>
      </c>
      <c r="I133" s="56">
        <f t="shared" si="1"/>
        <v>1.1362072947210338E-3</v>
      </c>
      <c r="J133" s="56">
        <f>H133/'סכום נכסי הקרן'!$C$41</f>
        <v>4.6994964510095524E-6</v>
      </c>
    </row>
    <row r="134" spans="1:10">
      <c r="A134" t="s">
        <v>2967</v>
      </c>
      <c r="B134" t="s">
        <v>2968</v>
      </c>
      <c r="C134" t="s">
        <v>1857</v>
      </c>
      <c r="D134" t="s">
        <v>100</v>
      </c>
      <c r="E134" s="68">
        <v>45239</v>
      </c>
      <c r="F134" s="55">
        <v>48865.533288000006</v>
      </c>
      <c r="G134" s="55">
        <v>4.7040100000000002</v>
      </c>
      <c r="H134" s="55">
        <v>2.2986397759999999</v>
      </c>
      <c r="I134" s="56">
        <f t="shared" si="1"/>
        <v>1.0402244282623386E-2</v>
      </c>
      <c r="J134" s="56">
        <f>H134/'סכום נכסי הקרן'!$C$41</f>
        <v>4.3024992284286938E-5</v>
      </c>
    </row>
    <row r="135" spans="1:10">
      <c r="A135" t="s">
        <v>2969</v>
      </c>
      <c r="B135" t="s">
        <v>2970</v>
      </c>
      <c r="C135" t="s">
        <v>1857</v>
      </c>
      <c r="D135" t="s">
        <v>100</v>
      </c>
      <c r="E135" s="68">
        <v>45175</v>
      </c>
      <c r="F135" s="55">
        <v>17645.01024</v>
      </c>
      <c r="G135" s="55">
        <v>4.4904840000000004</v>
      </c>
      <c r="H135" s="55">
        <v>0.79234642500000008</v>
      </c>
      <c r="I135" s="56">
        <f t="shared" si="1"/>
        <v>3.585677562604455E-3</v>
      </c>
      <c r="J135" s="56">
        <f>H135/'סכום נכסי הקרן'!$C$41</f>
        <v>1.4830813935287676E-5</v>
      </c>
    </row>
    <row r="136" spans="1:10">
      <c r="A136" t="s">
        <v>2971</v>
      </c>
      <c r="B136" t="s">
        <v>2972</v>
      </c>
      <c r="C136" t="s">
        <v>1857</v>
      </c>
      <c r="D136" t="s">
        <v>100</v>
      </c>
      <c r="E136" s="68">
        <v>45187</v>
      </c>
      <c r="F136" s="55">
        <v>8021.5167499999989</v>
      </c>
      <c r="G136" s="55">
        <v>4.5460120000000002</v>
      </c>
      <c r="H136" s="55">
        <v>0.36465910300000004</v>
      </c>
      <c r="I136" s="56">
        <f t="shared" si="1"/>
        <v>1.6502251065581156E-3</v>
      </c>
      <c r="J136" s="56">
        <f>H136/'סכום נכסי הקרן'!$C$41</f>
        <v>6.8255388498811039E-6</v>
      </c>
    </row>
    <row r="137" spans="1:10">
      <c r="A137" t="s">
        <v>2971</v>
      </c>
      <c r="B137" t="s">
        <v>2973</v>
      </c>
      <c r="C137" t="s">
        <v>1857</v>
      </c>
      <c r="D137" t="s">
        <v>100</v>
      </c>
      <c r="E137" s="68">
        <v>45187</v>
      </c>
      <c r="F137" s="55">
        <v>45616.250679999997</v>
      </c>
      <c r="G137" s="55">
        <v>4.5460120000000002</v>
      </c>
      <c r="H137" s="55">
        <v>2.073720169</v>
      </c>
      <c r="I137" s="56">
        <f t="shared" si="1"/>
        <v>9.3843950657108328E-3</v>
      </c>
      <c r="J137" s="56">
        <f>H137/'סכום נכסי הקרן'!$C$41</f>
        <v>3.8815039747661272E-5</v>
      </c>
    </row>
    <row r="138" spans="1:10">
      <c r="A138" t="s">
        <v>2974</v>
      </c>
      <c r="B138" t="s">
        <v>2975</v>
      </c>
      <c r="C138" t="s">
        <v>1857</v>
      </c>
      <c r="D138" t="s">
        <v>100</v>
      </c>
      <c r="E138" s="68">
        <v>45239</v>
      </c>
      <c r="F138" s="55">
        <v>70062.763628000001</v>
      </c>
      <c r="G138" s="55">
        <v>4.734159</v>
      </c>
      <c r="H138" s="55">
        <v>3.316882927</v>
      </c>
      <c r="I138" s="56">
        <f t="shared" ref="I138:I201" si="2">H138/$H$9</f>
        <v>1.50101929078934E-2</v>
      </c>
      <c r="J138" s="56">
        <f>H138/'סכום נכסי הקרן'!$C$41</f>
        <v>6.2084048067067847E-5</v>
      </c>
    </row>
    <row r="139" spans="1:10">
      <c r="A139" t="s">
        <v>2976</v>
      </c>
      <c r="B139" t="s">
        <v>2977</v>
      </c>
      <c r="C139" t="s">
        <v>1857</v>
      </c>
      <c r="D139" t="s">
        <v>100</v>
      </c>
      <c r="E139" s="68">
        <v>45175</v>
      </c>
      <c r="F139" s="55">
        <v>20056.435750000001</v>
      </c>
      <c r="G139" s="55">
        <v>4.5156650000000003</v>
      </c>
      <c r="H139" s="55">
        <v>0.90568141599999996</v>
      </c>
      <c r="I139" s="56">
        <f t="shared" si="2"/>
        <v>4.0985627368976029E-3</v>
      </c>
      <c r="J139" s="56">
        <f>H139/'סכום נכסי הקרן'!$C$41</f>
        <v>1.6952171602647002E-5</v>
      </c>
    </row>
    <row r="140" spans="1:10">
      <c r="A140" t="s">
        <v>2978</v>
      </c>
      <c r="B140" t="s">
        <v>2979</v>
      </c>
      <c r="C140" t="s">
        <v>1857</v>
      </c>
      <c r="D140" t="s">
        <v>100</v>
      </c>
      <c r="E140" s="68">
        <v>45187</v>
      </c>
      <c r="F140" s="55">
        <v>11233.380703999999</v>
      </c>
      <c r="G140" s="55">
        <v>4.57369</v>
      </c>
      <c r="H140" s="55">
        <v>0.51377999899999993</v>
      </c>
      <c r="I140" s="56">
        <f t="shared" si="2"/>
        <v>2.3250555014862834E-3</v>
      </c>
      <c r="J140" s="56">
        <f>H140/'סכום נכסי הקרן'!$C$41</f>
        <v>9.616722343186299E-6</v>
      </c>
    </row>
    <row r="141" spans="1:10">
      <c r="A141" t="s">
        <v>2980</v>
      </c>
      <c r="B141" t="s">
        <v>2981</v>
      </c>
      <c r="C141" t="s">
        <v>1857</v>
      </c>
      <c r="D141" t="s">
        <v>100</v>
      </c>
      <c r="E141" s="68">
        <v>45175</v>
      </c>
      <c r="F141" s="55">
        <v>78959.838315999994</v>
      </c>
      <c r="G141" s="55">
        <v>4.5483799999999999</v>
      </c>
      <c r="H141" s="55">
        <v>3.5913931750000003</v>
      </c>
      <c r="I141" s="56">
        <f t="shared" si="2"/>
        <v>1.6252459176664142E-2</v>
      </c>
      <c r="J141" s="56">
        <f>H141/'סכום נכסי הקרן'!$C$41</f>
        <v>6.7222217790516376E-5</v>
      </c>
    </row>
    <row r="142" spans="1:10">
      <c r="A142" t="s">
        <v>2982</v>
      </c>
      <c r="B142" t="s">
        <v>2983</v>
      </c>
      <c r="C142" t="s">
        <v>1857</v>
      </c>
      <c r="D142" t="s">
        <v>100</v>
      </c>
      <c r="E142" s="68">
        <v>45201</v>
      </c>
      <c r="F142" s="55">
        <v>8028.9195999999993</v>
      </c>
      <c r="G142" s="55">
        <v>4.665108</v>
      </c>
      <c r="H142" s="55">
        <v>0.37455777099999998</v>
      </c>
      <c r="I142" s="56">
        <f t="shared" si="2"/>
        <v>1.6950204519113436E-3</v>
      </c>
      <c r="J142" s="56">
        <f>H142/'סכום נכסי הקרן'!$C$41</f>
        <v>7.0108180392397042E-6</v>
      </c>
    </row>
    <row r="143" spans="1:10">
      <c r="A143" t="s">
        <v>2984</v>
      </c>
      <c r="B143" t="s">
        <v>2985</v>
      </c>
      <c r="C143" t="s">
        <v>1857</v>
      </c>
      <c r="D143" t="s">
        <v>100</v>
      </c>
      <c r="E143" s="68">
        <v>45244</v>
      </c>
      <c r="F143" s="55">
        <v>57223.286119999997</v>
      </c>
      <c r="G143" s="55">
        <v>5.1443950000000003</v>
      </c>
      <c r="H143" s="55">
        <v>2.943791767</v>
      </c>
      <c r="I143" s="56">
        <f t="shared" si="2"/>
        <v>1.3321809444538885E-2</v>
      </c>
      <c r="J143" s="56">
        <f>H143/'סכום נכסי הקרן'!$C$41</f>
        <v>5.5100681448280316E-5</v>
      </c>
    </row>
    <row r="144" spans="1:10">
      <c r="A144" t="s">
        <v>2984</v>
      </c>
      <c r="B144" t="s">
        <v>2986</v>
      </c>
      <c r="C144" t="s">
        <v>1857</v>
      </c>
      <c r="D144" t="s">
        <v>100</v>
      </c>
      <c r="E144" s="68">
        <v>45244</v>
      </c>
      <c r="F144" s="55">
        <v>12880.11296</v>
      </c>
      <c r="G144" s="55">
        <v>5.1443950000000003</v>
      </c>
      <c r="H144" s="55">
        <v>0.66260386400000004</v>
      </c>
      <c r="I144" s="56">
        <f t="shared" si="2"/>
        <v>2.998541714932094E-3</v>
      </c>
      <c r="J144" s="56">
        <f>H144/'סכום נכסי הקרן'!$C$41</f>
        <v>1.2402346132610695E-5</v>
      </c>
    </row>
    <row r="145" spans="1:10">
      <c r="A145" t="s">
        <v>2987</v>
      </c>
      <c r="B145" t="s">
        <v>2988</v>
      </c>
      <c r="C145" t="s">
        <v>1857</v>
      </c>
      <c r="D145" t="s">
        <v>100</v>
      </c>
      <c r="E145" s="68">
        <v>45244</v>
      </c>
      <c r="F145" s="55">
        <v>2256.38868</v>
      </c>
      <c r="G145" s="55">
        <v>5.2439809999999998</v>
      </c>
      <c r="H145" s="55">
        <v>0.11832458800000001</v>
      </c>
      <c r="I145" s="56">
        <f t="shared" si="2"/>
        <v>5.3546505279684496E-4</v>
      </c>
      <c r="J145" s="56">
        <f>H145/'סכום נכסי הקרן'!$C$41</f>
        <v>2.2147508882842161E-6</v>
      </c>
    </row>
    <row r="146" spans="1:10">
      <c r="A146" t="s">
        <v>2989</v>
      </c>
      <c r="B146" t="s">
        <v>2990</v>
      </c>
      <c r="C146" t="s">
        <v>1857</v>
      </c>
      <c r="D146" t="s">
        <v>100</v>
      </c>
      <c r="E146" s="68">
        <v>45244</v>
      </c>
      <c r="F146" s="55">
        <v>6364.2240000000002</v>
      </c>
      <c r="G146" s="55">
        <v>5.2439809999999998</v>
      </c>
      <c r="H146" s="55">
        <v>0.33373868200000001</v>
      </c>
      <c r="I146" s="56">
        <f t="shared" si="2"/>
        <v>1.5102981045450963E-3</v>
      </c>
      <c r="J146" s="56">
        <f>H146/'סכום נכסי הקרן'!$C$41</f>
        <v>6.246783148860856E-6</v>
      </c>
    </row>
    <row r="147" spans="1:10">
      <c r="A147" t="s">
        <v>2991</v>
      </c>
      <c r="B147" t="s">
        <v>2992</v>
      </c>
      <c r="C147" t="s">
        <v>1857</v>
      </c>
      <c r="D147" t="s">
        <v>100</v>
      </c>
      <c r="E147" s="68">
        <v>45244</v>
      </c>
      <c r="F147" s="55">
        <v>57283.426200000002</v>
      </c>
      <c r="G147" s="55">
        <v>5.2439809999999998</v>
      </c>
      <c r="H147" s="55">
        <v>3.003931847</v>
      </c>
      <c r="I147" s="56">
        <f t="shared" si="2"/>
        <v>1.3593966835126262E-2</v>
      </c>
      <c r="J147" s="56">
        <f>H147/'סכום נכסי הקרן'!$C$41</f>
        <v>5.6226358687921189E-5</v>
      </c>
    </row>
    <row r="148" spans="1:10">
      <c r="A148" t="s">
        <v>2993</v>
      </c>
      <c r="B148" t="s">
        <v>2994</v>
      </c>
      <c r="C148" t="s">
        <v>1857</v>
      </c>
      <c r="D148" t="s">
        <v>100</v>
      </c>
      <c r="E148" s="68">
        <v>45180</v>
      </c>
      <c r="F148" s="55">
        <v>20163.248299999999</v>
      </c>
      <c r="G148" s="55">
        <v>5.0339830000000001</v>
      </c>
      <c r="H148" s="55">
        <v>1.0150144560000001</v>
      </c>
      <c r="I148" s="56">
        <f t="shared" si="2"/>
        <v>4.5933375172335341E-3</v>
      </c>
      <c r="J148" s="56">
        <f>H148/'סכום נכסי הקרן'!$C$41</f>
        <v>1.899862239999788E-5</v>
      </c>
    </row>
    <row r="149" spans="1:10">
      <c r="A149" t="s">
        <v>2995</v>
      </c>
      <c r="B149" t="s">
        <v>2996</v>
      </c>
      <c r="C149" t="s">
        <v>1857</v>
      </c>
      <c r="D149" t="s">
        <v>100</v>
      </c>
      <c r="E149" s="68">
        <v>45180</v>
      </c>
      <c r="F149" s="55">
        <v>59519.544464999999</v>
      </c>
      <c r="G149" s="55">
        <v>5.0414539999999999</v>
      </c>
      <c r="H149" s="55">
        <v>3.000650217</v>
      </c>
      <c r="I149" s="56">
        <f t="shared" si="2"/>
        <v>1.3579116175505036E-2</v>
      </c>
      <c r="J149" s="56">
        <f>H149/'סכום נכסי הקרן'!$C$41</f>
        <v>5.6164934489617449E-5</v>
      </c>
    </row>
    <row r="150" spans="1:10">
      <c r="A150" t="s">
        <v>2997</v>
      </c>
      <c r="B150" t="s">
        <v>2998</v>
      </c>
      <c r="C150" t="s">
        <v>1857</v>
      </c>
      <c r="D150" t="s">
        <v>100</v>
      </c>
      <c r="E150" s="68">
        <v>45238</v>
      </c>
      <c r="F150" s="55">
        <v>9681.9125519999998</v>
      </c>
      <c r="G150" s="55">
        <v>5.2778799999999997</v>
      </c>
      <c r="H150" s="55">
        <v>0.51099970000000006</v>
      </c>
      <c r="I150" s="56">
        <f t="shared" si="2"/>
        <v>2.3124735607756518E-3</v>
      </c>
      <c r="J150" s="56">
        <f>H150/'סכום נכסי הקרן'!$C$41</f>
        <v>9.5646818519914728E-6</v>
      </c>
    </row>
    <row r="151" spans="1:10">
      <c r="A151" t="s">
        <v>2999</v>
      </c>
      <c r="B151" t="s">
        <v>3000</v>
      </c>
      <c r="C151" t="s">
        <v>1857</v>
      </c>
      <c r="D151" t="s">
        <v>100</v>
      </c>
      <c r="E151" s="68">
        <v>45238</v>
      </c>
      <c r="F151" s="55">
        <v>8070.3755600000013</v>
      </c>
      <c r="G151" s="55">
        <v>5.3027049999999996</v>
      </c>
      <c r="H151" s="55">
        <v>0.42794818299999998</v>
      </c>
      <c r="I151" s="56">
        <f t="shared" si="2"/>
        <v>1.9366329541279184E-3</v>
      </c>
      <c r="J151" s="56">
        <f>H151/'סכום נכסי הקרן'!$C$41</f>
        <v>8.0101577741294659E-6</v>
      </c>
    </row>
    <row r="152" spans="1:10">
      <c r="A152" t="s">
        <v>3001</v>
      </c>
      <c r="B152" t="s">
        <v>3002</v>
      </c>
      <c r="C152" t="s">
        <v>1857</v>
      </c>
      <c r="D152" t="s">
        <v>100</v>
      </c>
      <c r="E152" s="68">
        <v>45243</v>
      </c>
      <c r="F152" s="55">
        <v>1416.4991999999997</v>
      </c>
      <c r="G152" s="55">
        <v>5.3887869999999998</v>
      </c>
      <c r="H152" s="55">
        <v>7.6332120000000003E-2</v>
      </c>
      <c r="I152" s="56">
        <f t="shared" si="2"/>
        <v>3.4543270639484589E-4</v>
      </c>
      <c r="J152" s="56">
        <f>H152/'סכום נכסי הקרן'!$C$41</f>
        <v>1.428753173217196E-6</v>
      </c>
    </row>
    <row r="153" spans="1:10">
      <c r="A153" t="s">
        <v>3001</v>
      </c>
      <c r="B153" t="s">
        <v>3003</v>
      </c>
      <c r="C153" t="s">
        <v>1857</v>
      </c>
      <c r="D153" t="s">
        <v>100</v>
      </c>
      <c r="E153" s="68">
        <v>45243</v>
      </c>
      <c r="F153" s="55">
        <v>9685.4659200000006</v>
      </c>
      <c r="G153" s="55">
        <v>5.3887869999999998</v>
      </c>
      <c r="H153" s="55">
        <v>0.52192909799999998</v>
      </c>
      <c r="I153" s="56">
        <f t="shared" si="2"/>
        <v>2.361933362631101E-3</v>
      </c>
      <c r="J153" s="56">
        <f>H153/'סכום נכסי הקרן'!$C$41</f>
        <v>9.7692538208278362E-6</v>
      </c>
    </row>
    <row r="154" spans="1:10">
      <c r="A154" t="s">
        <v>3004</v>
      </c>
      <c r="B154" t="s">
        <v>3005</v>
      </c>
      <c r="C154" t="s">
        <v>1857</v>
      </c>
      <c r="D154" t="s">
        <v>100</v>
      </c>
      <c r="E154" s="68">
        <v>45238</v>
      </c>
      <c r="F154" s="55">
        <v>8072.2791500000003</v>
      </c>
      <c r="G154" s="55">
        <v>5.3250359999999999</v>
      </c>
      <c r="H154" s="55">
        <v>0.42985177299999999</v>
      </c>
      <c r="I154" s="56">
        <f t="shared" si="2"/>
        <v>1.9452474436189239E-3</v>
      </c>
      <c r="J154" s="56">
        <f>H154/'סכום נכסי הקרן'!$C$41</f>
        <v>8.0457883874676583E-6</v>
      </c>
    </row>
    <row r="155" spans="1:10">
      <c r="A155" t="s">
        <v>3006</v>
      </c>
      <c r="B155" t="s">
        <v>3007</v>
      </c>
      <c r="C155" t="s">
        <v>1857</v>
      </c>
      <c r="D155" t="s">
        <v>100</v>
      </c>
      <c r="E155" s="68">
        <v>45197</v>
      </c>
      <c r="F155" s="55">
        <v>6460.3614399999997</v>
      </c>
      <c r="G155" s="55">
        <v>5.1408899999999997</v>
      </c>
      <c r="H155" s="55">
        <v>0.33212005299999997</v>
      </c>
      <c r="I155" s="56">
        <f t="shared" si="2"/>
        <v>1.5029731750643063E-3</v>
      </c>
      <c r="J155" s="56">
        <f>H155/'סכום נכסי הקרן'!$C$41</f>
        <v>6.2164863181163224E-6</v>
      </c>
    </row>
    <row r="156" spans="1:10">
      <c r="A156" t="s">
        <v>3008</v>
      </c>
      <c r="B156" t="s">
        <v>3009</v>
      </c>
      <c r="C156" t="s">
        <v>1857</v>
      </c>
      <c r="D156" t="s">
        <v>100</v>
      </c>
      <c r="E156" s="68">
        <v>45243</v>
      </c>
      <c r="F156" s="55">
        <v>5249.8005510000003</v>
      </c>
      <c r="G156" s="55">
        <v>5.4631080000000001</v>
      </c>
      <c r="H156" s="55">
        <v>0.28680228199999996</v>
      </c>
      <c r="I156" s="56">
        <f t="shared" si="2"/>
        <v>1.2978925316299058E-3</v>
      </c>
      <c r="J156" s="56">
        <f>H156/'סכום נכסי הקרן'!$C$41</f>
        <v>5.3682469515249032E-6</v>
      </c>
    </row>
    <row r="157" spans="1:10">
      <c r="A157" t="s">
        <v>3010</v>
      </c>
      <c r="B157" t="s">
        <v>3011</v>
      </c>
      <c r="C157" t="s">
        <v>1857</v>
      </c>
      <c r="D157" t="s">
        <v>100</v>
      </c>
      <c r="E157" s="68">
        <v>45243</v>
      </c>
      <c r="F157" s="55">
        <v>4529.3597440000003</v>
      </c>
      <c r="G157" s="55">
        <v>5.5867180000000003</v>
      </c>
      <c r="H157" s="55">
        <v>0.25304256000000003</v>
      </c>
      <c r="I157" s="56">
        <f t="shared" si="2"/>
        <v>1.1451165817729179E-3</v>
      </c>
      <c r="J157" s="56">
        <f>H157/'סכום נכסי הקרן'!$C$41</f>
        <v>4.7363463841827368E-6</v>
      </c>
    </row>
    <row r="158" spans="1:10">
      <c r="A158" t="s">
        <v>3010</v>
      </c>
      <c r="B158" t="s">
        <v>3012</v>
      </c>
      <c r="C158" t="s">
        <v>1857</v>
      </c>
      <c r="D158" t="s">
        <v>100</v>
      </c>
      <c r="E158" s="68">
        <v>45243</v>
      </c>
      <c r="F158" s="55">
        <v>65707.333119999996</v>
      </c>
      <c r="G158" s="55">
        <v>5.5867180000000003</v>
      </c>
      <c r="H158" s="55">
        <v>3.6708834700000001</v>
      </c>
      <c r="I158" s="56">
        <f t="shared" si="2"/>
        <v>1.6612183860505943E-2</v>
      </c>
      <c r="J158" s="56">
        <f>H158/'סכום נכסי הקרן'!$C$41</f>
        <v>6.8710084382210947E-5</v>
      </c>
    </row>
    <row r="159" spans="1:10">
      <c r="A159" t="s">
        <v>3013</v>
      </c>
      <c r="B159" t="s">
        <v>3014</v>
      </c>
      <c r="C159" t="s">
        <v>1857</v>
      </c>
      <c r="D159" t="s">
        <v>100</v>
      </c>
      <c r="E159" s="68">
        <v>45243</v>
      </c>
      <c r="F159" s="55">
        <v>5669.1025300000001</v>
      </c>
      <c r="G159" s="55">
        <v>5.7100049999999998</v>
      </c>
      <c r="H159" s="55">
        <v>0.32370605099999999</v>
      </c>
      <c r="I159" s="56">
        <f t="shared" si="2"/>
        <v>1.4648965242065595E-3</v>
      </c>
      <c r="J159" s="56">
        <f>H159/'סכום נכסי הקרן'!$C$41</f>
        <v>6.0589964952612017E-6</v>
      </c>
    </row>
    <row r="160" spans="1:10">
      <c r="A160" t="s">
        <v>3015</v>
      </c>
      <c r="B160" t="s">
        <v>3016</v>
      </c>
      <c r="C160" t="s">
        <v>1857</v>
      </c>
      <c r="D160" t="s">
        <v>100</v>
      </c>
      <c r="E160" s="68">
        <v>45237</v>
      </c>
      <c r="F160" s="55">
        <v>8559.1296000000002</v>
      </c>
      <c r="G160" s="55">
        <v>5.8540850000000004</v>
      </c>
      <c r="H160" s="55">
        <v>0.50105875200000005</v>
      </c>
      <c r="I160" s="56">
        <f t="shared" si="2"/>
        <v>2.2674868818812303E-3</v>
      </c>
      <c r="J160" s="56">
        <f>H160/'סכום נכסי הקרן'!$C$41</f>
        <v>9.3786112830122903E-6</v>
      </c>
    </row>
    <row r="161" spans="1:10">
      <c r="A161" t="s">
        <v>3017</v>
      </c>
      <c r="B161" t="s">
        <v>3018</v>
      </c>
      <c r="C161" t="s">
        <v>1857</v>
      </c>
      <c r="D161" t="s">
        <v>100</v>
      </c>
      <c r="E161" s="68">
        <v>45237</v>
      </c>
      <c r="F161" s="55">
        <v>3251.3317200000001</v>
      </c>
      <c r="G161" s="55">
        <v>5.8540850000000004</v>
      </c>
      <c r="H161" s="55">
        <v>0.19033573400000001</v>
      </c>
      <c r="I161" s="56">
        <f t="shared" si="2"/>
        <v>8.6134366134819104E-4</v>
      </c>
      <c r="J161" s="56">
        <f>H161/'סכום נכסי הקרן'!$C$41</f>
        <v>3.5626258504168909E-6</v>
      </c>
    </row>
    <row r="162" spans="1:10">
      <c r="A162" t="s">
        <v>3019</v>
      </c>
      <c r="B162" t="s">
        <v>3020</v>
      </c>
      <c r="C162" t="s">
        <v>1857</v>
      </c>
      <c r="D162" t="s">
        <v>100</v>
      </c>
      <c r="E162" s="68">
        <v>45237</v>
      </c>
      <c r="F162" s="55">
        <v>7483.9006319999999</v>
      </c>
      <c r="G162" s="55">
        <v>5.9275219999999997</v>
      </c>
      <c r="H162" s="55">
        <v>0.44360986400000002</v>
      </c>
      <c r="I162" s="56">
        <f t="shared" si="2"/>
        <v>2.0075081879681778E-3</v>
      </c>
      <c r="J162" s="56">
        <f>H162/'סכום נכסי הקרן'!$C$41</f>
        <v>8.3033066664524554E-6</v>
      </c>
    </row>
    <row r="163" spans="1:10">
      <c r="A163" t="s">
        <v>3021</v>
      </c>
      <c r="B163" t="s">
        <v>3022</v>
      </c>
      <c r="C163" t="s">
        <v>1857</v>
      </c>
      <c r="D163" t="s">
        <v>100</v>
      </c>
      <c r="E163" s="68">
        <v>45236</v>
      </c>
      <c r="F163" s="55">
        <v>83019.084719999999</v>
      </c>
      <c r="G163" s="55">
        <v>6.2561010000000001</v>
      </c>
      <c r="H163" s="55">
        <v>5.1937581579999996</v>
      </c>
      <c r="I163" s="56">
        <f t="shared" si="2"/>
        <v>2.3503787617561903E-2</v>
      </c>
      <c r="J163" s="56">
        <f>H163/'סכום נכסי הקרן'!$C$41</f>
        <v>9.7214625365641603E-5</v>
      </c>
    </row>
    <row r="164" spans="1:10">
      <c r="A164" t="s">
        <v>3021</v>
      </c>
      <c r="B164" t="s">
        <v>3023</v>
      </c>
      <c r="C164" t="s">
        <v>1857</v>
      </c>
      <c r="D164" t="s">
        <v>100</v>
      </c>
      <c r="E164" s="68">
        <v>45236</v>
      </c>
      <c r="F164" s="55">
        <v>3270.1138080000001</v>
      </c>
      <c r="G164" s="55">
        <v>6.2561010000000001</v>
      </c>
      <c r="H164" s="55">
        <v>0.20458163700000001</v>
      </c>
      <c r="I164" s="56">
        <f t="shared" si="2"/>
        <v>9.2581194584400296E-4</v>
      </c>
      <c r="J164" s="56">
        <f>H164/'סכום נכסי הקרן'!$C$41</f>
        <v>3.829274793438444E-6</v>
      </c>
    </row>
    <row r="165" spans="1:10">
      <c r="A165" t="s">
        <v>3024</v>
      </c>
      <c r="B165" t="s">
        <v>3025</v>
      </c>
      <c r="C165" t="s">
        <v>1857</v>
      </c>
      <c r="D165" t="s">
        <v>100</v>
      </c>
      <c r="E165" s="68">
        <v>45236</v>
      </c>
      <c r="F165" s="55">
        <v>4905.2976179999996</v>
      </c>
      <c r="G165" s="55">
        <v>6.258527</v>
      </c>
      <c r="H165" s="55">
        <v>0.306999362</v>
      </c>
      <c r="I165" s="56">
        <f t="shared" si="2"/>
        <v>1.3892922203281005E-3</v>
      </c>
      <c r="J165" s="56">
        <f>H165/'סכום נכסי הקרן'!$C$41</f>
        <v>5.7462875737390067E-6</v>
      </c>
    </row>
    <row r="166" spans="1:10">
      <c r="A166" t="s">
        <v>3026</v>
      </c>
      <c r="B166" t="s">
        <v>3027</v>
      </c>
      <c r="C166" t="s">
        <v>1857</v>
      </c>
      <c r="D166" t="s">
        <v>100</v>
      </c>
      <c r="E166" s="68">
        <v>45236</v>
      </c>
      <c r="F166" s="55">
        <v>143.50592</v>
      </c>
      <c r="G166" s="55">
        <v>6.2755000000000001</v>
      </c>
      <c r="H166" s="55">
        <v>9.0057139999999997E-3</v>
      </c>
      <c r="I166" s="56">
        <f t="shared" si="2"/>
        <v>4.0754379153074127E-5</v>
      </c>
      <c r="J166" s="56">
        <f>H166/'סכום נכסי הקרן'!$C$41</f>
        <v>1.6856524428492916E-7</v>
      </c>
    </row>
    <row r="167" spans="1:10">
      <c r="A167" t="s">
        <v>3026</v>
      </c>
      <c r="B167" t="s">
        <v>3028</v>
      </c>
      <c r="C167" t="s">
        <v>1857</v>
      </c>
      <c r="D167" t="s">
        <v>100</v>
      </c>
      <c r="E167" s="68">
        <v>45236</v>
      </c>
      <c r="F167" s="55">
        <v>18643.506647999999</v>
      </c>
      <c r="G167" s="55">
        <v>6.2755000000000001</v>
      </c>
      <c r="H167" s="55">
        <v>1.169973274</v>
      </c>
      <c r="I167" s="56">
        <f t="shared" si="2"/>
        <v>5.2945867931803612E-3</v>
      </c>
      <c r="J167" s="56">
        <f>H167/'סכום נכסי הקרן'!$C$41</f>
        <v>2.1899077712066845E-5</v>
      </c>
    </row>
    <row r="168" spans="1:10">
      <c r="A168" t="s">
        <v>3029</v>
      </c>
      <c r="B168" t="s">
        <v>3030</v>
      </c>
      <c r="C168" t="s">
        <v>1857</v>
      </c>
      <c r="D168" t="s">
        <v>100</v>
      </c>
      <c r="E168" s="68">
        <v>45236</v>
      </c>
      <c r="F168" s="55">
        <v>2153.8694399999999</v>
      </c>
      <c r="G168" s="55">
        <v>6.331226</v>
      </c>
      <c r="H168" s="55">
        <v>0.136366352</v>
      </c>
      <c r="I168" s="56">
        <f t="shared" si="2"/>
        <v>6.1711109337133827E-4</v>
      </c>
      <c r="J168" s="56">
        <f>H168/'סכום נכסי הקרן'!$C$41</f>
        <v>2.5524491936035986E-6</v>
      </c>
    </row>
    <row r="169" spans="1:10">
      <c r="A169" t="s">
        <v>3031</v>
      </c>
      <c r="B169" t="s">
        <v>3032</v>
      </c>
      <c r="C169" t="s">
        <v>1857</v>
      </c>
      <c r="D169" t="s">
        <v>100</v>
      </c>
      <c r="E169" s="68">
        <v>45210</v>
      </c>
      <c r="F169" s="55">
        <v>7953.452831999999</v>
      </c>
      <c r="G169" s="55">
        <v>7.5140630000000002</v>
      </c>
      <c r="H169" s="55">
        <v>0.59762742599999996</v>
      </c>
      <c r="I169" s="56">
        <f t="shared" si="2"/>
        <v>2.7044979122676726E-3</v>
      </c>
      <c r="J169" s="56">
        <f>H169/'סכום נכסי הקרן'!$C$41</f>
        <v>1.1186143936512245E-5</v>
      </c>
    </row>
    <row r="170" spans="1:10">
      <c r="A170" t="s">
        <v>3033</v>
      </c>
      <c r="B170" t="s">
        <v>3034</v>
      </c>
      <c r="C170" t="s">
        <v>1857</v>
      </c>
      <c r="D170" t="s">
        <v>100</v>
      </c>
      <c r="E170" s="68">
        <v>45210</v>
      </c>
      <c r="F170" s="55">
        <v>7799.6850619999996</v>
      </c>
      <c r="G170" s="55">
        <v>7.5961169999999996</v>
      </c>
      <c r="H170" s="55">
        <v>0.59247319700000001</v>
      </c>
      <c r="I170" s="56">
        <f t="shared" si="2"/>
        <v>2.6811730095550428E-3</v>
      </c>
      <c r="J170" s="56">
        <f>H170/'סכום נכסי הקרן'!$C$41</f>
        <v>1.1089669201639978E-5</v>
      </c>
    </row>
    <row r="171" spans="1:10">
      <c r="A171" t="s">
        <v>3035</v>
      </c>
      <c r="B171" t="s">
        <v>3036</v>
      </c>
      <c r="C171" t="s">
        <v>1857</v>
      </c>
      <c r="D171" t="s">
        <v>100</v>
      </c>
      <c r="E171" s="68">
        <v>45210</v>
      </c>
      <c r="F171" s="55">
        <v>15774.965726</v>
      </c>
      <c r="G171" s="55">
        <v>7.6526129999999997</v>
      </c>
      <c r="H171" s="55">
        <v>1.2071970630000002</v>
      </c>
      <c r="I171" s="56">
        <f t="shared" si="2"/>
        <v>5.4630390014583545E-3</v>
      </c>
      <c r="J171" s="56">
        <f>H171/'סכום נכסי הקרן'!$C$41</f>
        <v>2.2595817258314452E-5</v>
      </c>
    </row>
    <row r="172" spans="1:10">
      <c r="A172" t="s">
        <v>3037</v>
      </c>
      <c r="B172" t="s">
        <v>3038</v>
      </c>
      <c r="C172" t="s">
        <v>1857</v>
      </c>
      <c r="D172" t="s">
        <v>100</v>
      </c>
      <c r="E172" s="68">
        <v>45211</v>
      </c>
      <c r="F172" s="55">
        <v>9965.1667440000001</v>
      </c>
      <c r="G172" s="55">
        <v>7.67143</v>
      </c>
      <c r="H172" s="55">
        <v>0.76447074599999998</v>
      </c>
      <c r="I172" s="56">
        <f t="shared" si="2"/>
        <v>3.4595292093350318E-3</v>
      </c>
      <c r="J172" s="56">
        <f>H172/'סכום נכסי הקרן'!$C$41</f>
        <v>1.430904846058536E-5</v>
      </c>
    </row>
    <row r="173" spans="1:10">
      <c r="A173" t="s">
        <v>3039</v>
      </c>
      <c r="B173" t="s">
        <v>3040</v>
      </c>
      <c r="C173" t="s">
        <v>1857</v>
      </c>
      <c r="D173" t="s">
        <v>100</v>
      </c>
      <c r="E173" s="68">
        <v>45211</v>
      </c>
      <c r="F173" s="55">
        <v>8317.6307500000003</v>
      </c>
      <c r="G173" s="55">
        <v>7.8301119999999997</v>
      </c>
      <c r="H173" s="55">
        <v>0.65127982999999989</v>
      </c>
      <c r="I173" s="56">
        <f t="shared" si="2"/>
        <v>2.9472960307833072E-3</v>
      </c>
      <c r="J173" s="56">
        <f>H173/'סכום נכסי הקרן'!$C$41</f>
        <v>1.2190387529716925E-5</v>
      </c>
    </row>
    <row r="174" spans="1:10">
      <c r="A174" t="s">
        <v>3041</v>
      </c>
      <c r="B174" t="s">
        <v>3042</v>
      </c>
      <c r="C174" t="s">
        <v>1857</v>
      </c>
      <c r="D174" t="s">
        <v>100</v>
      </c>
      <c r="E174" s="68">
        <v>45211</v>
      </c>
      <c r="F174" s="55">
        <v>5990.2170120000001</v>
      </c>
      <c r="G174" s="55">
        <v>7.8093570000000003</v>
      </c>
      <c r="H174" s="55">
        <v>0.467797452</v>
      </c>
      <c r="I174" s="56">
        <f t="shared" si="2"/>
        <v>2.1169664865717474E-3</v>
      </c>
      <c r="J174" s="56">
        <f>H174/'סכום נכסי הקרן'!$C$41</f>
        <v>8.7560399733155449E-6</v>
      </c>
    </row>
    <row r="175" spans="1:10">
      <c r="A175" t="s">
        <v>3043</v>
      </c>
      <c r="B175" t="s">
        <v>3044</v>
      </c>
      <c r="C175" t="s">
        <v>1857</v>
      </c>
      <c r="D175" t="s">
        <v>100</v>
      </c>
      <c r="E175" s="68">
        <v>45211</v>
      </c>
      <c r="F175" s="55">
        <v>7885.6243199999999</v>
      </c>
      <c r="G175" s="55">
        <v>7.8210750000000004</v>
      </c>
      <c r="H175" s="55">
        <v>0.61674055299999997</v>
      </c>
      <c r="I175" s="56">
        <f t="shared" si="2"/>
        <v>2.7909922895662256E-3</v>
      </c>
      <c r="J175" s="56">
        <f>H175/'סכום נכסי הקרן'!$C$41</f>
        <v>1.1543895573062535E-5</v>
      </c>
    </row>
    <row r="176" spans="1:10">
      <c r="A176" t="s">
        <v>3043</v>
      </c>
      <c r="B176" t="s">
        <v>3045</v>
      </c>
      <c r="C176" t="s">
        <v>1857</v>
      </c>
      <c r="D176" t="s">
        <v>100</v>
      </c>
      <c r="E176" s="68">
        <v>45211</v>
      </c>
      <c r="F176" s="55">
        <v>7655.1391279999989</v>
      </c>
      <c r="G176" s="55">
        <v>7.8210750000000004</v>
      </c>
      <c r="H176" s="55">
        <v>0.59871413500000004</v>
      </c>
      <c r="I176" s="56">
        <f t="shared" si="2"/>
        <v>2.7094156956455435E-3</v>
      </c>
      <c r="J176" s="56">
        <f>H176/'סכום נכסי הקרן'!$C$41</f>
        <v>1.120648450784858E-5</v>
      </c>
    </row>
    <row r="177" spans="1:10">
      <c r="A177" t="s">
        <v>3046</v>
      </c>
      <c r="B177" t="s">
        <v>3047</v>
      </c>
      <c r="C177" t="s">
        <v>1857</v>
      </c>
      <c r="D177" t="s">
        <v>100</v>
      </c>
      <c r="E177" s="68">
        <v>45211</v>
      </c>
      <c r="F177" s="55">
        <v>3328.3213599999999</v>
      </c>
      <c r="G177" s="55">
        <v>7.8210750000000004</v>
      </c>
      <c r="H177" s="55">
        <v>0.26031049300000003</v>
      </c>
      <c r="I177" s="56">
        <f t="shared" si="2"/>
        <v>1.1780068220293971E-3</v>
      </c>
      <c r="J177" s="56">
        <f>H177/'סכום נכסי הקרן'!$C$41</f>
        <v>4.8723845596779276E-6</v>
      </c>
    </row>
    <row r="178" spans="1:10">
      <c r="A178" t="s">
        <v>3048</v>
      </c>
      <c r="B178" t="s">
        <v>3049</v>
      </c>
      <c r="C178" t="s">
        <v>1857</v>
      </c>
      <c r="D178" t="s">
        <v>100</v>
      </c>
      <c r="E178" s="68">
        <v>45211</v>
      </c>
      <c r="F178" s="55">
        <v>7492.53024</v>
      </c>
      <c r="G178" s="55">
        <v>7.8679129999999997</v>
      </c>
      <c r="H178" s="55">
        <v>0.58950579000000003</v>
      </c>
      <c r="I178" s="56">
        <f t="shared" si="2"/>
        <v>2.6677443319421978E-3</v>
      </c>
      <c r="J178" s="56">
        <f>H178/'סכום נכסי הקרן'!$C$41</f>
        <v>1.1034126499989913E-5</v>
      </c>
    </row>
    <row r="179" spans="1:10">
      <c r="A179" t="s">
        <v>3050</v>
      </c>
      <c r="B179" t="s">
        <v>3051</v>
      </c>
      <c r="C179" t="s">
        <v>1857</v>
      </c>
      <c r="D179" t="s">
        <v>100</v>
      </c>
      <c r="E179" s="68">
        <v>45211</v>
      </c>
      <c r="F179" s="55">
        <v>81174.674381000004</v>
      </c>
      <c r="G179" s="55">
        <v>7.8866360000000002</v>
      </c>
      <c r="H179" s="55">
        <v>6.4019507830000002</v>
      </c>
      <c r="I179" s="56">
        <f t="shared" si="2"/>
        <v>2.8971331926563714E-2</v>
      </c>
      <c r="J179" s="56">
        <f>H179/'סכום נכסי הקרן'!$C$41</f>
        <v>1.1982907714329909E-4</v>
      </c>
    </row>
    <row r="180" spans="1:10">
      <c r="A180" t="s">
        <v>3050</v>
      </c>
      <c r="B180" t="s">
        <v>3052</v>
      </c>
      <c r="C180" t="s">
        <v>1857</v>
      </c>
      <c r="D180" t="s">
        <v>100</v>
      </c>
      <c r="E180" s="68">
        <v>45211</v>
      </c>
      <c r="F180" s="55">
        <v>6576.0307199999988</v>
      </c>
      <c r="G180" s="55">
        <v>7.8866360000000002</v>
      </c>
      <c r="H180" s="55">
        <v>0.51862758099999995</v>
      </c>
      <c r="I180" s="56">
        <f t="shared" si="2"/>
        <v>2.3469927065544903E-3</v>
      </c>
      <c r="J180" s="56">
        <f>H180/'סכום נכסי הקרן'!$C$41</f>
        <v>9.7074573858515702E-6</v>
      </c>
    </row>
    <row r="181" spans="1:10">
      <c r="A181" t="s">
        <v>3053</v>
      </c>
      <c r="B181" t="s">
        <v>3054</v>
      </c>
      <c r="C181" t="s">
        <v>1857</v>
      </c>
      <c r="D181" t="s">
        <v>100</v>
      </c>
      <c r="E181" s="68">
        <v>45215</v>
      </c>
      <c r="F181" s="55">
        <v>25948.575575000003</v>
      </c>
      <c r="G181" s="55">
        <v>8.3817020000000007</v>
      </c>
      <c r="H181" s="55">
        <v>2.1749322800000002</v>
      </c>
      <c r="I181" s="56">
        <f t="shared" si="2"/>
        <v>9.8424194651728879E-3</v>
      </c>
      <c r="J181" s="56">
        <f>H181/'סכום נכסי הקרן'!$C$41</f>
        <v>4.0709486341824532E-5</v>
      </c>
    </row>
    <row r="182" spans="1:10">
      <c r="A182" t="s">
        <v>3055</v>
      </c>
      <c r="B182" t="s">
        <v>3056</v>
      </c>
      <c r="C182" t="s">
        <v>1857</v>
      </c>
      <c r="D182" t="s">
        <v>100</v>
      </c>
      <c r="E182" s="68">
        <v>45215</v>
      </c>
      <c r="F182" s="55">
        <v>8817.4848000000002</v>
      </c>
      <c r="G182" s="55">
        <v>8.4164150000000006</v>
      </c>
      <c r="H182" s="55">
        <v>0.74211608500000004</v>
      </c>
      <c r="I182" s="56">
        <f t="shared" si="2"/>
        <v>3.3583656225020016E-3</v>
      </c>
      <c r="J182" s="56">
        <f>H182/'סכום נכסי הקרן'!$C$41</f>
        <v>1.3890623126139723E-5</v>
      </c>
    </row>
    <row r="183" spans="1:10">
      <c r="A183" t="s">
        <v>3057</v>
      </c>
      <c r="B183" t="s">
        <v>3058</v>
      </c>
      <c r="C183" t="s">
        <v>1857</v>
      </c>
      <c r="D183" t="s">
        <v>100</v>
      </c>
      <c r="E183" s="68">
        <v>45216</v>
      </c>
      <c r="F183" s="55">
        <v>8410.0606200000002</v>
      </c>
      <c r="G183" s="55">
        <v>8.8298930000000002</v>
      </c>
      <c r="H183" s="55">
        <v>0.742599389</v>
      </c>
      <c r="I183" s="56">
        <f t="shared" si="2"/>
        <v>3.3605527621848956E-3</v>
      </c>
      <c r="J183" s="56">
        <f>H183/'סכום נכסי הקרן'!$C$41</f>
        <v>1.3899669411289782E-5</v>
      </c>
    </row>
    <row r="184" spans="1:10">
      <c r="A184" t="s">
        <v>3059</v>
      </c>
      <c r="B184" t="s">
        <v>3060</v>
      </c>
      <c r="C184" t="s">
        <v>1857</v>
      </c>
      <c r="D184" t="s">
        <v>100</v>
      </c>
      <c r="E184" s="68">
        <v>45230</v>
      </c>
      <c r="F184" s="55">
        <v>13889.079040000001</v>
      </c>
      <c r="G184" s="55">
        <v>9.1062049999999992</v>
      </c>
      <c r="H184" s="55">
        <v>1.2647680450000001</v>
      </c>
      <c r="I184" s="56">
        <f t="shared" si="2"/>
        <v>5.7235702184882092E-3</v>
      </c>
      <c r="J184" s="56">
        <f>H184/'סכום נכסי הקרן'!$C$41</f>
        <v>2.3673407180063381E-5</v>
      </c>
    </row>
    <row r="185" spans="1:10">
      <c r="A185" t="s">
        <v>3061</v>
      </c>
      <c r="B185" t="s">
        <v>3062</v>
      </c>
      <c r="C185" t="s">
        <v>1857</v>
      </c>
      <c r="D185" t="s">
        <v>100</v>
      </c>
      <c r="E185" s="68">
        <v>45217</v>
      </c>
      <c r="F185" s="55">
        <v>10444.99833</v>
      </c>
      <c r="G185" s="55">
        <v>9.0351750000000006</v>
      </c>
      <c r="H185" s="55">
        <v>0.94372384799999998</v>
      </c>
      <c r="I185" s="56">
        <f t="shared" si="2"/>
        <v>4.2707196250280762E-3</v>
      </c>
      <c r="J185" s="56">
        <f>H185/'סכום נכסי הקרן'!$C$41</f>
        <v>1.7664234171286514E-5</v>
      </c>
    </row>
    <row r="186" spans="1:10">
      <c r="A186" t="s">
        <v>3063</v>
      </c>
      <c r="B186" t="s">
        <v>3064</v>
      </c>
      <c r="C186" t="s">
        <v>1857</v>
      </c>
      <c r="D186" t="s">
        <v>100</v>
      </c>
      <c r="E186" s="68">
        <v>45230</v>
      </c>
      <c r="F186" s="55">
        <v>14658.531342</v>
      </c>
      <c r="G186" s="55">
        <v>9.1632560000000005</v>
      </c>
      <c r="H186" s="55">
        <v>1.3431988019999999</v>
      </c>
      <c r="I186" s="56">
        <f t="shared" si="2"/>
        <v>6.0785000783572449E-3</v>
      </c>
      <c r="J186" s="56">
        <f>H186/'סכום נכסי הקרן'!$C$41</f>
        <v>2.514144177600512E-5</v>
      </c>
    </row>
    <row r="187" spans="1:10">
      <c r="A187" t="s">
        <v>3065</v>
      </c>
      <c r="B187" t="s">
        <v>3066</v>
      </c>
      <c r="C187" t="s">
        <v>1857</v>
      </c>
      <c r="D187" t="s">
        <v>100</v>
      </c>
      <c r="E187" s="68">
        <v>45231</v>
      </c>
      <c r="F187" s="55">
        <v>6654.0384000000013</v>
      </c>
      <c r="G187" s="55">
        <v>9.1006020000000003</v>
      </c>
      <c r="H187" s="55">
        <v>0.60555758400000004</v>
      </c>
      <c r="I187" s="56">
        <f t="shared" si="2"/>
        <v>2.7403849797312616E-3</v>
      </c>
      <c r="J187" s="56">
        <f>H187/'סכום נכסי הקרן'!$C$41</f>
        <v>1.1334577366719788E-5</v>
      </c>
    </row>
    <row r="188" spans="1:10">
      <c r="A188" t="s">
        <v>3065</v>
      </c>
      <c r="B188" t="s">
        <v>3067</v>
      </c>
      <c r="C188" t="s">
        <v>1857</v>
      </c>
      <c r="D188" t="s">
        <v>100</v>
      </c>
      <c r="E188" s="68">
        <v>45231</v>
      </c>
      <c r="F188" s="55">
        <v>51336.001859999997</v>
      </c>
      <c r="G188" s="55">
        <v>9.1006020000000003</v>
      </c>
      <c r="H188" s="55">
        <v>4.6718854609999996</v>
      </c>
      <c r="I188" s="56">
        <f t="shared" si="2"/>
        <v>2.1142109491521552E-2</v>
      </c>
      <c r="J188" s="56">
        <f>H188/'סכום נכסי הקרן'!$C$41</f>
        <v>8.7446427235494476E-5</v>
      </c>
    </row>
    <row r="189" spans="1:10">
      <c r="A189" t="s">
        <v>3068</v>
      </c>
      <c r="B189" t="s">
        <v>3069</v>
      </c>
      <c r="C189" t="s">
        <v>1857</v>
      </c>
      <c r="D189" t="s">
        <v>100</v>
      </c>
      <c r="E189" s="68">
        <v>45217</v>
      </c>
      <c r="F189" s="55">
        <v>8433.9612500000003</v>
      </c>
      <c r="G189" s="55">
        <v>9.1492369999999994</v>
      </c>
      <c r="H189" s="55">
        <v>0.77164311899999993</v>
      </c>
      <c r="I189" s="56">
        <f t="shared" si="2"/>
        <v>3.4919870032055979E-3</v>
      </c>
      <c r="J189" s="56">
        <f>H189/'סכום נכסי הקרן'!$C$41</f>
        <v>1.4443297983371409E-5</v>
      </c>
    </row>
    <row r="190" spans="1:10">
      <c r="A190" t="s">
        <v>3068</v>
      </c>
      <c r="B190" t="s">
        <v>3070</v>
      </c>
      <c r="C190" t="s">
        <v>1857</v>
      </c>
      <c r="D190" t="s">
        <v>100</v>
      </c>
      <c r="E190" s="68">
        <v>45217</v>
      </c>
      <c r="F190" s="55">
        <v>5920.64</v>
      </c>
      <c r="G190" s="55">
        <v>9.1492369999999994</v>
      </c>
      <c r="H190" s="55">
        <v>0.54169339699999997</v>
      </c>
      <c r="I190" s="56">
        <f t="shared" si="2"/>
        <v>2.451374547987501E-3</v>
      </c>
      <c r="J190" s="56">
        <f>H190/'סכום נכסי הקרן'!$C$41</f>
        <v>1.0139193826590331E-5</v>
      </c>
    </row>
    <row r="191" spans="1:10">
      <c r="A191" t="s">
        <v>3071</v>
      </c>
      <c r="B191" t="s">
        <v>3072</v>
      </c>
      <c r="C191" t="s">
        <v>1857</v>
      </c>
      <c r="D191" t="s">
        <v>100</v>
      </c>
      <c r="E191" s="68">
        <v>45217</v>
      </c>
      <c r="F191" s="55">
        <v>171399.228</v>
      </c>
      <c r="G191" s="55">
        <v>9.2061609999999998</v>
      </c>
      <c r="H191" s="55">
        <v>15.779289273</v>
      </c>
      <c r="I191" s="56">
        <f t="shared" si="2"/>
        <v>7.1407457287437442E-2</v>
      </c>
      <c r="J191" s="56">
        <f>H191/'סכום נכסי הקרן'!$C$41</f>
        <v>2.9535023552222596E-4</v>
      </c>
    </row>
    <row r="192" spans="1:10">
      <c r="A192" t="s">
        <v>3073</v>
      </c>
      <c r="B192" t="s">
        <v>3074</v>
      </c>
      <c r="C192" t="s">
        <v>1857</v>
      </c>
      <c r="D192" t="s">
        <v>100</v>
      </c>
      <c r="E192" s="68">
        <v>45216</v>
      </c>
      <c r="F192" s="55">
        <v>6248.1746080000003</v>
      </c>
      <c r="G192" s="55">
        <v>9.1907370000000004</v>
      </c>
      <c r="H192" s="55">
        <v>0.57425329699999994</v>
      </c>
      <c r="I192" s="56">
        <f t="shared" si="2"/>
        <v>2.5987208338884497E-3</v>
      </c>
      <c r="J192" s="56">
        <f>H192/'סכום נכסי הקרן'!$C$41</f>
        <v>1.0748636620064881E-5</v>
      </c>
    </row>
    <row r="193" spans="1:10">
      <c r="A193" t="s">
        <v>3075</v>
      </c>
      <c r="B193" t="s">
        <v>3076</v>
      </c>
      <c r="C193" t="s">
        <v>1857</v>
      </c>
      <c r="D193" t="s">
        <v>100</v>
      </c>
      <c r="E193" s="68">
        <v>45216</v>
      </c>
      <c r="F193" s="55">
        <v>12160.132919999998</v>
      </c>
      <c r="G193" s="55">
        <v>9.2021099999999993</v>
      </c>
      <c r="H193" s="55">
        <v>1.1189887470000002</v>
      </c>
      <c r="I193" s="56">
        <f t="shared" si="2"/>
        <v>5.0638618618425316E-3</v>
      </c>
      <c r="J193" s="56">
        <f>H193/'סכום נכסי הקרן'!$C$41</f>
        <v>2.0944770341379022E-5</v>
      </c>
    </row>
    <row r="194" spans="1:10">
      <c r="A194" t="s">
        <v>3075</v>
      </c>
      <c r="B194" t="s">
        <v>3077</v>
      </c>
      <c r="C194" t="s">
        <v>1857</v>
      </c>
      <c r="D194" t="s">
        <v>100</v>
      </c>
      <c r="E194" s="68">
        <v>45216</v>
      </c>
      <c r="F194" s="55">
        <v>4446.0479999999998</v>
      </c>
      <c r="G194" s="55">
        <v>9.2021099999999993</v>
      </c>
      <c r="H194" s="55">
        <v>0.409130206</v>
      </c>
      <c r="I194" s="56">
        <f t="shared" si="2"/>
        <v>1.8514742460508211E-3</v>
      </c>
      <c r="J194" s="56">
        <f>H194/'סכום נכסי הקרן'!$C$41</f>
        <v>7.6579306336769509E-6</v>
      </c>
    </row>
    <row r="195" spans="1:10">
      <c r="A195" t="s">
        <v>3078</v>
      </c>
      <c r="B195" t="s">
        <v>3079</v>
      </c>
      <c r="C195" t="s">
        <v>1857</v>
      </c>
      <c r="D195" t="s">
        <v>100</v>
      </c>
      <c r="E195" s="68">
        <v>45216</v>
      </c>
      <c r="F195" s="55">
        <v>7614.36</v>
      </c>
      <c r="G195" s="55">
        <v>9.3723559999999999</v>
      </c>
      <c r="H195" s="55">
        <v>0.71364489199999992</v>
      </c>
      <c r="I195" s="56">
        <f t="shared" si="2"/>
        <v>3.2295223353997959E-3</v>
      </c>
      <c r="J195" s="56">
        <f>H195/'סכום נכסי הקרן'!$C$41</f>
        <v>1.3357711065738028E-5</v>
      </c>
    </row>
    <row r="196" spans="1:10">
      <c r="A196" t="s">
        <v>3078</v>
      </c>
      <c r="B196" t="s">
        <v>3080</v>
      </c>
      <c r="C196" t="s">
        <v>1857</v>
      </c>
      <c r="D196" t="s">
        <v>100</v>
      </c>
      <c r="E196" s="68">
        <v>45216</v>
      </c>
      <c r="F196" s="55">
        <v>72168.096000000005</v>
      </c>
      <c r="G196" s="55">
        <v>9.3723559999999999</v>
      </c>
      <c r="H196" s="55">
        <v>6.7638505489999998</v>
      </c>
      <c r="I196" s="56">
        <f t="shared" si="2"/>
        <v>3.0609069953662152E-2</v>
      </c>
      <c r="J196" s="56">
        <f>H196/'סכום נכסי הקרן'!$C$41</f>
        <v>1.2660296786006498E-4</v>
      </c>
    </row>
    <row r="197" spans="1:10">
      <c r="A197" t="s">
        <v>3081</v>
      </c>
      <c r="B197" t="s">
        <v>3082</v>
      </c>
      <c r="C197" t="s">
        <v>1857</v>
      </c>
      <c r="D197" t="s">
        <v>100</v>
      </c>
      <c r="E197" s="68">
        <v>45218</v>
      </c>
      <c r="F197" s="55">
        <v>10496.141448000002</v>
      </c>
      <c r="G197" s="55">
        <v>9.4367190000000001</v>
      </c>
      <c r="H197" s="55">
        <v>0.990491389</v>
      </c>
      <c r="I197" s="56">
        <f t="shared" si="2"/>
        <v>4.4823610449056051E-3</v>
      </c>
      <c r="J197" s="56">
        <f>H197/'סכום נכסי הקרן'!$C$41</f>
        <v>1.8539609735430616E-5</v>
      </c>
    </row>
    <row r="198" spans="1:10">
      <c r="A198" t="s">
        <v>3083</v>
      </c>
      <c r="B198" t="s">
        <v>3084</v>
      </c>
      <c r="C198" t="s">
        <v>1857</v>
      </c>
      <c r="D198" t="s">
        <v>100</v>
      </c>
      <c r="E198" s="68">
        <v>45218</v>
      </c>
      <c r="F198" s="55">
        <v>7618.1671800000004</v>
      </c>
      <c r="G198" s="55">
        <v>9.4367190000000001</v>
      </c>
      <c r="H198" s="55">
        <v>0.71890504</v>
      </c>
      <c r="I198" s="56">
        <f t="shared" si="2"/>
        <v>3.253326563026088E-3</v>
      </c>
      <c r="J198" s="56">
        <f>H198/'סכום נכסי הקרן'!$C$41</f>
        <v>1.3456168348813517E-5</v>
      </c>
    </row>
    <row r="199" spans="1:10">
      <c r="A199" t="s">
        <v>3085</v>
      </c>
      <c r="B199" t="s">
        <v>3086</v>
      </c>
      <c r="C199" t="s">
        <v>1857</v>
      </c>
      <c r="D199" t="s">
        <v>100</v>
      </c>
      <c r="E199" s="68">
        <v>45223</v>
      </c>
      <c r="F199" s="55">
        <v>2975.7619199999999</v>
      </c>
      <c r="G199" s="55">
        <v>9.7182099999999991</v>
      </c>
      <c r="H199" s="55">
        <v>0.28919078400000003</v>
      </c>
      <c r="I199" s="56">
        <f t="shared" si="2"/>
        <v>1.3087014376329034E-3</v>
      </c>
      <c r="J199" s="56">
        <f>H199/'סכום נכסי הקרן'!$C$41</f>
        <v>5.4129539478946578E-6</v>
      </c>
    </row>
    <row r="200" spans="1:10">
      <c r="A200" t="s">
        <v>3085</v>
      </c>
      <c r="B200" t="s">
        <v>3087</v>
      </c>
      <c r="C200" t="s">
        <v>1857</v>
      </c>
      <c r="D200" t="s">
        <v>100</v>
      </c>
      <c r="E200" s="68">
        <v>45223</v>
      </c>
      <c r="F200" s="55">
        <v>3391.1821319999999</v>
      </c>
      <c r="G200" s="55">
        <v>9.7182099999999991</v>
      </c>
      <c r="H200" s="55">
        <v>0.32956219100000006</v>
      </c>
      <c r="I200" s="56">
        <f t="shared" si="2"/>
        <v>1.4913978488026421E-3</v>
      </c>
      <c r="J200" s="56">
        <f>H200/'סכום נכסי הקרן'!$C$41</f>
        <v>6.1686093110431327E-6</v>
      </c>
    </row>
    <row r="201" spans="1:10">
      <c r="A201" t="s">
        <v>3085</v>
      </c>
      <c r="B201" t="s">
        <v>3088</v>
      </c>
      <c r="C201" t="s">
        <v>1857</v>
      </c>
      <c r="D201" t="s">
        <v>100</v>
      </c>
      <c r="E201" s="68">
        <v>45223</v>
      </c>
      <c r="F201" s="55">
        <v>34437.068952000001</v>
      </c>
      <c r="G201" s="55">
        <v>9.7182099999999991</v>
      </c>
      <c r="H201" s="55">
        <v>3.3466665799999999</v>
      </c>
      <c r="I201" s="56">
        <f t="shared" si="2"/>
        <v>1.514497558996898E-2</v>
      </c>
      <c r="J201" s="56">
        <f>H201/'סכום נכסי הקרן'!$C$41</f>
        <v>6.2641526213014147E-5</v>
      </c>
    </row>
    <row r="202" spans="1:10">
      <c r="A202" t="s">
        <v>3089</v>
      </c>
      <c r="B202" t="s">
        <v>3090</v>
      </c>
      <c r="C202" t="s">
        <v>1857</v>
      </c>
      <c r="D202" t="s">
        <v>100</v>
      </c>
      <c r="E202" s="68">
        <v>45224</v>
      </c>
      <c r="F202" s="55">
        <v>60440.780400000003</v>
      </c>
      <c r="G202" s="55">
        <v>9.9809699999999992</v>
      </c>
      <c r="H202" s="55">
        <v>6.03257625</v>
      </c>
      <c r="I202" s="56">
        <f t="shared" ref="I202:I265" si="3">H202/$H$9</f>
        <v>2.7299767654439182E-2</v>
      </c>
      <c r="J202" s="56">
        <f>H202/'סכום נכסי הקרן'!$C$41</f>
        <v>1.1291527681744189E-4</v>
      </c>
    </row>
    <row r="203" spans="1:10">
      <c r="A203" t="s">
        <v>3091</v>
      </c>
      <c r="B203" t="s">
        <v>3092</v>
      </c>
      <c r="C203" t="s">
        <v>1857</v>
      </c>
      <c r="D203" t="s">
        <v>100</v>
      </c>
      <c r="E203" s="68">
        <v>45222</v>
      </c>
      <c r="F203" s="55">
        <v>5101.6211999999996</v>
      </c>
      <c r="G203" s="55">
        <v>9.9809699999999992</v>
      </c>
      <c r="H203" s="55">
        <v>0.50919128899999999</v>
      </c>
      <c r="I203" s="56">
        <f t="shared" si="3"/>
        <v>2.3042897934965004E-3</v>
      </c>
      <c r="J203" s="56">
        <f>H203/'סכום נכסי הקרן'!$C$41</f>
        <v>9.5308327599613936E-6</v>
      </c>
    </row>
    <row r="204" spans="1:10">
      <c r="A204" t="s">
        <v>3093</v>
      </c>
      <c r="B204" t="s">
        <v>3094</v>
      </c>
      <c r="C204" t="s">
        <v>1857</v>
      </c>
      <c r="D204" t="s">
        <v>100</v>
      </c>
      <c r="E204" s="68">
        <v>45223</v>
      </c>
      <c r="F204" s="55">
        <v>7462.9759999999997</v>
      </c>
      <c r="G204" s="55">
        <v>9.8853930000000005</v>
      </c>
      <c r="H204" s="55">
        <v>0.73774453399999995</v>
      </c>
      <c r="I204" s="56">
        <f t="shared" si="3"/>
        <v>3.3385826439462753E-3</v>
      </c>
      <c r="J204" s="56">
        <f>H204/'סכום נכסי הקרן'!$C$41</f>
        <v>1.3808798235606997E-5</v>
      </c>
    </row>
    <row r="205" spans="1:10">
      <c r="A205" t="s">
        <v>3093</v>
      </c>
      <c r="B205" t="s">
        <v>3095</v>
      </c>
      <c r="C205" t="s">
        <v>1857</v>
      </c>
      <c r="D205" t="s">
        <v>100</v>
      </c>
      <c r="E205" s="68">
        <v>45223</v>
      </c>
      <c r="F205" s="55">
        <v>92045.241771999994</v>
      </c>
      <c r="G205" s="55">
        <v>9.8853930000000005</v>
      </c>
      <c r="H205" s="55">
        <v>9.099034219</v>
      </c>
      <c r="I205" s="56">
        <f t="shared" si="3"/>
        <v>4.1176689653693394E-2</v>
      </c>
      <c r="J205" s="56">
        <f>H205/'סכום נכסי הקרן'!$C$41</f>
        <v>1.7031197369610725E-4</v>
      </c>
    </row>
    <row r="206" spans="1:10">
      <c r="A206" t="s">
        <v>3096</v>
      </c>
      <c r="B206" t="s">
        <v>3097</v>
      </c>
      <c r="C206" t="s">
        <v>1857</v>
      </c>
      <c r="D206" t="s">
        <v>100</v>
      </c>
      <c r="E206" s="68">
        <v>45229</v>
      </c>
      <c r="F206" s="55">
        <v>8504.8171000000002</v>
      </c>
      <c r="G206" s="55">
        <v>10.003356999999999</v>
      </c>
      <c r="H206" s="55">
        <v>0.850767249</v>
      </c>
      <c r="I206" s="56">
        <f t="shared" si="3"/>
        <v>3.850054647167768E-3</v>
      </c>
      <c r="J206" s="56">
        <f>H206/'סכום נכסי הקרן'!$C$41</f>
        <v>1.5924310849456485E-5</v>
      </c>
    </row>
    <row r="207" spans="1:10">
      <c r="A207" t="s">
        <v>3098</v>
      </c>
      <c r="B207" t="s">
        <v>3099</v>
      </c>
      <c r="C207" t="s">
        <v>1857</v>
      </c>
      <c r="D207" t="s">
        <v>100</v>
      </c>
      <c r="E207" s="68">
        <v>45223</v>
      </c>
      <c r="F207" s="55">
        <v>61745.496053000003</v>
      </c>
      <c r="G207" s="55">
        <v>9.9413859999999996</v>
      </c>
      <c r="H207" s="55">
        <v>6.1383581249999999</v>
      </c>
      <c r="I207" s="56">
        <f t="shared" si="3"/>
        <v>2.7778472023828781E-2</v>
      </c>
      <c r="J207" s="56">
        <f>H207/'סכום נכסי הקרן'!$C$41</f>
        <v>1.1489525837140784E-4</v>
      </c>
    </row>
    <row r="208" spans="1:10">
      <c r="A208" t="s">
        <v>3100</v>
      </c>
      <c r="B208" t="s">
        <v>3101</v>
      </c>
      <c r="C208" t="s">
        <v>1857</v>
      </c>
      <c r="D208" t="s">
        <v>100</v>
      </c>
      <c r="E208" s="68">
        <v>45222</v>
      </c>
      <c r="F208" s="55">
        <v>5963.73596</v>
      </c>
      <c r="G208" s="55">
        <v>10.041998</v>
      </c>
      <c r="H208" s="55">
        <v>0.59887822700000004</v>
      </c>
      <c r="I208" s="56">
        <f t="shared" si="3"/>
        <v>2.7101582761432127E-3</v>
      </c>
      <c r="J208" s="56">
        <f>H208/'סכום נכסי הקרן'!$C$41</f>
        <v>1.1209555914298441E-5</v>
      </c>
    </row>
    <row r="209" spans="1:10">
      <c r="A209" t="s">
        <v>3102</v>
      </c>
      <c r="B209" t="s">
        <v>3103</v>
      </c>
      <c r="C209" t="s">
        <v>1857</v>
      </c>
      <c r="D209" t="s">
        <v>100</v>
      </c>
      <c r="E209" s="68">
        <v>45222</v>
      </c>
      <c r="F209" s="55">
        <v>31449.293849999998</v>
      </c>
      <c r="G209" s="55">
        <v>10.086641999999999</v>
      </c>
      <c r="H209" s="55">
        <v>3.1721776410000002</v>
      </c>
      <c r="I209" s="56">
        <f t="shared" si="3"/>
        <v>1.435534487573315E-2</v>
      </c>
      <c r="J209" s="56">
        <f>H209/'סכום נכסי הקרן'!$C$41</f>
        <v>5.9375514142505012E-5</v>
      </c>
    </row>
    <row r="210" spans="1:10">
      <c r="A210" t="s">
        <v>3104</v>
      </c>
      <c r="B210" t="s">
        <v>3105</v>
      </c>
      <c r="C210" t="s">
        <v>1857</v>
      </c>
      <c r="D210" t="s">
        <v>100</v>
      </c>
      <c r="E210" s="68">
        <v>45224</v>
      </c>
      <c r="F210" s="55">
        <v>5986.8620799999999</v>
      </c>
      <c r="G210" s="55">
        <v>10.130515000000001</v>
      </c>
      <c r="H210" s="55">
        <v>0.60649996799999994</v>
      </c>
      <c r="I210" s="56">
        <f t="shared" si="3"/>
        <v>2.7446496360199009E-3</v>
      </c>
      <c r="J210" s="56">
        <f>H210/'סכום נכסי הקרן'!$C$41</f>
        <v>1.1352216522168227E-5</v>
      </c>
    </row>
    <row r="211" spans="1:10">
      <c r="A211" t="s">
        <v>3106</v>
      </c>
      <c r="B211" t="s">
        <v>3107</v>
      </c>
      <c r="C211" t="s">
        <v>1857</v>
      </c>
      <c r="D211" t="s">
        <v>100</v>
      </c>
      <c r="E211" s="68">
        <v>45224</v>
      </c>
      <c r="F211" s="55">
        <v>8660.6010920000008</v>
      </c>
      <c r="G211" s="55">
        <v>10.132744000000001</v>
      </c>
      <c r="H211" s="55">
        <v>0.87755653</v>
      </c>
      <c r="I211" s="56">
        <f t="shared" si="3"/>
        <v>3.9712866244559922E-3</v>
      </c>
      <c r="J211" s="56">
        <f>H211/'סכום נכסי הקרן'!$C$41</f>
        <v>1.642574157399233E-5</v>
      </c>
    </row>
    <row r="212" spans="1:10">
      <c r="A212" t="s">
        <v>3106</v>
      </c>
      <c r="B212" t="s">
        <v>3108</v>
      </c>
      <c r="C212" t="s">
        <v>1857</v>
      </c>
      <c r="D212" t="s">
        <v>100</v>
      </c>
      <c r="E212" s="68">
        <v>45224</v>
      </c>
      <c r="F212" s="55">
        <v>5238.6342400000003</v>
      </c>
      <c r="G212" s="55">
        <v>10.132744000000001</v>
      </c>
      <c r="H212" s="55">
        <v>0.530817392</v>
      </c>
      <c r="I212" s="56">
        <f t="shared" si="3"/>
        <v>2.4021563703459804E-3</v>
      </c>
      <c r="J212" s="56">
        <f>H212/'סכום נכסי הקרן'!$C$41</f>
        <v>9.9356212459299745E-6</v>
      </c>
    </row>
    <row r="213" spans="1:10">
      <c r="A213" t="s">
        <v>3109</v>
      </c>
      <c r="B213" t="s">
        <v>3110</v>
      </c>
      <c r="C213" t="s">
        <v>1857</v>
      </c>
      <c r="D213" t="s">
        <v>100</v>
      </c>
      <c r="E213" s="68">
        <v>45224</v>
      </c>
      <c r="F213" s="55">
        <v>86648.968120000005</v>
      </c>
      <c r="G213" s="55">
        <v>10.177296999999999</v>
      </c>
      <c r="H213" s="55">
        <v>8.8185224990000002</v>
      </c>
      <c r="I213" s="56">
        <f t="shared" si="3"/>
        <v>3.9907264376168372E-2</v>
      </c>
      <c r="J213" s="56">
        <f>H213/'סכום נכסי הקרן'!$C$41</f>
        <v>1.6506147089237778E-4</v>
      </c>
    </row>
    <row r="214" spans="1:10">
      <c r="A214" t="s">
        <v>3111</v>
      </c>
      <c r="B214" t="s">
        <v>3112</v>
      </c>
      <c r="C214" t="s">
        <v>1857</v>
      </c>
      <c r="D214" t="s">
        <v>100</v>
      </c>
      <c r="E214" s="68">
        <v>45224</v>
      </c>
      <c r="F214" s="55">
        <v>1706.8857</v>
      </c>
      <c r="G214" s="55">
        <v>10.195105</v>
      </c>
      <c r="H214" s="55">
        <v>0.17401879500000003</v>
      </c>
      <c r="I214" s="56">
        <f t="shared" si="3"/>
        <v>7.875031287015202E-4</v>
      </c>
      <c r="J214" s="56">
        <f>H214/'סכום נכסי הקרן'!$C$41</f>
        <v>3.2572121088171371E-6</v>
      </c>
    </row>
    <row r="215" spans="1:10">
      <c r="A215" t="s">
        <v>3113</v>
      </c>
      <c r="B215" t="s">
        <v>3114</v>
      </c>
      <c r="C215" t="s">
        <v>1857</v>
      </c>
      <c r="D215" t="s">
        <v>100</v>
      </c>
      <c r="E215" s="68">
        <v>45286</v>
      </c>
      <c r="F215" s="55">
        <v>51415.902252</v>
      </c>
      <c r="G215" s="55">
        <v>5.4843000000000003E-2</v>
      </c>
      <c r="H215" s="55">
        <v>2.8198184000000001E-2</v>
      </c>
      <c r="I215" s="56">
        <f t="shared" si="3"/>
        <v>1.2760781456796745E-4</v>
      </c>
      <c r="J215" s="56">
        <f>H215/'סכום נכסי הקרן'!$C$41</f>
        <v>5.278019904197914E-7</v>
      </c>
    </row>
    <row r="216" spans="1:10">
      <c r="A216" t="s">
        <v>3115</v>
      </c>
      <c r="B216" t="s">
        <v>3116</v>
      </c>
      <c r="C216" t="s">
        <v>1857</v>
      </c>
      <c r="D216" t="s">
        <v>100</v>
      </c>
      <c r="E216" s="68">
        <v>45286</v>
      </c>
      <c r="F216" s="55">
        <v>65438.421047999997</v>
      </c>
      <c r="G216" s="55">
        <v>5.8057999999999998E-2</v>
      </c>
      <c r="H216" s="55">
        <v>3.7992498999999999E-2</v>
      </c>
      <c r="I216" s="56">
        <f t="shared" si="3"/>
        <v>1.7193092177019941E-4</v>
      </c>
      <c r="J216" s="56">
        <f>H216/'סכום נכסי הקרן'!$C$41</f>
        <v>7.111279433179787E-7</v>
      </c>
    </row>
    <row r="217" spans="1:10">
      <c r="A217" t="s">
        <v>3117</v>
      </c>
      <c r="B217" t="s">
        <v>3118</v>
      </c>
      <c r="C217" t="s">
        <v>1857</v>
      </c>
      <c r="D217" t="s">
        <v>100</v>
      </c>
      <c r="E217" s="68">
        <v>45260</v>
      </c>
      <c r="F217" s="55">
        <v>8491.3093399999998</v>
      </c>
      <c r="G217" s="55">
        <v>-1.4673970000000001</v>
      </c>
      <c r="H217" s="55">
        <v>-0.124601244</v>
      </c>
      <c r="I217" s="56">
        <f t="shared" si="3"/>
        <v>-5.6386937681128925E-4</v>
      </c>
      <c r="J217" s="56">
        <f>H217/'סכום נכסי הקרן'!$C$41</f>
        <v>-2.3322347493009513E-6</v>
      </c>
    </row>
    <row r="218" spans="1:10">
      <c r="A218" t="s">
        <v>3119</v>
      </c>
      <c r="B218" t="s">
        <v>3120</v>
      </c>
      <c r="C218" t="s">
        <v>1857</v>
      </c>
      <c r="D218" t="s">
        <v>100</v>
      </c>
      <c r="E218" s="68">
        <v>45260</v>
      </c>
      <c r="F218" s="55">
        <v>56608.728930000005</v>
      </c>
      <c r="G218" s="55">
        <v>-1.468316</v>
      </c>
      <c r="H218" s="55">
        <v>-0.83119520699999994</v>
      </c>
      <c r="I218" s="56">
        <f t="shared" si="3"/>
        <v>-3.7614834999530225E-3</v>
      </c>
      <c r="J218" s="56">
        <f>H218/'סכום נכסי הקרן'!$C$41</f>
        <v>-1.555796943100983E-5</v>
      </c>
    </row>
    <row r="219" spans="1:10">
      <c r="A219" t="s">
        <v>3121</v>
      </c>
      <c r="B219" t="s">
        <v>3122</v>
      </c>
      <c r="C219" t="s">
        <v>1857</v>
      </c>
      <c r="D219" t="s">
        <v>100</v>
      </c>
      <c r="E219" s="68">
        <v>45260</v>
      </c>
      <c r="F219" s="55">
        <v>75478.305240000002</v>
      </c>
      <c r="G219" s="55">
        <v>-1.46896</v>
      </c>
      <c r="H219" s="55">
        <v>-1.1087458590000001</v>
      </c>
      <c r="I219" s="56">
        <f t="shared" si="3"/>
        <v>-5.0175087863202046E-3</v>
      </c>
      <c r="J219" s="56">
        <f>H219/'סכום נכסי הקרן'!$C$41</f>
        <v>-2.0753048183879551E-5</v>
      </c>
    </row>
    <row r="220" spans="1:10">
      <c r="A220" t="s">
        <v>3123</v>
      </c>
      <c r="B220" t="s">
        <v>3124</v>
      </c>
      <c r="C220" t="s">
        <v>1857</v>
      </c>
      <c r="D220" t="s">
        <v>100</v>
      </c>
      <c r="E220" s="68">
        <v>45260</v>
      </c>
      <c r="F220" s="55">
        <v>15095.661048000002</v>
      </c>
      <c r="G220" s="55">
        <v>-1.47946</v>
      </c>
      <c r="H220" s="55">
        <v>-0.22333420799999998</v>
      </c>
      <c r="I220" s="56">
        <f t="shared" si="3"/>
        <v>-1.0106746661823283E-3</v>
      </c>
      <c r="J220" s="56">
        <f>H220/'סכום נכסי הקרן'!$C$41</f>
        <v>-4.1802776913303243E-6</v>
      </c>
    </row>
    <row r="221" spans="1:10">
      <c r="A221" t="s">
        <v>3125</v>
      </c>
      <c r="B221" t="s">
        <v>3126</v>
      </c>
      <c r="C221" t="s">
        <v>1857</v>
      </c>
      <c r="D221" t="s">
        <v>100</v>
      </c>
      <c r="E221" s="68">
        <v>45260</v>
      </c>
      <c r="F221" s="55">
        <v>18869.57631</v>
      </c>
      <c r="G221" s="55">
        <v>-1.5438559999999999</v>
      </c>
      <c r="H221" s="55">
        <v>-0.29131913700000001</v>
      </c>
      <c r="I221" s="56">
        <f t="shared" si="3"/>
        <v>-1.318333067632877E-3</v>
      </c>
      <c r="J221" s="56">
        <f>H221/'סכום נכסי הקרן'!$C$41</f>
        <v>-5.4527915824641722E-6</v>
      </c>
    </row>
    <row r="222" spans="1:10">
      <c r="A222" t="s">
        <v>3127</v>
      </c>
      <c r="B222" t="s">
        <v>3128</v>
      </c>
      <c r="C222" t="s">
        <v>1857</v>
      </c>
      <c r="D222" t="s">
        <v>100</v>
      </c>
      <c r="E222" s="68">
        <v>45251</v>
      </c>
      <c r="F222" s="55">
        <v>22643.491571999999</v>
      </c>
      <c r="G222" s="55">
        <v>-2.105321</v>
      </c>
      <c r="H222" s="55">
        <v>-0.47671822899999999</v>
      </c>
      <c r="I222" s="56">
        <f t="shared" si="3"/>
        <v>-2.1573364925699416E-3</v>
      </c>
      <c r="J222" s="56">
        <f>H222/'סכום נכסי הקרן'!$C$41</f>
        <v>-8.923015401828639E-6</v>
      </c>
    </row>
    <row r="223" spans="1:10">
      <c r="A223" t="s">
        <v>3129</v>
      </c>
      <c r="B223" t="s">
        <v>3130</v>
      </c>
      <c r="C223" t="s">
        <v>1857</v>
      </c>
      <c r="D223" t="s">
        <v>100</v>
      </c>
      <c r="E223" s="68">
        <v>45181</v>
      </c>
      <c r="F223" s="55">
        <v>47173.940775000003</v>
      </c>
      <c r="G223" s="55">
        <v>-3.9470640000000001</v>
      </c>
      <c r="H223" s="55">
        <v>-1.8619854869999999</v>
      </c>
      <c r="I223" s="56">
        <f t="shared" si="3"/>
        <v>-8.4262127927579502E-3</v>
      </c>
      <c r="J223" s="56">
        <f>H223/'סכום נכסי הקרן'!$C$41</f>
        <v>-3.4851877204977617E-5</v>
      </c>
    </row>
    <row r="224" spans="1:10">
      <c r="A224" t="s">
        <v>3131</v>
      </c>
      <c r="B224" t="s">
        <v>3132</v>
      </c>
      <c r="C224" t="s">
        <v>1857</v>
      </c>
      <c r="D224" t="s">
        <v>100</v>
      </c>
      <c r="E224" s="68">
        <v>45189</v>
      </c>
      <c r="F224" s="55">
        <v>46741.729319999999</v>
      </c>
      <c r="G224" s="55">
        <v>-4.3606290000000003</v>
      </c>
      <c r="H224" s="55">
        <v>-2.038233226</v>
      </c>
      <c r="I224" s="56">
        <f t="shared" si="3"/>
        <v>-9.2238027650886345E-3</v>
      </c>
      <c r="J224" s="56">
        <f>H224/'סכום נכסי הקרן'!$C$41</f>
        <v>-3.8150809769258631E-5</v>
      </c>
    </row>
    <row r="225" spans="1:10">
      <c r="A225" t="s">
        <v>3133</v>
      </c>
      <c r="B225" t="s">
        <v>3134</v>
      </c>
      <c r="C225" t="s">
        <v>1857</v>
      </c>
      <c r="D225" t="s">
        <v>100</v>
      </c>
      <c r="E225" s="68">
        <v>45187</v>
      </c>
      <c r="F225" s="55">
        <v>52818.154132000003</v>
      </c>
      <c r="G225" s="55">
        <v>-4.9680540000000004</v>
      </c>
      <c r="H225" s="55">
        <v>-2.6240346300000001</v>
      </c>
      <c r="I225" s="56">
        <f t="shared" si="3"/>
        <v>-1.1874783301114892E-2</v>
      </c>
      <c r="J225" s="56">
        <f>H225/'סכום נכסי הקרן'!$C$41</f>
        <v>-4.911559909831289E-5</v>
      </c>
    </row>
    <row r="226" spans="1:10">
      <c r="A226" t="s">
        <v>3135</v>
      </c>
      <c r="B226" t="s">
        <v>3136</v>
      </c>
      <c r="C226" t="s">
        <v>1857</v>
      </c>
      <c r="D226" t="s">
        <v>100</v>
      </c>
      <c r="E226" s="68">
        <v>45237</v>
      </c>
      <c r="F226" s="55">
        <v>111330.500229</v>
      </c>
      <c r="G226" s="55">
        <v>-6.4899829999999996</v>
      </c>
      <c r="H226" s="55">
        <v>-7.2253300330000005</v>
      </c>
      <c r="I226" s="56">
        <f t="shared" si="3"/>
        <v>-3.2697445163256976E-2</v>
      </c>
      <c r="J226" s="56">
        <f>H226/'סכום נכסי הקרן'!$C$41</f>
        <v>-1.3524075071136841E-4</v>
      </c>
    </row>
    <row r="227" spans="1:10">
      <c r="A227" t="s">
        <v>3137</v>
      </c>
      <c r="B227" t="s">
        <v>3138</v>
      </c>
      <c r="C227" t="s">
        <v>1857</v>
      </c>
      <c r="D227" t="s">
        <v>100</v>
      </c>
      <c r="E227" s="68">
        <v>45231</v>
      </c>
      <c r="F227" s="55">
        <v>28304.364465000002</v>
      </c>
      <c r="G227" s="55">
        <v>-10.352789</v>
      </c>
      <c r="H227" s="55">
        <v>-2.9302912059999997</v>
      </c>
      <c r="I227" s="56">
        <f t="shared" si="3"/>
        <v>-1.3260714124193022E-2</v>
      </c>
      <c r="J227" s="56">
        <f>H227/'סכום נכסי הקרן'!$C$41</f>
        <v>-5.484798350973278E-5</v>
      </c>
    </row>
    <row r="228" spans="1:10">
      <c r="A228" t="s">
        <v>3139</v>
      </c>
      <c r="B228" t="s">
        <v>3140</v>
      </c>
      <c r="C228" t="s">
        <v>1857</v>
      </c>
      <c r="D228" t="s">
        <v>100</v>
      </c>
      <c r="E228" s="68">
        <v>45224</v>
      </c>
      <c r="F228" s="55">
        <v>37739.152620000001</v>
      </c>
      <c r="G228" s="55">
        <v>-11.477686</v>
      </c>
      <c r="H228" s="55">
        <v>-4.3315813930000004</v>
      </c>
      <c r="I228" s="56">
        <f t="shared" si="3"/>
        <v>-1.9602100446752254E-2</v>
      </c>
      <c r="J228" s="56">
        <f>H228/'סכום נכסי הקרן'!$C$41</f>
        <v>-8.1076755896434077E-5</v>
      </c>
    </row>
    <row r="229" spans="1:10">
      <c r="A229" s="57" t="s">
        <v>3141</v>
      </c>
      <c r="B229" s="107" t="s">
        <v>3492</v>
      </c>
      <c r="C229" s="107" t="s">
        <v>3492</v>
      </c>
      <c r="D229" s="107" t="s">
        <v>3492</v>
      </c>
      <c r="E229" s="107" t="s">
        <v>3492</v>
      </c>
      <c r="F229" s="121" t="s">
        <v>3492</v>
      </c>
      <c r="G229" s="107" t="s">
        <v>3492</v>
      </c>
      <c r="H229" s="59">
        <f>SUM(H230:H335)</f>
        <v>-11.054422427000004</v>
      </c>
      <c r="I229" s="58">
        <f t="shared" si="3"/>
        <v>-5.0025586300897866E-2</v>
      </c>
      <c r="J229" s="58">
        <f>H229/'סכום נכסי הקרן'!$C$41</f>
        <v>-2.0691212455070806E-4</v>
      </c>
    </row>
    <row r="230" spans="1:10">
      <c r="A230" t="s">
        <v>3142</v>
      </c>
      <c r="B230" t="s">
        <v>3143</v>
      </c>
      <c r="C230" t="s">
        <v>1857</v>
      </c>
      <c r="D230" t="s">
        <v>107</v>
      </c>
      <c r="E230" s="68">
        <v>45176</v>
      </c>
      <c r="F230" s="55">
        <v>103962.6</v>
      </c>
      <c r="G230" s="55">
        <v>6.029312</v>
      </c>
      <c r="H230" s="55">
        <v>6.26823</v>
      </c>
      <c r="I230" s="56">
        <f t="shared" si="3"/>
        <v>2.8366193067942625E-2</v>
      </c>
      <c r="J230" s="56">
        <f>H230/'סכום נכסי הקרן'!$C$41</f>
        <v>1.1732614662025926E-4</v>
      </c>
    </row>
    <row r="231" spans="1:10">
      <c r="A231" t="s">
        <v>3144</v>
      </c>
      <c r="B231" t="s">
        <v>3145</v>
      </c>
      <c r="C231" t="s">
        <v>1857</v>
      </c>
      <c r="D231" t="s">
        <v>107</v>
      </c>
      <c r="E231" s="68">
        <v>45166</v>
      </c>
      <c r="F231" s="55">
        <v>1047.101406</v>
      </c>
      <c r="G231" s="55">
        <v>5.5743410000000004</v>
      </c>
      <c r="H231" s="55">
        <v>5.8369003999999995E-2</v>
      </c>
      <c r="I231" s="56">
        <f t="shared" si="3"/>
        <v>2.6414257878978837E-4</v>
      </c>
      <c r="J231" s="56">
        <f>H231/'סכום נכסי הקרן'!$C$41</f>
        <v>1.0925269687587244E-6</v>
      </c>
    </row>
    <row r="232" spans="1:10">
      <c r="A232" t="s">
        <v>3146</v>
      </c>
      <c r="B232" t="s">
        <v>3147</v>
      </c>
      <c r="C232" t="s">
        <v>1857</v>
      </c>
      <c r="D232" t="s">
        <v>107</v>
      </c>
      <c r="E232" s="68">
        <v>45166</v>
      </c>
      <c r="F232" s="55">
        <v>1361.2318280000002</v>
      </c>
      <c r="G232" s="55">
        <v>5.4278130000000004</v>
      </c>
      <c r="H232" s="55">
        <v>7.3885122999999997E-2</v>
      </c>
      <c r="I232" s="56">
        <f t="shared" si="3"/>
        <v>3.3435908763186547E-4</v>
      </c>
      <c r="J232" s="56">
        <f>H232/'סכום נכסי הקרן'!$C$41</f>
        <v>1.3829512915374659E-6</v>
      </c>
    </row>
    <row r="233" spans="1:10">
      <c r="A233" t="s">
        <v>3148</v>
      </c>
      <c r="B233" t="s">
        <v>3149</v>
      </c>
      <c r="C233" t="s">
        <v>1857</v>
      </c>
      <c r="D233" t="s">
        <v>107</v>
      </c>
      <c r="E233" s="68">
        <v>45168</v>
      </c>
      <c r="F233" s="55">
        <v>1361.2318280000002</v>
      </c>
      <c r="G233" s="55">
        <v>4.2365430000000002</v>
      </c>
      <c r="H233" s="55">
        <v>5.7669174000000004E-2</v>
      </c>
      <c r="I233" s="56">
        <f t="shared" si="3"/>
        <v>2.6097557424548513E-4</v>
      </c>
      <c r="J233" s="56">
        <f>H233/'סכום נכסי הקרן'!$C$41</f>
        <v>1.0794278391496873E-6</v>
      </c>
    </row>
    <row r="234" spans="1:10">
      <c r="A234" t="s">
        <v>3150</v>
      </c>
      <c r="B234" t="s">
        <v>3151</v>
      </c>
      <c r="C234" t="s">
        <v>1857</v>
      </c>
      <c r="D234" t="s">
        <v>100</v>
      </c>
      <c r="E234" s="68">
        <v>45166</v>
      </c>
      <c r="F234" s="55">
        <v>4901.2759669999996</v>
      </c>
      <c r="G234" s="55">
        <v>2.4334359999999999</v>
      </c>
      <c r="H234" s="55">
        <v>0.11926942800000001</v>
      </c>
      <c r="I234" s="56">
        <f t="shared" si="3"/>
        <v>5.3974082344634489E-4</v>
      </c>
      <c r="J234" s="56">
        <f>H234/'סכום נכסי הקרן'!$C$41</f>
        <v>2.2324360141287825E-6</v>
      </c>
    </row>
    <row r="235" spans="1:10">
      <c r="A235" t="s">
        <v>3152</v>
      </c>
      <c r="B235" t="s">
        <v>3153</v>
      </c>
      <c r="C235" t="s">
        <v>1857</v>
      </c>
      <c r="D235" t="s">
        <v>100</v>
      </c>
      <c r="E235" s="68">
        <v>45167</v>
      </c>
      <c r="F235" s="55">
        <v>3473.7648580000005</v>
      </c>
      <c r="G235" s="55">
        <v>2.709524</v>
      </c>
      <c r="H235" s="55">
        <v>9.4122496E-2</v>
      </c>
      <c r="I235" s="56">
        <f t="shared" si="3"/>
        <v>4.2594111791887941E-4</v>
      </c>
      <c r="J235" s="56">
        <f>H235/'סכום נכסי הקרן'!$C$41</f>
        <v>1.7617461015247952E-6</v>
      </c>
    </row>
    <row r="236" spans="1:10">
      <c r="A236" t="s">
        <v>3154</v>
      </c>
      <c r="B236" t="s">
        <v>3155</v>
      </c>
      <c r="C236" t="s">
        <v>1857</v>
      </c>
      <c r="D236" t="s">
        <v>102</v>
      </c>
      <c r="E236" s="68">
        <v>45236</v>
      </c>
      <c r="F236" s="55">
        <v>5769.7559090000004</v>
      </c>
      <c r="G236" s="55">
        <v>2.554541</v>
      </c>
      <c r="H236" s="55">
        <v>0.14739075700000001</v>
      </c>
      <c r="I236" s="56">
        <f t="shared" si="3"/>
        <v>6.670008390713513E-4</v>
      </c>
      <c r="J236" s="56">
        <f>H236/'סכום נכסי הקרן'!$C$41</f>
        <v>2.7587994643229439E-6</v>
      </c>
    </row>
    <row r="237" spans="1:10">
      <c r="A237" t="s">
        <v>3156</v>
      </c>
      <c r="B237" t="s">
        <v>3157</v>
      </c>
      <c r="C237" t="s">
        <v>1857</v>
      </c>
      <c r="D237" t="s">
        <v>102</v>
      </c>
      <c r="E237" s="68">
        <v>45259</v>
      </c>
      <c r="F237" s="55">
        <v>93056.635901000001</v>
      </c>
      <c r="G237" s="55">
        <v>0.51429800000000003</v>
      </c>
      <c r="H237" s="55">
        <v>0.47858862199999996</v>
      </c>
      <c r="I237" s="56">
        <f t="shared" si="3"/>
        <v>2.1658007526482934E-3</v>
      </c>
      <c r="J237" s="56">
        <f>H237/'סכום נכסי הקרן'!$C$41</f>
        <v>8.9580246473980426E-6</v>
      </c>
    </row>
    <row r="238" spans="1:10">
      <c r="A238" t="s">
        <v>3156</v>
      </c>
      <c r="B238" t="s">
        <v>3158</v>
      </c>
      <c r="C238" t="s">
        <v>1857</v>
      </c>
      <c r="D238" t="s">
        <v>102</v>
      </c>
      <c r="E238" s="68">
        <v>45259</v>
      </c>
      <c r="F238" s="55">
        <v>25936.984487000002</v>
      </c>
      <c r="G238" s="55">
        <v>0.51429800000000003</v>
      </c>
      <c r="H238" s="55">
        <v>0.133393452</v>
      </c>
      <c r="I238" s="56">
        <f t="shared" si="3"/>
        <v>6.036575577844682E-4</v>
      </c>
      <c r="J238" s="56">
        <f>H238/'סכום נכסי הקרן'!$C$41</f>
        <v>2.4968036762426582E-6</v>
      </c>
    </row>
    <row r="239" spans="1:10">
      <c r="A239" t="s">
        <v>3159</v>
      </c>
      <c r="B239" t="s">
        <v>3160</v>
      </c>
      <c r="C239" t="s">
        <v>1857</v>
      </c>
      <c r="D239" t="s">
        <v>102</v>
      </c>
      <c r="E239" s="68">
        <v>45259</v>
      </c>
      <c r="F239" s="55">
        <v>2567.0677300000002</v>
      </c>
      <c r="G239" s="55">
        <v>0.51928099999999999</v>
      </c>
      <c r="H239" s="55">
        <v>1.3330302E-2</v>
      </c>
      <c r="I239" s="56">
        <f t="shared" si="3"/>
        <v>6.0324831760478113E-5</v>
      </c>
      <c r="J239" s="56">
        <f>H239/'סכום נכסי הקרן'!$C$41</f>
        <v>2.4951110073247718E-7</v>
      </c>
    </row>
    <row r="240" spans="1:10">
      <c r="A240" t="s">
        <v>3159</v>
      </c>
      <c r="B240" t="s">
        <v>3161</v>
      </c>
      <c r="C240" t="s">
        <v>1857</v>
      </c>
      <c r="D240" t="s">
        <v>102</v>
      </c>
      <c r="E240" s="68">
        <v>45259</v>
      </c>
      <c r="F240" s="55">
        <v>49113.224502999998</v>
      </c>
      <c r="G240" s="55">
        <v>0.51928099999999999</v>
      </c>
      <c r="H240" s="55">
        <v>0.255035758</v>
      </c>
      <c r="I240" s="56">
        <f t="shared" si="3"/>
        <v>1.154136582521237E-3</v>
      </c>
      <c r="J240" s="56">
        <f>H240/'סכום נכסי הקרן'!$C$41</f>
        <v>4.7736542431463045E-6</v>
      </c>
    </row>
    <row r="241" spans="1:10">
      <c r="A241" t="s">
        <v>3162</v>
      </c>
      <c r="B241" t="s">
        <v>3163</v>
      </c>
      <c r="C241" t="s">
        <v>1857</v>
      </c>
      <c r="D241" t="s">
        <v>102</v>
      </c>
      <c r="E241" s="68">
        <v>45117</v>
      </c>
      <c r="F241" s="55">
        <v>13148.395689000001</v>
      </c>
      <c r="G241" s="55">
        <v>2.2453000000000001E-2</v>
      </c>
      <c r="H241" s="55">
        <v>2.9521549999999993E-3</v>
      </c>
      <c r="I241" s="56">
        <f t="shared" si="3"/>
        <v>1.3359656345809286E-5</v>
      </c>
      <c r="J241" s="56">
        <f>H241/'סכום נכסי הקרן'!$C$41</f>
        <v>5.5257220997910321E-8</v>
      </c>
    </row>
    <row r="242" spans="1:10">
      <c r="A242" t="s">
        <v>3164</v>
      </c>
      <c r="B242" t="s">
        <v>3165</v>
      </c>
      <c r="C242" t="s">
        <v>1857</v>
      </c>
      <c r="D242" t="s">
        <v>104</v>
      </c>
      <c r="E242" s="68">
        <v>45215</v>
      </c>
      <c r="F242" s="55">
        <v>7211.5386230000004</v>
      </c>
      <c r="G242" s="55">
        <v>4.3419639999999999</v>
      </c>
      <c r="H242" s="55">
        <v>0.31312238100000001</v>
      </c>
      <c r="I242" s="56">
        <f t="shared" si="3"/>
        <v>1.4170012768101824E-3</v>
      </c>
      <c r="J242" s="56">
        <f>H242/'סכום נכסי הקרן'!$C$41</f>
        <v>5.8608957206884055E-6</v>
      </c>
    </row>
    <row r="243" spans="1:10">
      <c r="A243" t="s">
        <v>3166</v>
      </c>
      <c r="B243" t="s">
        <v>3167</v>
      </c>
      <c r="C243" t="s">
        <v>1857</v>
      </c>
      <c r="D243" t="s">
        <v>104</v>
      </c>
      <c r="E243" s="68">
        <v>45215</v>
      </c>
      <c r="F243" s="55">
        <v>4033.5388059999996</v>
      </c>
      <c r="G243" s="55">
        <v>4.3319080000000003</v>
      </c>
      <c r="H243" s="55">
        <v>0.17472917599999999</v>
      </c>
      <c r="I243" s="56">
        <f t="shared" si="3"/>
        <v>7.9071788064868811E-4</v>
      </c>
      <c r="J243" s="56">
        <f>H243/'סכום נכסי הקרן'!$C$41</f>
        <v>3.2705087276971465E-6</v>
      </c>
    </row>
    <row r="244" spans="1:10">
      <c r="A244" t="s">
        <v>3168</v>
      </c>
      <c r="B244" t="s">
        <v>3169</v>
      </c>
      <c r="C244" t="s">
        <v>1857</v>
      </c>
      <c r="D244" t="s">
        <v>104</v>
      </c>
      <c r="E244" s="68">
        <v>45167</v>
      </c>
      <c r="F244" s="55">
        <v>26495.903533000001</v>
      </c>
      <c r="G244" s="55">
        <v>1.3060719999999999</v>
      </c>
      <c r="H244" s="55">
        <v>0.346055522</v>
      </c>
      <c r="I244" s="56">
        <f t="shared" si="3"/>
        <v>1.5660366242591078E-3</v>
      </c>
      <c r="J244" s="56">
        <f>H244/'סכום נכסי הקרן'!$C$41</f>
        <v>6.4773246854251295E-6</v>
      </c>
    </row>
    <row r="245" spans="1:10">
      <c r="A245" t="s">
        <v>3170</v>
      </c>
      <c r="B245" t="s">
        <v>3171</v>
      </c>
      <c r="C245" t="s">
        <v>1857</v>
      </c>
      <c r="D245" t="s">
        <v>100</v>
      </c>
      <c r="E245" s="68">
        <v>45127</v>
      </c>
      <c r="F245" s="55">
        <v>2917.6366229999999</v>
      </c>
      <c r="G245" s="55">
        <v>-4.0532329999999996</v>
      </c>
      <c r="H245" s="55">
        <v>-0.11825860800000002</v>
      </c>
      <c r="I245" s="56">
        <f t="shared" si="3"/>
        <v>-5.3516646748350731E-4</v>
      </c>
      <c r="J245" s="56">
        <f>H245/'סכום נכסי הקרן'!$C$41</f>
        <v>-2.2135159018280709E-6</v>
      </c>
    </row>
    <row r="246" spans="1:10">
      <c r="A246" t="s">
        <v>3172</v>
      </c>
      <c r="B246" t="s">
        <v>3173</v>
      </c>
      <c r="C246" t="s">
        <v>1857</v>
      </c>
      <c r="D246" t="s">
        <v>100</v>
      </c>
      <c r="E246" s="68">
        <v>45127</v>
      </c>
      <c r="F246" s="55">
        <v>7592.2544980000002</v>
      </c>
      <c r="G246" s="55">
        <v>-4.0279160000000003</v>
      </c>
      <c r="H246" s="55">
        <v>-0.305809624</v>
      </c>
      <c r="I246" s="56">
        <f t="shared" si="3"/>
        <v>-1.3839081904172216E-3</v>
      </c>
      <c r="J246" s="56">
        <f>H246/'סכום נכסי הקרן'!$C$41</f>
        <v>-5.7240185480287666E-6</v>
      </c>
    </row>
    <row r="247" spans="1:10">
      <c r="A247" t="s">
        <v>3174</v>
      </c>
      <c r="B247" t="s">
        <v>3175</v>
      </c>
      <c r="C247" t="s">
        <v>1857</v>
      </c>
      <c r="D247" t="s">
        <v>100</v>
      </c>
      <c r="E247" s="68">
        <v>45127</v>
      </c>
      <c r="F247" s="55">
        <v>6622.7097479999993</v>
      </c>
      <c r="G247" s="55">
        <v>-4.0217799999999997</v>
      </c>
      <c r="H247" s="55">
        <v>-0.26635083400000004</v>
      </c>
      <c r="I247" s="56">
        <f t="shared" si="3"/>
        <v>-1.2053417282153875E-3</v>
      </c>
      <c r="J247" s="56">
        <f>H247/'סכום נכסי הקרן'!$C$41</f>
        <v>-4.9854451738867817E-6</v>
      </c>
    </row>
    <row r="248" spans="1:10">
      <c r="A248" t="s">
        <v>3176</v>
      </c>
      <c r="B248" t="s">
        <v>3177</v>
      </c>
      <c r="C248" t="s">
        <v>1857</v>
      </c>
      <c r="D248" t="s">
        <v>100</v>
      </c>
      <c r="E248" s="68">
        <v>45168</v>
      </c>
      <c r="F248" s="55">
        <v>2169.24656</v>
      </c>
      <c r="G248" s="55">
        <v>1.343831</v>
      </c>
      <c r="H248" s="55">
        <v>2.9151E-2</v>
      </c>
      <c r="I248" s="56">
        <f t="shared" si="3"/>
        <v>1.3191967973791573E-4</v>
      </c>
      <c r="J248" s="56">
        <f>H248/'סכום נכסי הקרן'!$C$41</f>
        <v>5.4563640774623428E-7</v>
      </c>
    </row>
    <row r="249" spans="1:10">
      <c r="A249" t="s">
        <v>3178</v>
      </c>
      <c r="B249" t="s">
        <v>3179</v>
      </c>
      <c r="C249" t="s">
        <v>1857</v>
      </c>
      <c r="D249" t="s">
        <v>100</v>
      </c>
      <c r="E249" s="68">
        <v>45166</v>
      </c>
      <c r="F249" s="55">
        <v>4338.4931200000001</v>
      </c>
      <c r="G249" s="55">
        <v>1.404498</v>
      </c>
      <c r="H249" s="55">
        <v>6.0934031E-2</v>
      </c>
      <c r="I249" s="56">
        <f t="shared" si="3"/>
        <v>2.7575032947961401E-4</v>
      </c>
      <c r="J249" s="56">
        <f>H249/'סכום נכסי הקרן'!$C$41</f>
        <v>1.1405380873499255E-6</v>
      </c>
    </row>
    <row r="250" spans="1:10">
      <c r="A250" t="s">
        <v>3180</v>
      </c>
      <c r="B250" t="s">
        <v>3181</v>
      </c>
      <c r="C250" t="s">
        <v>1857</v>
      </c>
      <c r="D250" t="s">
        <v>100</v>
      </c>
      <c r="E250" s="68">
        <v>45166</v>
      </c>
      <c r="F250" s="55">
        <v>1301.5479359999999</v>
      </c>
      <c r="G250" s="55">
        <v>1.4403109999999999</v>
      </c>
      <c r="H250" s="55">
        <v>1.874634E-2</v>
      </c>
      <c r="I250" s="56">
        <f t="shared" si="3"/>
        <v>8.4834522625573021E-5</v>
      </c>
      <c r="J250" s="56">
        <f>H250/'סכום נכסי הקרן'!$C$41</f>
        <v>3.5088626860106141E-7</v>
      </c>
    </row>
    <row r="251" spans="1:10">
      <c r="A251" t="s">
        <v>3182</v>
      </c>
      <c r="B251" t="s">
        <v>3183</v>
      </c>
      <c r="C251" t="s">
        <v>1857</v>
      </c>
      <c r="D251" t="s">
        <v>100</v>
      </c>
      <c r="E251" s="68">
        <v>45168</v>
      </c>
      <c r="F251" s="55">
        <v>1735.397248</v>
      </c>
      <c r="G251" s="55">
        <v>1.4437530000000001</v>
      </c>
      <c r="H251" s="55">
        <v>2.5054857E-2</v>
      </c>
      <c r="I251" s="56">
        <f t="shared" si="3"/>
        <v>1.1338303012998786E-4</v>
      </c>
      <c r="J251" s="56">
        <f>H251/'סכום נכסי הקרן'!$C$41</f>
        <v>4.6896649068901897E-7</v>
      </c>
    </row>
    <row r="252" spans="1:10">
      <c r="A252" t="s">
        <v>3184</v>
      </c>
      <c r="B252" t="s">
        <v>3185</v>
      </c>
      <c r="C252" t="s">
        <v>1857</v>
      </c>
      <c r="D252" t="s">
        <v>100</v>
      </c>
      <c r="E252" s="68">
        <v>45189</v>
      </c>
      <c r="F252" s="55">
        <v>1626.9349199999999</v>
      </c>
      <c r="G252" s="55">
        <v>2.8150200000000001</v>
      </c>
      <c r="H252" s="55">
        <v>4.5798551000000007E-2</v>
      </c>
      <c r="I252" s="56">
        <f t="shared" si="3"/>
        <v>2.072563610298309E-4</v>
      </c>
      <c r="J252" s="56">
        <f>H252/'סכום נכסי הקרן'!$C$41</f>
        <v>8.5723840854937076E-7</v>
      </c>
    </row>
    <row r="253" spans="1:10">
      <c r="A253" t="s">
        <v>3186</v>
      </c>
      <c r="B253" t="s">
        <v>3187</v>
      </c>
      <c r="C253" t="s">
        <v>1857</v>
      </c>
      <c r="D253" t="s">
        <v>100</v>
      </c>
      <c r="E253" s="68">
        <v>45189</v>
      </c>
      <c r="F253" s="55">
        <v>1626.9349199999999</v>
      </c>
      <c r="G253" s="55">
        <v>2.851823</v>
      </c>
      <c r="H253" s="55">
        <v>4.6397311999999996E-2</v>
      </c>
      <c r="I253" s="56">
        <f t="shared" si="3"/>
        <v>2.0996598880793638E-4</v>
      </c>
      <c r="J253" s="56">
        <f>H253/'סכום נכסי הקרן'!$C$41</f>
        <v>8.6844577025698072E-7</v>
      </c>
    </row>
    <row r="254" spans="1:10">
      <c r="A254" t="s">
        <v>3188</v>
      </c>
      <c r="B254" t="s">
        <v>3189</v>
      </c>
      <c r="C254" t="s">
        <v>1857</v>
      </c>
      <c r="D254" t="s">
        <v>100</v>
      </c>
      <c r="E254" s="68">
        <v>45195</v>
      </c>
      <c r="F254" s="55">
        <v>1626.9349199999999</v>
      </c>
      <c r="G254" s="55">
        <v>3.4983240000000002</v>
      </c>
      <c r="H254" s="55">
        <v>5.6915448E-2</v>
      </c>
      <c r="I254" s="56">
        <f t="shared" si="3"/>
        <v>2.5756466921546419E-4</v>
      </c>
      <c r="J254" s="56">
        <f>H254/'סכום נכסי הקרן'!$C$41</f>
        <v>1.065319906417879E-6</v>
      </c>
    </row>
    <row r="255" spans="1:10">
      <c r="A255" t="s">
        <v>3190</v>
      </c>
      <c r="B255" t="s">
        <v>3191</v>
      </c>
      <c r="C255" t="s">
        <v>1857</v>
      </c>
      <c r="D255" t="s">
        <v>100</v>
      </c>
      <c r="E255" s="68">
        <v>45196</v>
      </c>
      <c r="F255" s="55">
        <v>1626.9349199999999</v>
      </c>
      <c r="G255" s="55">
        <v>3.7793299999999999</v>
      </c>
      <c r="H255" s="55">
        <v>6.1487246000000002E-2</v>
      </c>
      <c r="I255" s="56">
        <f t="shared" si="3"/>
        <v>2.782538437887702E-4</v>
      </c>
      <c r="J255" s="56">
        <f>H255/'סכום נכסי הקרן'!$C$41</f>
        <v>1.1508929377945529E-6</v>
      </c>
    </row>
    <row r="256" spans="1:10">
      <c r="A256" t="s">
        <v>3192</v>
      </c>
      <c r="B256" t="s">
        <v>3193</v>
      </c>
      <c r="C256" t="s">
        <v>1857</v>
      </c>
      <c r="D256" t="s">
        <v>100</v>
      </c>
      <c r="E256" s="68">
        <v>45211</v>
      </c>
      <c r="F256" s="55">
        <v>2440.40238</v>
      </c>
      <c r="G256" s="55">
        <v>3.9561730000000002</v>
      </c>
      <c r="H256" s="55">
        <v>9.6546541999999999E-2</v>
      </c>
      <c r="I256" s="56">
        <f t="shared" si="3"/>
        <v>4.3691087442774618E-4</v>
      </c>
      <c r="J256" s="56">
        <f>H256/'סכום נכסי הקרן'!$C$41</f>
        <v>1.8071183958423702E-6</v>
      </c>
    </row>
    <row r="257" spans="1:10">
      <c r="A257" t="s">
        <v>3194</v>
      </c>
      <c r="B257" t="s">
        <v>3195</v>
      </c>
      <c r="C257" t="s">
        <v>1857</v>
      </c>
      <c r="D257" t="s">
        <v>100</v>
      </c>
      <c r="E257" s="68">
        <v>45201</v>
      </c>
      <c r="F257" s="55">
        <v>1626.9349199999999</v>
      </c>
      <c r="G257" s="55">
        <v>4.054138</v>
      </c>
      <c r="H257" s="55">
        <v>6.5958192999999998E-2</v>
      </c>
      <c r="I257" s="56">
        <f t="shared" si="3"/>
        <v>2.9848662813116648E-4</v>
      </c>
      <c r="J257" s="56">
        <f>H257/'סכום נכסי הקרן'!$C$41</f>
        <v>1.2345782817039832E-6</v>
      </c>
    </row>
    <row r="258" spans="1:10">
      <c r="A258" t="s">
        <v>3196</v>
      </c>
      <c r="B258" t="s">
        <v>3197</v>
      </c>
      <c r="C258" t="s">
        <v>1857</v>
      </c>
      <c r="D258" t="s">
        <v>100</v>
      </c>
      <c r="E258" s="68">
        <v>45201</v>
      </c>
      <c r="F258" s="55">
        <v>1626.9349199999999</v>
      </c>
      <c r="G258" s="55">
        <v>4.1063049999999999</v>
      </c>
      <c r="H258" s="55">
        <v>6.6806908000000012E-2</v>
      </c>
      <c r="I258" s="56">
        <f t="shared" si="3"/>
        <v>3.023273955487085E-4</v>
      </c>
      <c r="J258" s="56">
        <f>H258/'סכום נכסי הקרן'!$C$41</f>
        <v>1.2504641794021875E-6</v>
      </c>
    </row>
    <row r="259" spans="1:10">
      <c r="A259" t="s">
        <v>3198</v>
      </c>
      <c r="B259" t="s">
        <v>3199</v>
      </c>
      <c r="C259" t="s">
        <v>1857</v>
      </c>
      <c r="D259" t="s">
        <v>100</v>
      </c>
      <c r="E259" s="68">
        <v>45229</v>
      </c>
      <c r="F259" s="55">
        <v>2603.0958719999999</v>
      </c>
      <c r="G259" s="55">
        <v>4.6035870000000001</v>
      </c>
      <c r="H259" s="55">
        <v>0.11983577099999998</v>
      </c>
      <c r="I259" s="56">
        <f t="shared" si="3"/>
        <v>5.4230374709156477E-4</v>
      </c>
      <c r="J259" s="56">
        <f>H259/'סכום נכסי הקרן'!$C$41</f>
        <v>2.2430365890686542E-6</v>
      </c>
    </row>
    <row r="260" spans="1:10">
      <c r="A260" t="s">
        <v>3200</v>
      </c>
      <c r="B260" t="s">
        <v>3201</v>
      </c>
      <c r="C260" t="s">
        <v>1857</v>
      </c>
      <c r="D260" t="s">
        <v>107</v>
      </c>
      <c r="E260" s="68">
        <v>45176</v>
      </c>
      <c r="F260" s="55">
        <v>2454.6778770000001</v>
      </c>
      <c r="G260" s="55">
        <v>-6.705667</v>
      </c>
      <c r="H260" s="55">
        <v>-0.164602532</v>
      </c>
      <c r="I260" s="56">
        <f t="shared" si="3"/>
        <v>-7.4489085470447062E-4</v>
      </c>
      <c r="J260" s="56">
        <f>H260/'סכום נכסי הקרן'!$C$41</f>
        <v>-3.0809623774969835E-6</v>
      </c>
    </row>
    <row r="261" spans="1:10">
      <c r="A261" t="s">
        <v>3202</v>
      </c>
      <c r="B261" t="s">
        <v>3203</v>
      </c>
      <c r="C261" t="s">
        <v>1857</v>
      </c>
      <c r="D261" t="s">
        <v>107</v>
      </c>
      <c r="E261" s="68">
        <v>45161</v>
      </c>
      <c r="F261" s="55">
        <v>14011.488968</v>
      </c>
      <c r="G261" s="55">
        <v>-5.8817110000000001</v>
      </c>
      <c r="H261" s="55">
        <v>-0.82411527100000015</v>
      </c>
      <c r="I261" s="56">
        <f t="shared" si="3"/>
        <v>-3.7294440196715601E-3</v>
      </c>
      <c r="J261" s="56">
        <f>H261/'סכום נכסי הקרן'!$C$41</f>
        <v>-1.542545010590561E-5</v>
      </c>
    </row>
    <row r="262" spans="1:10">
      <c r="A262" t="s">
        <v>3204</v>
      </c>
      <c r="B262" t="s">
        <v>3205</v>
      </c>
      <c r="C262" t="s">
        <v>1857</v>
      </c>
      <c r="D262" t="s">
        <v>107</v>
      </c>
      <c r="E262" s="68">
        <v>45180</v>
      </c>
      <c r="F262" s="55">
        <v>1289.2377100000001</v>
      </c>
      <c r="G262" s="55">
        <v>-5.6458250000000003</v>
      </c>
      <c r="H262" s="55">
        <v>-7.2788103000000007E-2</v>
      </c>
      <c r="I262" s="56">
        <f t="shared" si="3"/>
        <v>-3.2939464294502502E-4</v>
      </c>
      <c r="J262" s="56">
        <f>H262/'סכום נכסי הקרן'!$C$41</f>
        <v>-1.3624177231512779E-6</v>
      </c>
    </row>
    <row r="263" spans="1:10">
      <c r="A263" t="s">
        <v>3206</v>
      </c>
      <c r="B263" t="s">
        <v>2761</v>
      </c>
      <c r="C263" t="s">
        <v>1857</v>
      </c>
      <c r="D263" t="s">
        <v>107</v>
      </c>
      <c r="E263" s="68">
        <v>45153</v>
      </c>
      <c r="F263" s="55">
        <v>35417.660000000003</v>
      </c>
      <c r="G263" s="55">
        <v>-4.8944510000000001</v>
      </c>
      <c r="H263" s="55">
        <v>-1.7335</v>
      </c>
      <c r="I263" s="56">
        <f t="shared" si="3"/>
        <v>-7.8447656967403148E-3</v>
      </c>
      <c r="J263" s="56">
        <f>H263/'סכום נכסי הקרן'!$C$41</f>
        <v>-3.2446938795516349E-5</v>
      </c>
    </row>
    <row r="264" spans="1:10">
      <c r="A264" t="s">
        <v>3207</v>
      </c>
      <c r="B264" t="s">
        <v>3208</v>
      </c>
      <c r="C264" t="s">
        <v>1857</v>
      </c>
      <c r="D264" t="s">
        <v>107</v>
      </c>
      <c r="E264" s="68">
        <v>45267</v>
      </c>
      <c r="F264" s="55">
        <v>1514.278681</v>
      </c>
      <c r="G264" s="55">
        <v>-3.7832910000000002</v>
      </c>
      <c r="H264" s="55">
        <v>-5.7289565000000001E-2</v>
      </c>
      <c r="I264" s="56">
        <f t="shared" si="3"/>
        <v>-2.5925769500615781E-4</v>
      </c>
      <c r="J264" s="56">
        <f>H264/'סכום נכסי הקרן'!$C$41</f>
        <v>-1.0723224742871392E-6</v>
      </c>
    </row>
    <row r="265" spans="1:10">
      <c r="A265" t="s">
        <v>3209</v>
      </c>
      <c r="B265" t="s">
        <v>3210</v>
      </c>
      <c r="C265" t="s">
        <v>1857</v>
      </c>
      <c r="D265" t="s">
        <v>107</v>
      </c>
      <c r="E265" s="68">
        <v>45127</v>
      </c>
      <c r="F265" s="55">
        <v>73002.95</v>
      </c>
      <c r="G265" s="55">
        <v>0.59496199999999999</v>
      </c>
      <c r="H265" s="55">
        <v>0.43433999999999995</v>
      </c>
      <c r="I265" s="56">
        <f t="shared" si="3"/>
        <v>1.9655584267217695E-3</v>
      </c>
      <c r="J265" s="56">
        <f>H265/'סכום נכסי הקרן'!$C$41</f>
        <v>8.1297971712977038E-6</v>
      </c>
    </row>
    <row r="266" spans="1:10">
      <c r="A266" t="s">
        <v>3211</v>
      </c>
      <c r="B266" t="s">
        <v>3212</v>
      </c>
      <c r="C266" t="s">
        <v>1857</v>
      </c>
      <c r="D266" t="s">
        <v>100</v>
      </c>
      <c r="E266" s="68">
        <v>45127</v>
      </c>
      <c r="F266" s="55">
        <v>29085.35</v>
      </c>
      <c r="G266" s="55">
        <v>1.081094</v>
      </c>
      <c r="H266" s="55">
        <v>0.31444</v>
      </c>
      <c r="I266" s="56">
        <f t="shared" ref="I266:I329" si="4">H266/$H$9</f>
        <v>1.4229640182769107E-3</v>
      </c>
      <c r="J266" s="56">
        <f>H266/'סכום נכסי הקרן'!$C$41</f>
        <v>5.8855583702694899E-6</v>
      </c>
    </row>
    <row r="267" spans="1:10">
      <c r="A267" t="s">
        <v>3211</v>
      </c>
      <c r="B267" t="s">
        <v>3213</v>
      </c>
      <c r="C267" t="s">
        <v>1857</v>
      </c>
      <c r="D267" t="s">
        <v>100</v>
      </c>
      <c r="E267" s="68">
        <v>45127</v>
      </c>
      <c r="F267" s="55">
        <v>11285.985779000002</v>
      </c>
      <c r="G267" s="55">
        <v>1.081108</v>
      </c>
      <c r="H267" s="55">
        <v>0.12201366600000001</v>
      </c>
      <c r="I267" s="56">
        <f t="shared" si="4"/>
        <v>5.5215957402384201E-4</v>
      </c>
      <c r="J267" s="56">
        <f>H267/'סכום נכסי הקרן'!$C$41</f>
        <v>2.2838015303827944E-6</v>
      </c>
    </row>
    <row r="268" spans="1:10">
      <c r="A268" t="s">
        <v>3214</v>
      </c>
      <c r="B268" t="s">
        <v>3215</v>
      </c>
      <c r="C268" t="s">
        <v>1857</v>
      </c>
      <c r="D268" t="s">
        <v>100</v>
      </c>
      <c r="E268" s="68">
        <v>45127</v>
      </c>
      <c r="F268" s="55">
        <v>4686.046225</v>
      </c>
      <c r="G268" s="55">
        <v>1.0584519999999999</v>
      </c>
      <c r="H268" s="55">
        <v>4.9599541999999996E-2</v>
      </c>
      <c r="I268" s="56">
        <f t="shared" si="4"/>
        <v>2.2445733236552088E-4</v>
      </c>
      <c r="J268" s="56">
        <f>H268/'סכום נכסי הקרן'!$C$41</f>
        <v>9.2838379207363284E-7</v>
      </c>
    </row>
    <row r="269" spans="1:10">
      <c r="A269" t="s">
        <v>3216</v>
      </c>
      <c r="B269" t="s">
        <v>3217</v>
      </c>
      <c r="C269" t="s">
        <v>1857</v>
      </c>
      <c r="D269" t="s">
        <v>100</v>
      </c>
      <c r="E269" s="68">
        <v>45127</v>
      </c>
      <c r="F269" s="55">
        <v>3513.3006799999998</v>
      </c>
      <c r="G269" s="55">
        <v>1.0237130000000001</v>
      </c>
      <c r="H269" s="55">
        <v>3.5966107999999997E-2</v>
      </c>
      <c r="I269" s="56">
        <f t="shared" si="4"/>
        <v>1.6276070971079168E-4</v>
      </c>
      <c r="J269" s="56">
        <f>H269/'סכום נכסי הקרן'!$C$41</f>
        <v>6.7319879145597396E-7</v>
      </c>
    </row>
    <row r="270" spans="1:10">
      <c r="A270" t="s">
        <v>3218</v>
      </c>
      <c r="B270" t="s">
        <v>3219</v>
      </c>
      <c r="C270" t="s">
        <v>1857</v>
      </c>
      <c r="D270" t="s">
        <v>100</v>
      </c>
      <c r="E270" s="68">
        <v>45153</v>
      </c>
      <c r="F270" s="55">
        <v>35124.410000000003</v>
      </c>
      <c r="G270" s="55">
        <v>-1.413319</v>
      </c>
      <c r="H270" s="55">
        <v>-0.49642000000000003</v>
      </c>
      <c r="I270" s="56">
        <f t="shared" si="4"/>
        <v>-2.2464947142635289E-3</v>
      </c>
      <c r="J270" s="56">
        <f>H270/'סכום נכסי הקרן'!$C$41</f>
        <v>-9.2917850342487611E-6</v>
      </c>
    </row>
    <row r="271" spans="1:10">
      <c r="A271" t="s">
        <v>3220</v>
      </c>
      <c r="B271" t="s">
        <v>3221</v>
      </c>
      <c r="C271" t="s">
        <v>1857</v>
      </c>
      <c r="D271" t="s">
        <v>100</v>
      </c>
      <c r="E271" s="68">
        <v>45267</v>
      </c>
      <c r="F271" s="55">
        <v>1691.9245060000001</v>
      </c>
      <c r="G271" s="55">
        <v>-2.7613349999999999</v>
      </c>
      <c r="H271" s="55">
        <v>-4.6719707999999999E-2</v>
      </c>
      <c r="I271" s="56">
        <f t="shared" si="4"/>
        <v>-2.1142495683883705E-4</v>
      </c>
      <c r="J271" s="56">
        <f>H271/'סכום נכסי הקרן'!$C$41</f>
        <v>-8.7448024575736685E-7</v>
      </c>
    </row>
    <row r="272" spans="1:10">
      <c r="A272" t="s">
        <v>3222</v>
      </c>
      <c r="B272" t="s">
        <v>3223</v>
      </c>
      <c r="C272" t="s">
        <v>1857</v>
      </c>
      <c r="D272" t="s">
        <v>102</v>
      </c>
      <c r="E272" s="68">
        <v>45195</v>
      </c>
      <c r="F272" s="55">
        <v>3273.4152679999997</v>
      </c>
      <c r="G272" s="55">
        <v>-3.9586079999999999</v>
      </c>
      <c r="H272" s="55">
        <v>-0.12958167000000001</v>
      </c>
      <c r="I272" s="56">
        <f t="shared" si="4"/>
        <v>-5.8640775295201817E-4</v>
      </c>
      <c r="J272" s="56">
        <f>H272/'סכום נכסי הקרן'!$C$41</f>
        <v>-2.4254563112263034E-6</v>
      </c>
    </row>
    <row r="273" spans="1:10">
      <c r="A273" t="s">
        <v>3224</v>
      </c>
      <c r="B273" t="s">
        <v>3225</v>
      </c>
      <c r="C273" t="s">
        <v>1857</v>
      </c>
      <c r="D273" t="s">
        <v>102</v>
      </c>
      <c r="E273" s="68">
        <v>45195</v>
      </c>
      <c r="F273" s="55">
        <v>3274.1824139999999</v>
      </c>
      <c r="G273" s="55">
        <v>-3.93425</v>
      </c>
      <c r="H273" s="55">
        <v>-0.12881452300000001</v>
      </c>
      <c r="I273" s="56">
        <f t="shared" si="4"/>
        <v>-5.8293611264630303E-4</v>
      </c>
      <c r="J273" s="56">
        <f>H273/'סכום נכסי הקרן'!$C$41</f>
        <v>-2.411097169745967E-6</v>
      </c>
    </row>
    <row r="274" spans="1:10">
      <c r="A274" t="s">
        <v>3226</v>
      </c>
      <c r="B274" t="s">
        <v>3227</v>
      </c>
      <c r="C274" t="s">
        <v>1857</v>
      </c>
      <c r="D274" t="s">
        <v>102</v>
      </c>
      <c r="E274" s="68">
        <v>45210</v>
      </c>
      <c r="F274" s="55">
        <v>29125.550567999999</v>
      </c>
      <c r="G274" s="55">
        <v>-3.9090379999999998</v>
      </c>
      <c r="H274" s="55">
        <v>-1.1385289510000001</v>
      </c>
      <c r="I274" s="56">
        <f t="shared" si="4"/>
        <v>-5.1522889296513035E-3</v>
      </c>
      <c r="J274" s="56">
        <f>H274/'סכום נכסי הקרן'!$C$41</f>
        <v>-2.1310515829258977E-5</v>
      </c>
    </row>
    <row r="275" spans="1:10">
      <c r="A275" t="s">
        <v>3228</v>
      </c>
      <c r="B275" t="s">
        <v>3229</v>
      </c>
      <c r="C275" t="s">
        <v>1857</v>
      </c>
      <c r="D275" t="s">
        <v>102</v>
      </c>
      <c r="E275" s="68">
        <v>45232</v>
      </c>
      <c r="F275" s="55">
        <v>4097.7144719999997</v>
      </c>
      <c r="G275" s="55">
        <v>-3.938898</v>
      </c>
      <c r="H275" s="55">
        <v>-0.16140479600000002</v>
      </c>
      <c r="I275" s="56">
        <f t="shared" si="4"/>
        <v>-7.3041984825507268E-4</v>
      </c>
      <c r="J275" s="56">
        <f>H275/'סכום נכסי הקרן'!$C$41</f>
        <v>-3.0211084725207974E-6</v>
      </c>
    </row>
    <row r="276" spans="1:10">
      <c r="A276" t="s">
        <v>3230</v>
      </c>
      <c r="B276" t="s">
        <v>3231</v>
      </c>
      <c r="C276" t="s">
        <v>1857</v>
      </c>
      <c r="D276" t="s">
        <v>102</v>
      </c>
      <c r="E276" s="68">
        <v>45232</v>
      </c>
      <c r="F276" s="55">
        <v>2199.3707570000001</v>
      </c>
      <c r="G276" s="55">
        <v>-3.8902739999999998</v>
      </c>
      <c r="H276" s="55">
        <v>-8.5561548000000001E-2</v>
      </c>
      <c r="I276" s="56">
        <f t="shared" si="4"/>
        <v>-3.8719947892148826E-4</v>
      </c>
      <c r="J276" s="56">
        <f>H276/'סכום נכסי הקרן'!$C$41</f>
        <v>-1.6015058039836367E-6</v>
      </c>
    </row>
    <row r="277" spans="1:10">
      <c r="A277" t="s">
        <v>3230</v>
      </c>
      <c r="B277" t="s">
        <v>3232</v>
      </c>
      <c r="C277" t="s">
        <v>1857</v>
      </c>
      <c r="D277" t="s">
        <v>102</v>
      </c>
      <c r="E277" s="68">
        <v>45232</v>
      </c>
      <c r="F277" s="55">
        <v>48292.308287000007</v>
      </c>
      <c r="G277" s="55">
        <v>-3.8902739999999998</v>
      </c>
      <c r="H277" s="55">
        <v>-1.878703089</v>
      </c>
      <c r="I277" s="56">
        <f t="shared" si="4"/>
        <v>-8.5018664822309013E-3</v>
      </c>
      <c r="J277" s="56">
        <f>H277/'סכום נכסי הקרן'!$C$41</f>
        <v>-3.5164790391537644E-5</v>
      </c>
    </row>
    <row r="278" spans="1:10">
      <c r="A278" t="s">
        <v>3233</v>
      </c>
      <c r="B278" t="s">
        <v>3234</v>
      </c>
      <c r="C278" t="s">
        <v>1857</v>
      </c>
      <c r="D278" t="s">
        <v>102</v>
      </c>
      <c r="E278" s="68">
        <v>45187</v>
      </c>
      <c r="F278" s="55">
        <v>116812.98</v>
      </c>
      <c r="G278" s="55">
        <v>-3.2204549999999998</v>
      </c>
      <c r="H278" s="55">
        <v>-3.7619099999999999</v>
      </c>
      <c r="I278" s="56">
        <f t="shared" si="4"/>
        <v>-1.7024114521040874E-2</v>
      </c>
      <c r="J278" s="56">
        <f>H278/'סכום נכסי הקרן'!$C$41</f>
        <v>-7.0413881467690172E-5</v>
      </c>
    </row>
    <row r="279" spans="1:10">
      <c r="A279" t="s">
        <v>3235</v>
      </c>
      <c r="B279" t="s">
        <v>3236</v>
      </c>
      <c r="C279" t="s">
        <v>1857</v>
      </c>
      <c r="D279" t="s">
        <v>102</v>
      </c>
      <c r="E279" s="68">
        <v>45181</v>
      </c>
      <c r="F279" s="55">
        <v>9125.0957569999991</v>
      </c>
      <c r="G279" s="55">
        <v>-2.554996</v>
      </c>
      <c r="H279" s="55">
        <v>-0.23314582099999998</v>
      </c>
      <c r="I279" s="56">
        <f t="shared" si="4"/>
        <v>-1.0550760536020521E-3</v>
      </c>
      <c r="J279" s="56">
        <f>H279/'סכום נכסי הקרן'!$C$41</f>
        <v>-4.3639274210657104E-6</v>
      </c>
    </row>
    <row r="280" spans="1:10">
      <c r="A280" t="s">
        <v>3237</v>
      </c>
      <c r="B280" t="s">
        <v>3238</v>
      </c>
      <c r="C280" t="s">
        <v>1857</v>
      </c>
      <c r="D280" t="s">
        <v>102</v>
      </c>
      <c r="E280" s="68">
        <v>45181</v>
      </c>
      <c r="F280" s="55">
        <v>3318.8303559999999</v>
      </c>
      <c r="G280" s="55">
        <v>-2.5360309999999999</v>
      </c>
      <c r="H280" s="55">
        <v>-8.416658099999999E-2</v>
      </c>
      <c r="I280" s="56">
        <f t="shared" si="4"/>
        <v>-3.808867074939227E-4</v>
      </c>
      <c r="J280" s="56">
        <f>H280/'סכום נכסי הקרן'!$C$41</f>
        <v>-1.5753953864060392E-6</v>
      </c>
    </row>
    <row r="281" spans="1:10">
      <c r="A281" t="s">
        <v>3239</v>
      </c>
      <c r="B281" t="s">
        <v>3240</v>
      </c>
      <c r="C281" t="s">
        <v>1857</v>
      </c>
      <c r="D281" t="s">
        <v>102</v>
      </c>
      <c r="E281" s="68">
        <v>45176</v>
      </c>
      <c r="F281" s="55">
        <v>14935.427035999999</v>
      </c>
      <c r="G281" s="55">
        <v>-2.5915659999999998</v>
      </c>
      <c r="H281" s="55">
        <v>-0.38706149200000001</v>
      </c>
      <c r="I281" s="56">
        <f t="shared" si="4"/>
        <v>-1.7516046812637587E-3</v>
      </c>
      <c r="J281" s="56">
        <f>H281/'סכום נכסי הקרן'!$C$41</f>
        <v>-7.2448575373667385E-6</v>
      </c>
    </row>
    <row r="282" spans="1:10">
      <c r="A282" t="s">
        <v>3241</v>
      </c>
      <c r="B282" t="s">
        <v>3242</v>
      </c>
      <c r="C282" t="s">
        <v>1857</v>
      </c>
      <c r="D282" t="s">
        <v>102</v>
      </c>
      <c r="E282" s="68">
        <v>45181</v>
      </c>
      <c r="F282" s="55">
        <v>2510.4640989999998</v>
      </c>
      <c r="G282" s="55">
        <v>-2.5265520000000001</v>
      </c>
      <c r="H282" s="55">
        <v>-6.3428179000000001E-2</v>
      </c>
      <c r="I282" s="56">
        <f t="shared" si="4"/>
        <v>-2.8703732496446747E-4</v>
      </c>
      <c r="J282" s="56">
        <f>H282/'סכום נכסי הקרן'!$C$41</f>
        <v>-1.1872225220213761E-6</v>
      </c>
    </row>
    <row r="283" spans="1:10">
      <c r="A283" t="s">
        <v>3241</v>
      </c>
      <c r="B283" t="s">
        <v>3243</v>
      </c>
      <c r="C283" t="s">
        <v>1857</v>
      </c>
      <c r="D283" t="s">
        <v>102</v>
      </c>
      <c r="E283" s="68">
        <v>45181</v>
      </c>
      <c r="F283" s="55">
        <v>97745.836937</v>
      </c>
      <c r="G283" s="55">
        <v>-2.5265520000000001</v>
      </c>
      <c r="H283" s="55">
        <v>-2.4695992430000002</v>
      </c>
      <c r="I283" s="56">
        <f t="shared" si="4"/>
        <v>-1.1175902755224834E-2</v>
      </c>
      <c r="J283" s="56">
        <f>H283/'סכום נכסי הקרן'!$C$41</f>
        <v>-4.6224941152047602E-5</v>
      </c>
    </row>
    <row r="284" spans="1:10">
      <c r="A284" t="s">
        <v>3244</v>
      </c>
      <c r="B284" t="s">
        <v>3245</v>
      </c>
      <c r="C284" t="s">
        <v>1857</v>
      </c>
      <c r="D284" t="s">
        <v>102</v>
      </c>
      <c r="E284" s="68">
        <v>45176</v>
      </c>
      <c r="F284" s="55">
        <v>4721.2975489999999</v>
      </c>
      <c r="G284" s="55">
        <v>-2.5725989999999999</v>
      </c>
      <c r="H284" s="55">
        <v>-0.12146007600000001</v>
      </c>
      <c r="I284" s="56">
        <f t="shared" si="4"/>
        <v>-5.4965436269297473E-4</v>
      </c>
      <c r="J284" s="56">
        <f>H284/'סכום נכסי הקרן'!$C$41</f>
        <v>-2.2734396608426678E-6</v>
      </c>
    </row>
    <row r="285" spans="1:10">
      <c r="A285" t="s">
        <v>3246</v>
      </c>
      <c r="B285" t="s">
        <v>3247</v>
      </c>
      <c r="C285" t="s">
        <v>1857</v>
      </c>
      <c r="D285" t="s">
        <v>102</v>
      </c>
      <c r="E285" s="68">
        <v>45176</v>
      </c>
      <c r="F285" s="55">
        <v>42137.668982000003</v>
      </c>
      <c r="G285" s="55">
        <v>-2.5725989999999999</v>
      </c>
      <c r="H285" s="55">
        <v>-1.084033448</v>
      </c>
      <c r="I285" s="56">
        <f t="shared" si="4"/>
        <v>-4.9056754583152729E-3</v>
      </c>
      <c r="J285" s="56">
        <f>H285/'סכום נכסי הקרן'!$C$41</f>
        <v>-2.029049145633029E-5</v>
      </c>
    </row>
    <row r="286" spans="1:10">
      <c r="A286" t="s">
        <v>3248</v>
      </c>
      <c r="B286" t="s">
        <v>3249</v>
      </c>
      <c r="C286" t="s">
        <v>1857</v>
      </c>
      <c r="D286" t="s">
        <v>102</v>
      </c>
      <c r="E286" s="68">
        <v>45175</v>
      </c>
      <c r="F286" s="55">
        <v>37120.910335</v>
      </c>
      <c r="G286" s="55">
        <v>-2.3767309999999999</v>
      </c>
      <c r="H286" s="55">
        <v>-0.88226425200000014</v>
      </c>
      <c r="I286" s="56">
        <f t="shared" si="4"/>
        <v>-3.992590908306809E-3</v>
      </c>
      <c r="J286" s="56">
        <f>H286/'סכום נכסי הקרן'!$C$41</f>
        <v>-1.6513858774800125E-5</v>
      </c>
    </row>
    <row r="287" spans="1:10">
      <c r="A287" t="s">
        <v>3250</v>
      </c>
      <c r="B287" t="s">
        <v>3251</v>
      </c>
      <c r="C287" t="s">
        <v>1857</v>
      </c>
      <c r="D287" t="s">
        <v>102</v>
      </c>
      <c r="E287" s="68">
        <v>45183</v>
      </c>
      <c r="F287" s="55">
        <v>40682.669063000001</v>
      </c>
      <c r="G287" s="55">
        <v>-2.4464760000000001</v>
      </c>
      <c r="H287" s="55">
        <v>-0.99529187500000005</v>
      </c>
      <c r="I287" s="56">
        <f t="shared" si="4"/>
        <v>-4.5040851221484568E-3</v>
      </c>
      <c r="J287" s="56">
        <f>H287/'סכום נכסי הקרן'!$C$41</f>
        <v>-1.8629463254571508E-5</v>
      </c>
    </row>
    <row r="288" spans="1:10">
      <c r="A288" t="s">
        <v>3250</v>
      </c>
      <c r="B288" t="s">
        <v>3252</v>
      </c>
      <c r="C288" t="s">
        <v>1857</v>
      </c>
      <c r="D288" t="s">
        <v>102</v>
      </c>
      <c r="E288" s="68">
        <v>45183</v>
      </c>
      <c r="F288" s="55">
        <v>23704.830590000005</v>
      </c>
      <c r="G288" s="55">
        <v>-2.4464760000000001</v>
      </c>
      <c r="H288" s="55">
        <v>-0.57993307400000005</v>
      </c>
      <c r="I288" s="56">
        <f t="shared" si="4"/>
        <v>-2.6244240469110833E-3</v>
      </c>
      <c r="J288" s="56">
        <f>H288/'סכום נכסי הקרן'!$C$41</f>
        <v>-1.0854948345874621E-5</v>
      </c>
    </row>
    <row r="289" spans="1:10">
      <c r="A289" t="s">
        <v>3253</v>
      </c>
      <c r="B289" t="s">
        <v>3254</v>
      </c>
      <c r="C289" t="s">
        <v>1857</v>
      </c>
      <c r="D289" t="s">
        <v>102</v>
      </c>
      <c r="E289" s="68">
        <v>45183</v>
      </c>
      <c r="F289" s="55">
        <v>26452.175276999998</v>
      </c>
      <c r="G289" s="55">
        <v>-2.4464760000000001</v>
      </c>
      <c r="H289" s="55">
        <v>-0.64714620999999994</v>
      </c>
      <c r="I289" s="56">
        <f t="shared" si="4"/>
        <v>-2.9285897830882627E-3</v>
      </c>
      <c r="J289" s="56">
        <f>H289/'סכום נכסי הקרן'!$C$41</f>
        <v>-1.2113016133614288E-5</v>
      </c>
    </row>
    <row r="290" spans="1:10">
      <c r="A290" t="s">
        <v>3255</v>
      </c>
      <c r="B290" t="s">
        <v>3256</v>
      </c>
      <c r="C290" t="s">
        <v>1857</v>
      </c>
      <c r="D290" t="s">
        <v>102</v>
      </c>
      <c r="E290" s="68">
        <v>45183</v>
      </c>
      <c r="F290" s="55">
        <v>20481.767526</v>
      </c>
      <c r="G290" s="55">
        <v>-2.4417490000000002</v>
      </c>
      <c r="H290" s="55">
        <v>-0.50011330799999998</v>
      </c>
      <c r="I290" s="56">
        <f t="shared" si="4"/>
        <v>-2.2632083778954273E-3</v>
      </c>
      <c r="J290" s="56">
        <f>H290/'סכום נכסי הקרן'!$C$41</f>
        <v>-9.3609148517445718E-6</v>
      </c>
    </row>
    <row r="291" spans="1:10">
      <c r="A291" t="s">
        <v>3257</v>
      </c>
      <c r="B291" t="s">
        <v>3258</v>
      </c>
      <c r="C291" t="s">
        <v>1857</v>
      </c>
      <c r="D291" t="s">
        <v>102</v>
      </c>
      <c r="E291" s="68">
        <v>45266</v>
      </c>
      <c r="F291" s="55">
        <v>9573.0719200000003</v>
      </c>
      <c r="G291" s="55">
        <v>-2.3862839999999998</v>
      </c>
      <c r="H291" s="55">
        <v>-0.22844066800000001</v>
      </c>
      <c r="I291" s="56">
        <f t="shared" si="4"/>
        <v>-1.0337833954813054E-3</v>
      </c>
      <c r="J291" s="56">
        <f>H291/'סכום נכסי הקרן'!$C$41</f>
        <v>-4.2758583057414883E-6</v>
      </c>
    </row>
    <row r="292" spans="1:10">
      <c r="A292" t="s">
        <v>3259</v>
      </c>
      <c r="B292" t="s">
        <v>3260</v>
      </c>
      <c r="C292" t="s">
        <v>1857</v>
      </c>
      <c r="D292" t="s">
        <v>102</v>
      </c>
      <c r="E292" s="68">
        <v>45161</v>
      </c>
      <c r="F292" s="55">
        <v>23723.19</v>
      </c>
      <c r="G292" s="55">
        <v>-1.6515059999999999</v>
      </c>
      <c r="H292" s="55">
        <v>-0.39179000000000003</v>
      </c>
      <c r="I292" s="56">
        <f t="shared" si="4"/>
        <v>-1.7730030298966761E-3</v>
      </c>
      <c r="J292" s="56">
        <f>H292/'סכום נכסי הקרן'!$C$41</f>
        <v>-7.3333638019586679E-6</v>
      </c>
    </row>
    <row r="293" spans="1:10">
      <c r="A293" t="s">
        <v>3261</v>
      </c>
      <c r="B293" t="s">
        <v>3262</v>
      </c>
      <c r="C293" t="s">
        <v>1857</v>
      </c>
      <c r="D293" t="s">
        <v>102</v>
      </c>
      <c r="E293" s="68">
        <v>45274</v>
      </c>
      <c r="F293" s="55">
        <v>6691.6678449999999</v>
      </c>
      <c r="G293" s="55">
        <v>-1.485609</v>
      </c>
      <c r="H293" s="55">
        <v>-9.9411996999999988E-2</v>
      </c>
      <c r="I293" s="56">
        <f t="shared" si="4"/>
        <v>-4.498781793539377E-4</v>
      </c>
      <c r="J293" s="56">
        <f>H293/'סכום נכסי הקרן'!$C$41</f>
        <v>-1.8607528019608043E-6</v>
      </c>
    </row>
    <row r="294" spans="1:10">
      <c r="A294" t="s">
        <v>3263</v>
      </c>
      <c r="B294" t="s">
        <v>3264</v>
      </c>
      <c r="C294" t="s">
        <v>1857</v>
      </c>
      <c r="D294" t="s">
        <v>102</v>
      </c>
      <c r="E294" s="68">
        <v>45161</v>
      </c>
      <c r="F294" s="55">
        <v>4188.2377909999996</v>
      </c>
      <c r="G294" s="55">
        <v>-1.5385150000000001</v>
      </c>
      <c r="H294" s="55">
        <v>-6.4436676999999998E-2</v>
      </c>
      <c r="I294" s="56">
        <f t="shared" si="4"/>
        <v>-2.916011729688697E-4</v>
      </c>
      <c r="J294" s="56">
        <f>H294/'סכום נכסי הקרן'!$C$41</f>
        <v>-1.2060991720827551E-6</v>
      </c>
    </row>
    <row r="295" spans="1:10">
      <c r="A295" t="s">
        <v>3265</v>
      </c>
      <c r="B295" t="s">
        <v>3266</v>
      </c>
      <c r="C295" t="s">
        <v>1857</v>
      </c>
      <c r="D295" t="s">
        <v>102</v>
      </c>
      <c r="E295" s="68">
        <v>45279</v>
      </c>
      <c r="F295" s="55">
        <v>2523.184084</v>
      </c>
      <c r="G295" s="55">
        <v>-0.93020800000000003</v>
      </c>
      <c r="H295" s="55">
        <v>-2.3470857000000001E-2</v>
      </c>
      <c r="I295" s="56">
        <f t="shared" si="4"/>
        <v>-1.0621481042209247E-4</v>
      </c>
      <c r="J295" s="56">
        <f>H295/'סכום נכסי הקרן'!$C$41</f>
        <v>-4.3931783129928841E-7</v>
      </c>
    </row>
    <row r="296" spans="1:10">
      <c r="A296" t="s">
        <v>3267</v>
      </c>
      <c r="B296" t="s">
        <v>3268</v>
      </c>
      <c r="C296" t="s">
        <v>1857</v>
      </c>
      <c r="D296" t="s">
        <v>102</v>
      </c>
      <c r="E296" s="68">
        <v>45279</v>
      </c>
      <c r="F296" s="55">
        <v>2525.2553800000001</v>
      </c>
      <c r="G296" s="55">
        <v>-0.84742200000000001</v>
      </c>
      <c r="H296" s="55">
        <v>-2.1399560999999998E-2</v>
      </c>
      <c r="I296" s="56">
        <f t="shared" si="4"/>
        <v>-9.6841385669513608E-5</v>
      </c>
      <c r="J296" s="56">
        <f>H296/'סכום נכסי הקרן'!$C$41</f>
        <v>-4.0054816614820799E-7</v>
      </c>
    </row>
    <row r="297" spans="1:10">
      <c r="A297" t="s">
        <v>3269</v>
      </c>
      <c r="B297" t="s">
        <v>3270</v>
      </c>
      <c r="C297" t="s">
        <v>1857</v>
      </c>
      <c r="D297" t="s">
        <v>102</v>
      </c>
      <c r="E297" s="68">
        <v>45280</v>
      </c>
      <c r="F297" s="55">
        <v>119484.26</v>
      </c>
      <c r="G297" s="55">
        <v>-0.91277299999999995</v>
      </c>
      <c r="H297" s="55">
        <v>-1.0906199999999999</v>
      </c>
      <c r="I297" s="56">
        <f t="shared" si="4"/>
        <v>-4.9354821829702454E-3</v>
      </c>
      <c r="J297" s="56">
        <f>H297/'סכום נכסי הקרן'!$C$41</f>
        <v>-2.0413775822997424E-5</v>
      </c>
    </row>
    <row r="298" spans="1:10">
      <c r="A298" t="s">
        <v>3271</v>
      </c>
      <c r="B298" t="s">
        <v>3272</v>
      </c>
      <c r="C298" t="s">
        <v>1857</v>
      </c>
      <c r="D298" t="s">
        <v>102</v>
      </c>
      <c r="E298" s="68">
        <v>45145</v>
      </c>
      <c r="F298" s="55">
        <v>302162.07</v>
      </c>
      <c r="G298" s="55">
        <v>0.16009000000000001</v>
      </c>
      <c r="H298" s="55">
        <v>0.48372999999999999</v>
      </c>
      <c r="I298" s="56">
        <f t="shared" si="4"/>
        <v>2.1890674995582301E-3</v>
      </c>
      <c r="J298" s="56">
        <f>H298/'סכום נכסי הקרן'!$C$41</f>
        <v>9.0542588425469413E-6</v>
      </c>
    </row>
    <row r="299" spans="1:10">
      <c r="A299" t="s">
        <v>3273</v>
      </c>
      <c r="B299" t="s">
        <v>3274</v>
      </c>
      <c r="C299" t="s">
        <v>1857</v>
      </c>
      <c r="D299" t="s">
        <v>102</v>
      </c>
      <c r="E299" s="68">
        <v>45288</v>
      </c>
      <c r="F299" s="55">
        <v>1703.8329759999999</v>
      </c>
      <c r="G299" s="55">
        <v>0.37514199999999998</v>
      </c>
      <c r="H299" s="55">
        <v>6.3917929999999998E-3</v>
      </c>
      <c r="I299" s="56">
        <f t="shared" si="4"/>
        <v>2.8925363984461991E-5</v>
      </c>
      <c r="J299" s="56">
        <f>H299/'סכום נכסי הקרן'!$C$41</f>
        <v>1.1963894794612624E-7</v>
      </c>
    </row>
    <row r="300" spans="1:10">
      <c r="A300" t="s">
        <v>3275</v>
      </c>
      <c r="B300" t="s">
        <v>3276</v>
      </c>
      <c r="C300" t="s">
        <v>1857</v>
      </c>
      <c r="D300" t="s">
        <v>102</v>
      </c>
      <c r="E300" s="68">
        <v>45099</v>
      </c>
      <c r="F300" s="55">
        <v>93456.441919999997</v>
      </c>
      <c r="G300" s="55">
        <v>0.38185999999999998</v>
      </c>
      <c r="H300" s="55">
        <v>0.35687304799999997</v>
      </c>
      <c r="I300" s="56">
        <f t="shared" si="4"/>
        <v>1.6149901615469047E-3</v>
      </c>
      <c r="J300" s="56">
        <f>H300/'סכום נכסי הקרן'!$C$41</f>
        <v>6.6798026802569182E-6</v>
      </c>
    </row>
    <row r="301" spans="1:10">
      <c r="A301" t="s">
        <v>3275</v>
      </c>
      <c r="B301" t="s">
        <v>3277</v>
      </c>
      <c r="C301" t="s">
        <v>1857</v>
      </c>
      <c r="D301" t="s">
        <v>102</v>
      </c>
      <c r="E301" s="68">
        <v>45099</v>
      </c>
      <c r="F301" s="55">
        <v>39253.305541000002</v>
      </c>
      <c r="G301" s="55">
        <v>0.38185999999999998</v>
      </c>
      <c r="H301" s="55">
        <v>0.149892792</v>
      </c>
      <c r="I301" s="56">
        <f t="shared" si="4"/>
        <v>6.7832352631683353E-4</v>
      </c>
      <c r="J301" s="56">
        <f>H301/'סכום נכסי הקרן'!$C$41</f>
        <v>2.8056315246109389E-6</v>
      </c>
    </row>
    <row r="302" spans="1:10">
      <c r="A302" t="s">
        <v>3275</v>
      </c>
      <c r="B302" t="s">
        <v>3278</v>
      </c>
      <c r="C302" t="s">
        <v>1857</v>
      </c>
      <c r="D302" t="s">
        <v>102</v>
      </c>
      <c r="E302" s="68">
        <v>45099</v>
      </c>
      <c r="F302" s="55">
        <v>3254.489118</v>
      </c>
      <c r="G302" s="55">
        <v>0.38185999999999998</v>
      </c>
      <c r="H302" s="55">
        <v>1.2427601999999999E-2</v>
      </c>
      <c r="I302" s="56">
        <f t="shared" si="4"/>
        <v>5.6239761097399089E-5</v>
      </c>
      <c r="J302" s="56">
        <f>H302/'סכום נכסי הקרן'!$C$41</f>
        <v>2.3261473404617048E-7</v>
      </c>
    </row>
    <row r="303" spans="1:10">
      <c r="A303" t="s">
        <v>3279</v>
      </c>
      <c r="B303" t="s">
        <v>3280</v>
      </c>
      <c r="C303" t="s">
        <v>1857</v>
      </c>
      <c r="D303" t="s">
        <v>102</v>
      </c>
      <c r="E303" s="68">
        <v>45288</v>
      </c>
      <c r="F303" s="55">
        <v>1705.3672699999997</v>
      </c>
      <c r="G303" s="55">
        <v>0.46477299999999999</v>
      </c>
      <c r="H303" s="55">
        <v>7.9260870000000001E-3</v>
      </c>
      <c r="I303" s="56">
        <f t="shared" si="4"/>
        <v>3.5868644595892325E-5</v>
      </c>
      <c r="J303" s="56">
        <f>H303/'סכום נכסי הקרן'!$C$41</f>
        <v>1.4835723090679999E-7</v>
      </c>
    </row>
    <row r="304" spans="1:10">
      <c r="A304" t="s">
        <v>3281</v>
      </c>
      <c r="B304" t="s">
        <v>3282</v>
      </c>
      <c r="C304" t="s">
        <v>1857</v>
      </c>
      <c r="D304" t="s">
        <v>102</v>
      </c>
      <c r="E304" s="68">
        <v>45148</v>
      </c>
      <c r="F304" s="55">
        <v>21695.278990999999</v>
      </c>
      <c r="G304" s="55">
        <v>0.43294700000000003</v>
      </c>
      <c r="H304" s="55">
        <v>9.3929070999999975E-2</v>
      </c>
      <c r="I304" s="56">
        <f t="shared" si="4"/>
        <v>4.2506579412026843E-4</v>
      </c>
      <c r="J304" s="56">
        <f>H304/'סכום נכסי הקרן'!$C$41</f>
        <v>1.7581256520661717E-6</v>
      </c>
    </row>
    <row r="305" spans="1:10">
      <c r="A305" t="s">
        <v>3283</v>
      </c>
      <c r="B305" t="s">
        <v>3284</v>
      </c>
      <c r="C305" t="s">
        <v>1857</v>
      </c>
      <c r="D305" t="s">
        <v>102</v>
      </c>
      <c r="E305" s="68">
        <v>45148</v>
      </c>
      <c r="F305" s="55">
        <v>17372.498535999999</v>
      </c>
      <c r="G305" s="55">
        <v>0.56599999999999995</v>
      </c>
      <c r="H305" s="55">
        <v>9.8328270000000023E-2</v>
      </c>
      <c r="I305" s="56">
        <f t="shared" si="4"/>
        <v>4.4497389069271412E-4</v>
      </c>
      <c r="J305" s="56">
        <f>H305/'סכום נכסי הקרן'!$C$41</f>
        <v>1.8404680464718818E-6</v>
      </c>
    </row>
    <row r="306" spans="1:10">
      <c r="A306" t="s">
        <v>3283</v>
      </c>
      <c r="B306" t="s">
        <v>3285</v>
      </c>
      <c r="C306" t="s">
        <v>1857</v>
      </c>
      <c r="D306" t="s">
        <v>102</v>
      </c>
      <c r="E306" s="68">
        <v>45148</v>
      </c>
      <c r="F306" s="55">
        <v>3421.5052799999999</v>
      </c>
      <c r="G306" s="55">
        <v>0.56599999999999995</v>
      </c>
      <c r="H306" s="55">
        <v>1.9365706E-2</v>
      </c>
      <c r="I306" s="56">
        <f t="shared" si="4"/>
        <v>8.7637396089967169E-5</v>
      </c>
      <c r="J306" s="56">
        <f>H306/'סכום נכסי הקרן'!$C$41</f>
        <v>3.6247930620938202E-7</v>
      </c>
    </row>
    <row r="307" spans="1:10">
      <c r="A307" t="s">
        <v>3286</v>
      </c>
      <c r="B307" t="s">
        <v>3287</v>
      </c>
      <c r="C307" t="s">
        <v>1857</v>
      </c>
      <c r="D307" t="s">
        <v>102</v>
      </c>
      <c r="E307" s="68">
        <v>45133</v>
      </c>
      <c r="F307" s="55">
        <v>5141.8779409999997</v>
      </c>
      <c r="G307" s="55">
        <v>0.80726500000000001</v>
      </c>
      <c r="H307" s="55">
        <v>4.1508557000000001E-2</v>
      </c>
      <c r="I307" s="56">
        <f t="shared" si="4"/>
        <v>1.8784245980662826E-4</v>
      </c>
      <c r="J307" s="56">
        <f>H307/'סכום נכסי הקרן'!$C$41</f>
        <v>7.7694006834104511E-7</v>
      </c>
    </row>
    <row r="308" spans="1:10">
      <c r="A308" t="s">
        <v>3288</v>
      </c>
      <c r="B308" t="s">
        <v>3289</v>
      </c>
      <c r="C308" t="s">
        <v>1857</v>
      </c>
      <c r="D308" t="s">
        <v>102</v>
      </c>
      <c r="E308" s="68">
        <v>45133</v>
      </c>
      <c r="F308" s="55">
        <v>21879.05227</v>
      </c>
      <c r="G308" s="55">
        <v>0.85164200000000001</v>
      </c>
      <c r="H308" s="55">
        <v>0.18633121800000002</v>
      </c>
      <c r="I308" s="56">
        <f t="shared" si="4"/>
        <v>8.4322165976246993E-4</v>
      </c>
      <c r="J308" s="56">
        <f>H308/'סכום נכסי הקרן'!$C$41</f>
        <v>3.4876709697952205E-6</v>
      </c>
    </row>
    <row r="309" spans="1:10">
      <c r="A309" t="s">
        <v>3290</v>
      </c>
      <c r="B309" t="s">
        <v>3291</v>
      </c>
      <c r="C309" t="s">
        <v>1857</v>
      </c>
      <c r="D309" t="s">
        <v>102</v>
      </c>
      <c r="E309" s="68">
        <v>45133</v>
      </c>
      <c r="F309" s="55">
        <v>52238.556688000004</v>
      </c>
      <c r="G309" s="55">
        <v>0.85164200000000001</v>
      </c>
      <c r="H309" s="55">
        <v>0.44488553699999994</v>
      </c>
      <c r="I309" s="56">
        <f t="shared" si="4"/>
        <v>2.0132811073743833E-3</v>
      </c>
      <c r="J309" s="56">
        <f>H309/'סכום נכסי הקרן'!$C$41</f>
        <v>8.3271841880873506E-6</v>
      </c>
    </row>
    <row r="310" spans="1:10">
      <c r="A310" t="s">
        <v>3292</v>
      </c>
      <c r="B310" t="s">
        <v>3293</v>
      </c>
      <c r="C310" t="s">
        <v>1857</v>
      </c>
      <c r="D310" t="s">
        <v>102</v>
      </c>
      <c r="E310" s="68">
        <v>45133</v>
      </c>
      <c r="F310" s="55">
        <v>69652.655362999998</v>
      </c>
      <c r="G310" s="55">
        <v>0.85341599999999995</v>
      </c>
      <c r="H310" s="55">
        <v>0.59442716299999998</v>
      </c>
      <c r="I310" s="56">
        <f t="shared" si="4"/>
        <v>2.690015470154637E-3</v>
      </c>
      <c r="J310" s="56">
        <f>H310/'סכום נכסי הקרן'!$C$41</f>
        <v>1.1126242732191185E-5</v>
      </c>
    </row>
    <row r="311" spans="1:10">
      <c r="A311" t="s">
        <v>3294</v>
      </c>
      <c r="B311" t="s">
        <v>3295</v>
      </c>
      <c r="C311" t="s">
        <v>1857</v>
      </c>
      <c r="D311" t="s">
        <v>102</v>
      </c>
      <c r="E311" s="68">
        <v>45127</v>
      </c>
      <c r="F311" s="55">
        <v>100777.91059499999</v>
      </c>
      <c r="G311" s="55">
        <v>2.1140620000000001</v>
      </c>
      <c r="H311" s="55">
        <v>2.1305071469999999</v>
      </c>
      <c r="I311" s="56">
        <f t="shared" si="4"/>
        <v>9.6413783579150127E-3</v>
      </c>
      <c r="J311" s="56">
        <f>H311/'סכום נכסי הקרן'!$C$41</f>
        <v>3.9877955005548977E-5</v>
      </c>
    </row>
    <row r="312" spans="1:10">
      <c r="A312" t="s">
        <v>3294</v>
      </c>
      <c r="B312" t="s">
        <v>3296</v>
      </c>
      <c r="C312" t="s">
        <v>1857</v>
      </c>
      <c r="D312" t="s">
        <v>102</v>
      </c>
      <c r="E312" s="68">
        <v>45127</v>
      </c>
      <c r="F312" s="55">
        <v>6981.5560390000001</v>
      </c>
      <c r="G312" s="55">
        <v>2.1140620000000001</v>
      </c>
      <c r="H312" s="55">
        <v>0.14759439800000002</v>
      </c>
      <c r="I312" s="56">
        <f t="shared" si="4"/>
        <v>6.6792239426676512E-4</v>
      </c>
      <c r="J312" s="56">
        <f>H312/'סכום נכסי הקרן'!$C$41</f>
        <v>2.7626111326605601E-6</v>
      </c>
    </row>
    <row r="313" spans="1:10">
      <c r="A313" t="s">
        <v>3297</v>
      </c>
      <c r="B313" t="s">
        <v>3298</v>
      </c>
      <c r="C313" t="s">
        <v>1857</v>
      </c>
      <c r="D313" t="s">
        <v>102</v>
      </c>
      <c r="E313" s="68">
        <v>45127</v>
      </c>
      <c r="F313" s="55">
        <v>1584.03595</v>
      </c>
      <c r="G313" s="55">
        <v>2.1140620000000001</v>
      </c>
      <c r="H313" s="55">
        <v>3.3487495999999999E-2</v>
      </c>
      <c r="I313" s="56">
        <f t="shared" si="4"/>
        <v>1.5154402070408334E-4</v>
      </c>
      <c r="J313" s="56">
        <f>H313/'סכום נכסי הקרן'!$C$41</f>
        <v>6.2680515323166916E-7</v>
      </c>
    </row>
    <row r="314" spans="1:10">
      <c r="A314" t="s">
        <v>3299</v>
      </c>
      <c r="B314" t="s">
        <v>3300</v>
      </c>
      <c r="C314" t="s">
        <v>1857</v>
      </c>
      <c r="D314" t="s">
        <v>102</v>
      </c>
      <c r="E314" s="68">
        <v>45127</v>
      </c>
      <c r="F314" s="55">
        <v>12149.149966999999</v>
      </c>
      <c r="G314" s="55">
        <v>2.1486749999999999</v>
      </c>
      <c r="H314" s="55">
        <v>0.26104572000000004</v>
      </c>
      <c r="I314" s="56">
        <f t="shared" si="4"/>
        <v>1.1813340118470594E-3</v>
      </c>
      <c r="J314" s="56">
        <f>H314/'סכום נכסי הקרן'!$C$41</f>
        <v>4.8861462357493504E-6</v>
      </c>
    </row>
    <row r="315" spans="1:10">
      <c r="A315" t="s">
        <v>3301</v>
      </c>
      <c r="B315" t="s">
        <v>3302</v>
      </c>
      <c r="C315" t="s">
        <v>1857</v>
      </c>
      <c r="D315" t="s">
        <v>104</v>
      </c>
      <c r="E315" s="68">
        <v>45197</v>
      </c>
      <c r="F315" s="55">
        <v>57345.52</v>
      </c>
      <c r="G315" s="55">
        <v>-4.7613310000000002</v>
      </c>
      <c r="H315" s="55">
        <v>-2.73041</v>
      </c>
      <c r="I315" s="56">
        <f t="shared" si="4"/>
        <v>-1.2356173467572382E-2</v>
      </c>
      <c r="J315" s="56">
        <f>H315/'סכום נכסי הקרן'!$C$41</f>
        <v>-5.1106689447168039E-5</v>
      </c>
    </row>
    <row r="316" spans="1:10">
      <c r="A316" t="s">
        <v>3303</v>
      </c>
      <c r="B316" t="s">
        <v>3304</v>
      </c>
      <c r="C316" t="s">
        <v>1857</v>
      </c>
      <c r="D316" t="s">
        <v>104</v>
      </c>
      <c r="E316" s="68">
        <v>45195</v>
      </c>
      <c r="F316" s="55">
        <v>2807.9182789999995</v>
      </c>
      <c r="G316" s="55">
        <v>-4.4603770000000003</v>
      </c>
      <c r="H316" s="55">
        <v>-0.12524374199999999</v>
      </c>
      <c r="I316" s="56">
        <f t="shared" si="4"/>
        <v>-5.6677693162560951E-4</v>
      </c>
      <c r="J316" s="56">
        <f>H316/'סכום נכסי הקרן'!$C$41</f>
        <v>-2.3442607621548545E-6</v>
      </c>
    </row>
    <row r="317" spans="1:10">
      <c r="A317" t="s">
        <v>3305</v>
      </c>
      <c r="B317" t="s">
        <v>3306</v>
      </c>
      <c r="C317" t="s">
        <v>1857</v>
      </c>
      <c r="D317" t="s">
        <v>104</v>
      </c>
      <c r="E317" s="68">
        <v>45280</v>
      </c>
      <c r="F317" s="55">
        <v>2821.170126</v>
      </c>
      <c r="G317" s="55">
        <v>-0.50404000000000004</v>
      </c>
      <c r="H317" s="55">
        <v>-1.4219828E-2</v>
      </c>
      <c r="I317" s="56">
        <f t="shared" si="4"/>
        <v>-6.4350284919496652E-5</v>
      </c>
      <c r="J317" s="56">
        <f>H317/'סכום נכסי הקרן'!$C$41</f>
        <v>-2.6616088191449072E-7</v>
      </c>
    </row>
    <row r="318" spans="1:10">
      <c r="A318" t="s">
        <v>3307</v>
      </c>
      <c r="B318" t="s">
        <v>3308</v>
      </c>
      <c r="C318" t="s">
        <v>1857</v>
      </c>
      <c r="D318" t="s">
        <v>104</v>
      </c>
      <c r="E318" s="68">
        <v>45153</v>
      </c>
      <c r="F318" s="55">
        <v>11681.144409</v>
      </c>
      <c r="G318" s="55">
        <v>-0.432533</v>
      </c>
      <c r="H318" s="55">
        <v>-5.0524799000000002E-2</v>
      </c>
      <c r="I318" s="56">
        <f t="shared" si="4"/>
        <v>-2.2864448227856901E-4</v>
      </c>
      <c r="J318" s="56">
        <f>H318/'סכום נכסי הקרן'!$C$41</f>
        <v>-9.4570237139242319E-7</v>
      </c>
    </row>
    <row r="319" spans="1:10">
      <c r="A319" t="s">
        <v>3309</v>
      </c>
      <c r="B319" t="s">
        <v>3310</v>
      </c>
      <c r="C319" t="s">
        <v>1857</v>
      </c>
      <c r="D319" t="s">
        <v>104</v>
      </c>
      <c r="E319" s="68">
        <v>45153</v>
      </c>
      <c r="F319" s="55">
        <v>3894.0370050000001</v>
      </c>
      <c r="G319" s="55">
        <v>-0.42422300000000002</v>
      </c>
      <c r="H319" s="55">
        <v>-1.6519397999999998E-2</v>
      </c>
      <c r="I319" s="56">
        <f t="shared" si="4"/>
        <v>-7.4756738829651309E-5</v>
      </c>
      <c r="J319" s="56">
        <f>H319/'סכום נכסי הקרן'!$C$41</f>
        <v>-3.0920328574835599E-7</v>
      </c>
    </row>
    <row r="320" spans="1:10">
      <c r="A320" t="s">
        <v>3311</v>
      </c>
      <c r="B320" t="s">
        <v>3312</v>
      </c>
      <c r="C320" t="s">
        <v>1857</v>
      </c>
      <c r="D320" t="s">
        <v>104</v>
      </c>
      <c r="E320" s="68">
        <v>45152</v>
      </c>
      <c r="F320" s="55">
        <v>30413.746395000002</v>
      </c>
      <c r="G320" s="55">
        <v>-0.41677599999999998</v>
      </c>
      <c r="H320" s="55">
        <v>-0.126757221</v>
      </c>
      <c r="I320" s="56">
        <f t="shared" si="4"/>
        <v>-5.7362601621859302E-4</v>
      </c>
      <c r="J320" s="56">
        <f>H320/'סכום נכסי הקרן'!$C$41</f>
        <v>-2.3725894385213382E-6</v>
      </c>
    </row>
    <row r="321" spans="1:10">
      <c r="A321" t="s">
        <v>3313</v>
      </c>
      <c r="B321" t="s">
        <v>3314</v>
      </c>
      <c r="C321" t="s">
        <v>1857</v>
      </c>
      <c r="D321" t="s">
        <v>104</v>
      </c>
      <c r="E321" s="68">
        <v>45153</v>
      </c>
      <c r="F321" s="55">
        <v>8373.4990519999992</v>
      </c>
      <c r="G321" s="55">
        <v>-0.40839799999999998</v>
      </c>
      <c r="H321" s="55">
        <v>-3.4197212999999997E-2</v>
      </c>
      <c r="I321" s="56">
        <f t="shared" si="4"/>
        <v>-1.54755767791475E-4</v>
      </c>
      <c r="J321" s="56">
        <f>H321/'סכום נכסי הקרן'!$C$41</f>
        <v>-6.400893436332483E-7</v>
      </c>
    </row>
    <row r="322" spans="1:10">
      <c r="A322" t="s">
        <v>3315</v>
      </c>
      <c r="B322" t="s">
        <v>3316</v>
      </c>
      <c r="C322" t="s">
        <v>1857</v>
      </c>
      <c r="D322" t="s">
        <v>104</v>
      </c>
      <c r="E322" s="68">
        <v>45281</v>
      </c>
      <c r="F322" s="55">
        <v>2921.1031130000001</v>
      </c>
      <c r="G322" s="55">
        <v>-0.41282000000000002</v>
      </c>
      <c r="H322" s="55">
        <v>-1.2058908E-2</v>
      </c>
      <c r="I322" s="56">
        <f t="shared" si="4"/>
        <v>-5.4571276503344306E-5</v>
      </c>
      <c r="J322" s="56">
        <f>H322/'סכום נכסי הקרן'!$C$41</f>
        <v>-2.2571367165662675E-7</v>
      </c>
    </row>
    <row r="323" spans="1:10">
      <c r="A323" t="s">
        <v>3317</v>
      </c>
      <c r="B323" t="s">
        <v>3318</v>
      </c>
      <c r="C323" t="s">
        <v>1857</v>
      </c>
      <c r="D323" t="s">
        <v>104</v>
      </c>
      <c r="E323" s="68">
        <v>45113</v>
      </c>
      <c r="F323" s="55">
        <v>7191.9075820000007</v>
      </c>
      <c r="G323" s="55">
        <v>-0.28002100000000002</v>
      </c>
      <c r="H323" s="55">
        <v>-2.0138864000000003E-2</v>
      </c>
      <c r="I323" s="56">
        <f t="shared" si="4"/>
        <v>-9.113623852236427E-5</v>
      </c>
      <c r="J323" s="56">
        <f>H323/'סכום נכסי הקרן'!$C$41</f>
        <v>-3.7695095911117835E-7</v>
      </c>
    </row>
    <row r="324" spans="1:10">
      <c r="A324" t="s">
        <v>3317</v>
      </c>
      <c r="B324" t="s">
        <v>3319</v>
      </c>
      <c r="C324" t="s">
        <v>1857</v>
      </c>
      <c r="D324" t="s">
        <v>104</v>
      </c>
      <c r="E324" s="68">
        <v>45113</v>
      </c>
      <c r="F324" s="55">
        <v>9312.2436539999999</v>
      </c>
      <c r="G324" s="55">
        <v>-0.28002100000000002</v>
      </c>
      <c r="H324" s="55">
        <v>-2.6076254E-2</v>
      </c>
      <c r="I324" s="56">
        <f t="shared" si="4"/>
        <v>-1.1800525115586236E-4</v>
      </c>
      <c r="J324" s="56">
        <f>H324/'סכום נכסי הקרן'!$C$41</f>
        <v>-4.8808457891799154E-7</v>
      </c>
    </row>
    <row r="325" spans="1:10">
      <c r="A325" t="s">
        <v>3317</v>
      </c>
      <c r="B325" t="s">
        <v>3320</v>
      </c>
      <c r="C325" t="s">
        <v>1857</v>
      </c>
      <c r="D325" t="s">
        <v>104</v>
      </c>
      <c r="E325" s="68">
        <v>45113</v>
      </c>
      <c r="F325" s="55">
        <v>325347.49</v>
      </c>
      <c r="G325" s="55">
        <v>-0.28002100000000002</v>
      </c>
      <c r="H325" s="55">
        <v>-0.91103999999999996</v>
      </c>
      <c r="I325" s="56">
        <f t="shared" si="4"/>
        <v>-4.1228124259349843E-3</v>
      </c>
      <c r="J325" s="56">
        <f>H325/'סכום נכסי הקרן'!$C$41</f>
        <v>-1.7052471370214717E-5</v>
      </c>
    </row>
    <row r="326" spans="1:10">
      <c r="A326" t="s">
        <v>3321</v>
      </c>
      <c r="B326" t="s">
        <v>3322</v>
      </c>
      <c r="C326" t="s">
        <v>1857</v>
      </c>
      <c r="D326" t="s">
        <v>104</v>
      </c>
      <c r="E326" s="68">
        <v>45113</v>
      </c>
      <c r="F326" s="55">
        <v>9748.6710089999997</v>
      </c>
      <c r="G326" s="55">
        <v>-0.26344899999999999</v>
      </c>
      <c r="H326" s="55">
        <v>-2.5682823E-2</v>
      </c>
      <c r="I326" s="56">
        <f t="shared" si="4"/>
        <v>-1.162248219589577E-4</v>
      </c>
      <c r="J326" s="56">
        <f>H326/'סכום נכסי הקרן'!$C$41</f>
        <v>-4.807204995541273E-7</v>
      </c>
    </row>
    <row r="327" spans="1:10">
      <c r="A327" t="s">
        <v>3323</v>
      </c>
      <c r="B327" t="s">
        <v>3324</v>
      </c>
      <c r="C327" t="s">
        <v>1857</v>
      </c>
      <c r="D327" t="s">
        <v>104</v>
      </c>
      <c r="E327" s="68">
        <v>45113</v>
      </c>
      <c r="F327" s="55">
        <v>13651.683631</v>
      </c>
      <c r="G327" s="55">
        <v>-0.23741899999999999</v>
      </c>
      <c r="H327" s="55">
        <v>-3.2411734999999997E-2</v>
      </c>
      <c r="I327" s="56">
        <f t="shared" si="4"/>
        <v>-1.4667578130939568E-4</v>
      </c>
      <c r="J327" s="56">
        <f>H327/'סכום נכסי הקרן'!$C$41</f>
        <v>-6.0666950204874247E-7</v>
      </c>
    </row>
    <row r="328" spans="1:10">
      <c r="A328" t="s">
        <v>3325</v>
      </c>
      <c r="B328" t="s">
        <v>3326</v>
      </c>
      <c r="C328" t="s">
        <v>1857</v>
      </c>
      <c r="D328" t="s">
        <v>100</v>
      </c>
      <c r="E328" s="68">
        <v>45141</v>
      </c>
      <c r="F328" s="55">
        <v>6235.4239799999996</v>
      </c>
      <c r="G328" s="55">
        <v>1.3473010000000001</v>
      </c>
      <c r="H328" s="55">
        <v>8.4009947000000001E-2</v>
      </c>
      <c r="I328" s="56">
        <f t="shared" si="4"/>
        <v>3.8017787736404496E-4</v>
      </c>
      <c r="J328" s="56">
        <f>H328/'סכום נכסי הקרן'!$C$41</f>
        <v>1.5724635757274718E-6</v>
      </c>
    </row>
    <row r="329" spans="1:10">
      <c r="A329" t="s">
        <v>3327</v>
      </c>
      <c r="B329" t="s">
        <v>3328</v>
      </c>
      <c r="C329" t="s">
        <v>1857</v>
      </c>
      <c r="D329" t="s">
        <v>100</v>
      </c>
      <c r="E329" s="68">
        <v>45251</v>
      </c>
      <c r="F329" s="55">
        <v>2307.8393190000002</v>
      </c>
      <c r="G329" s="55">
        <v>-3.6627640000000001</v>
      </c>
      <c r="H329" s="55">
        <v>-8.45307E-2</v>
      </c>
      <c r="I329" s="56">
        <f t="shared" si="4"/>
        <v>-3.8253448842310152E-4</v>
      </c>
      <c r="J329" s="56">
        <f>H329/'סכום נכסי הקרן'!$C$41</f>
        <v>-1.5822108158304896E-6</v>
      </c>
    </row>
    <row r="330" spans="1:10">
      <c r="A330" t="s">
        <v>3329</v>
      </c>
      <c r="B330" t="s">
        <v>3330</v>
      </c>
      <c r="C330" t="s">
        <v>1857</v>
      </c>
      <c r="D330" t="s">
        <v>100</v>
      </c>
      <c r="E330" s="68">
        <v>45251</v>
      </c>
      <c r="F330" s="55">
        <v>2305.0025869999999</v>
      </c>
      <c r="G330" s="55">
        <v>-3.7899940000000001</v>
      </c>
      <c r="H330" s="55">
        <v>-8.7359470000000009E-2</v>
      </c>
      <c r="I330" s="56">
        <f t="shared" ref="I330:I357" si="5">H330/$H$9</f>
        <v>-3.9533577937203037E-4</v>
      </c>
      <c r="J330" s="56">
        <f>H330/'סכום נכסי הקרן'!$C$41</f>
        <v>-1.6351585672331968E-6</v>
      </c>
    </row>
    <row r="331" spans="1:10">
      <c r="A331" t="s">
        <v>3331</v>
      </c>
      <c r="B331" t="s">
        <v>3332</v>
      </c>
      <c r="C331" t="s">
        <v>1857</v>
      </c>
      <c r="D331" t="s">
        <v>100</v>
      </c>
      <c r="E331" s="68">
        <v>45251</v>
      </c>
      <c r="F331" s="55">
        <v>4712.2037469999996</v>
      </c>
      <c r="G331" s="55">
        <v>-3.8465410000000002</v>
      </c>
      <c r="H331" s="55">
        <v>-0.18125687099999999</v>
      </c>
      <c r="I331" s="56">
        <f t="shared" si="5"/>
        <v>-8.2025825435205323E-4</v>
      </c>
      <c r="J331" s="56">
        <f>H331/'סכום נכסי הקרן'!$C$41</f>
        <v>-3.3926914332874541E-6</v>
      </c>
    </row>
    <row r="332" spans="1:10">
      <c r="A332" t="s">
        <v>3333</v>
      </c>
      <c r="B332" t="s">
        <v>3334</v>
      </c>
      <c r="C332" t="s">
        <v>1857</v>
      </c>
      <c r="D332" t="s">
        <v>100</v>
      </c>
      <c r="E332" s="68">
        <v>45250</v>
      </c>
      <c r="F332" s="55">
        <v>1564.3286499999999</v>
      </c>
      <c r="G332" s="55">
        <v>-4.2706439999999999</v>
      </c>
      <c r="H332" s="55">
        <v>-6.6806908000000012E-2</v>
      </c>
      <c r="I332" s="56">
        <f t="shared" si="5"/>
        <v>-3.023273955487085E-4</v>
      </c>
      <c r="J332" s="56">
        <f>H332/'סכום נכסי הקרן'!$C$41</f>
        <v>-1.2504641794021875E-6</v>
      </c>
    </row>
    <row r="333" spans="1:10">
      <c r="A333" t="s">
        <v>3335</v>
      </c>
      <c r="B333" t="s">
        <v>3336</v>
      </c>
      <c r="C333" t="s">
        <v>1857</v>
      </c>
      <c r="D333" t="s">
        <v>100</v>
      </c>
      <c r="E333" s="68">
        <v>45250</v>
      </c>
      <c r="F333" s="55">
        <v>4692.0291749999997</v>
      </c>
      <c r="G333" s="55">
        <v>-4.291849</v>
      </c>
      <c r="H333" s="55">
        <v>-0.20137481500000001</v>
      </c>
      <c r="I333" s="56">
        <f t="shared" si="5"/>
        <v>-9.1129982168989155E-4</v>
      </c>
      <c r="J333" s="56">
        <f>H333/'סכום נכסי הקרן'!$C$41</f>
        <v>-3.7692508204577027E-6</v>
      </c>
    </row>
    <row r="334" spans="1:10">
      <c r="A334" t="s">
        <v>3337</v>
      </c>
      <c r="B334" t="s">
        <v>3338</v>
      </c>
      <c r="C334" t="s">
        <v>1857</v>
      </c>
      <c r="D334" t="s">
        <v>100</v>
      </c>
      <c r="E334" s="68">
        <v>45253</v>
      </c>
      <c r="F334" s="55">
        <v>3109.8443480000001</v>
      </c>
      <c r="G334" s="55">
        <v>-4.8997299999999999</v>
      </c>
      <c r="H334" s="55">
        <v>-0.152373961</v>
      </c>
      <c r="I334" s="56">
        <f t="shared" si="5"/>
        <v>-6.8955178674891639E-4</v>
      </c>
      <c r="J334" s="56">
        <f>H334/'סכום נכסי הקרן'!$C$41</f>
        <v>-2.852073023707756E-6</v>
      </c>
    </row>
    <row r="335" spans="1:10">
      <c r="A335" t="s">
        <v>3339</v>
      </c>
      <c r="B335" t="s">
        <v>3340</v>
      </c>
      <c r="C335" t="s">
        <v>1857</v>
      </c>
      <c r="D335" t="s">
        <v>100</v>
      </c>
      <c r="E335" s="68">
        <v>45252</v>
      </c>
      <c r="F335" s="55">
        <v>3105.5430419999993</v>
      </c>
      <c r="G335" s="55">
        <v>-5.0446309999999999</v>
      </c>
      <c r="H335" s="55">
        <v>-0.15666319300000001</v>
      </c>
      <c r="I335" s="56">
        <f t="shared" si="5"/>
        <v>-7.08962239624002E-4</v>
      </c>
      <c r="J335" s="56">
        <f>H335/'סכום נכסי הקרן'!$C$41</f>
        <v>-2.9323571011140269E-6</v>
      </c>
    </row>
    <row r="336" spans="1:10">
      <c r="A336" s="57" t="s">
        <v>1861</v>
      </c>
      <c r="B336" s="107" t="s">
        <v>3492</v>
      </c>
      <c r="C336" s="107" t="s">
        <v>3492</v>
      </c>
      <c r="D336" s="107" t="s">
        <v>3492</v>
      </c>
      <c r="E336" s="107" t="s">
        <v>3492</v>
      </c>
      <c r="F336" s="121" t="s">
        <v>3492</v>
      </c>
      <c r="G336" s="107" t="s">
        <v>3492</v>
      </c>
      <c r="H336" s="59">
        <f>SUM(H337:H339)</f>
        <v>1.377735471</v>
      </c>
      <c r="I336" s="58">
        <f t="shared" si="5"/>
        <v>6.2347920173540013E-3</v>
      </c>
      <c r="J336" s="58">
        <f>H336/'סכום נכסי הקרן'!$C$41</f>
        <v>2.5787884917190013E-5</v>
      </c>
    </row>
    <row r="337" spans="1:10">
      <c r="A337" t="s">
        <v>3341</v>
      </c>
      <c r="B337" t="s">
        <v>3342</v>
      </c>
      <c r="C337" t="s">
        <v>1857</v>
      </c>
      <c r="D337" t="s">
        <v>98</v>
      </c>
      <c r="E337" s="68">
        <v>45280</v>
      </c>
      <c r="F337" s="55">
        <v>42208.3</v>
      </c>
      <c r="G337" s="55">
        <v>0.80555399999999999</v>
      </c>
      <c r="H337" s="55">
        <v>0.340010649</v>
      </c>
      <c r="I337" s="56">
        <f t="shared" si="5"/>
        <v>1.5386812090000643E-3</v>
      </c>
      <c r="J337" s="56">
        <f>H337/'סכום נכסי הקרן'!$C$41</f>
        <v>6.3641792431074658E-6</v>
      </c>
    </row>
    <row r="338" spans="1:10">
      <c r="A338" t="s">
        <v>3343</v>
      </c>
      <c r="B338" t="s">
        <v>3344</v>
      </c>
      <c r="C338" t="s">
        <v>1857</v>
      </c>
      <c r="D338" t="s">
        <v>98</v>
      </c>
      <c r="E338" s="68">
        <v>45280</v>
      </c>
      <c r="F338" s="55">
        <v>84416.6</v>
      </c>
      <c r="G338" s="55">
        <v>0.78289699999999995</v>
      </c>
      <c r="H338" s="55">
        <v>0.66089502899999997</v>
      </c>
      <c r="I338" s="56">
        <f t="shared" si="5"/>
        <v>2.9908085680100346E-3</v>
      </c>
      <c r="J338" s="56">
        <f>H338/'סכום נכסי הקרן'!$C$41</f>
        <v>1.2370360863123161E-5</v>
      </c>
    </row>
    <row r="339" spans="1:10">
      <c r="A339" t="s">
        <v>3345</v>
      </c>
      <c r="B339" t="s">
        <v>3346</v>
      </c>
      <c r="C339" t="s">
        <v>1857</v>
      </c>
      <c r="D339" t="s">
        <v>98</v>
      </c>
      <c r="E339" s="68">
        <v>45279</v>
      </c>
      <c r="F339" s="55">
        <v>84416.6</v>
      </c>
      <c r="G339" s="55">
        <v>0.44639299999999998</v>
      </c>
      <c r="H339" s="55">
        <v>0.37682979299999997</v>
      </c>
      <c r="I339" s="56">
        <f t="shared" si="5"/>
        <v>1.7053022403439016E-3</v>
      </c>
      <c r="J339" s="56">
        <f>H339/'סכום נכסי הקרן'!$C$41</f>
        <v>7.0533448109593847E-6</v>
      </c>
    </row>
    <row r="340" spans="1:10">
      <c r="A340" s="57" t="s">
        <v>3347</v>
      </c>
      <c r="B340" s="107" t="s">
        <v>3492</v>
      </c>
      <c r="C340" s="107" t="s">
        <v>3492</v>
      </c>
      <c r="D340" s="107" t="s">
        <v>3492</v>
      </c>
      <c r="E340" s="107" t="s">
        <v>3492</v>
      </c>
      <c r="F340" s="121" t="s">
        <v>3492</v>
      </c>
      <c r="G340" s="107" t="s">
        <v>3492</v>
      </c>
      <c r="H340" s="59">
        <f>H341+H349</f>
        <v>49.825346772999993</v>
      </c>
      <c r="I340" s="58">
        <f t="shared" si="5"/>
        <v>0.2254791873048867</v>
      </c>
      <c r="J340" s="58">
        <f>H340/'סכום נכסי הקרן'!$C$41</f>
        <v>9.3261031278275668E-4</v>
      </c>
    </row>
    <row r="341" spans="1:10" s="69" customFormat="1">
      <c r="A341" s="57" t="s">
        <v>1854</v>
      </c>
      <c r="B341" s="121" t="s">
        <v>3492</v>
      </c>
      <c r="C341" s="121" t="s">
        <v>3492</v>
      </c>
      <c r="D341" s="121" t="s">
        <v>3492</v>
      </c>
      <c r="E341" s="122" t="s">
        <v>3492</v>
      </c>
      <c r="F341" s="121" t="s">
        <v>3492</v>
      </c>
      <c r="G341" s="121" t="s">
        <v>3492</v>
      </c>
      <c r="H341" s="59">
        <f>SUM(H342:H348)</f>
        <v>27.595376394999995</v>
      </c>
      <c r="I341" s="58">
        <f t="shared" si="5"/>
        <v>0.12487987431908472</v>
      </c>
      <c r="J341" s="58">
        <f>H341/'סכום נכסי הקרן'!$C$41</f>
        <v>5.1651888602699818E-4</v>
      </c>
    </row>
    <row r="342" spans="1:10">
      <c r="A342" t="s">
        <v>3348</v>
      </c>
      <c r="B342" t="s">
        <v>3349</v>
      </c>
      <c r="C342" t="s">
        <v>1857</v>
      </c>
      <c r="D342" t="s">
        <v>100</v>
      </c>
      <c r="E342" s="68">
        <v>45068</v>
      </c>
      <c r="F342" s="55">
        <v>7696.566022</v>
      </c>
      <c r="G342" s="55">
        <v>14.887363000000001</v>
      </c>
      <c r="H342" s="55">
        <v>1.1458157100000002</v>
      </c>
      <c r="I342" s="56">
        <f t="shared" si="5"/>
        <v>5.1852643649230746E-3</v>
      </c>
      <c r="J342" s="56">
        <f>H342/'סכום נכסי הקרן'!$C$41</f>
        <v>2.1446906382065828E-5</v>
      </c>
    </row>
    <row r="343" spans="1:10">
      <c r="A343" t="s">
        <v>3350</v>
      </c>
      <c r="B343" t="s">
        <v>3351</v>
      </c>
      <c r="C343" t="s">
        <v>1857</v>
      </c>
      <c r="D343" t="s">
        <v>100</v>
      </c>
      <c r="E343" s="68">
        <v>44972</v>
      </c>
      <c r="F343" s="55">
        <v>76473.038352999996</v>
      </c>
      <c r="G343" s="55">
        <v>6.601216</v>
      </c>
      <c r="H343" s="55">
        <v>5.0481502699999998</v>
      </c>
      <c r="I343" s="56">
        <f t="shared" si="5"/>
        <v>2.2844854958226916E-2</v>
      </c>
      <c r="J343" s="56">
        <f>H343/'סכום נכסי הקרן'!$C$41</f>
        <v>9.4489196908716081E-5</v>
      </c>
    </row>
    <row r="344" spans="1:10">
      <c r="A344" t="s">
        <v>3350</v>
      </c>
      <c r="B344" t="s">
        <v>3352</v>
      </c>
      <c r="C344" t="s">
        <v>1857</v>
      </c>
      <c r="D344" t="s">
        <v>100</v>
      </c>
      <c r="E344" s="68">
        <v>45069</v>
      </c>
      <c r="F344" s="55">
        <v>60698.512006000004</v>
      </c>
      <c r="G344" s="55">
        <v>12.757655</v>
      </c>
      <c r="H344" s="55">
        <v>7.7437065719999998</v>
      </c>
      <c r="I344" s="56">
        <f t="shared" si="5"/>
        <v>3.504330180654637E-2</v>
      </c>
      <c r="J344" s="56">
        <f>H344/'סכום נכסי הקרן'!$C$41</f>
        <v>1.4494350919649364E-4</v>
      </c>
    </row>
    <row r="345" spans="1:10">
      <c r="A345" t="s">
        <v>3350</v>
      </c>
      <c r="B345" t="s">
        <v>3353</v>
      </c>
      <c r="C345" t="s">
        <v>1857</v>
      </c>
      <c r="D345" t="s">
        <v>100</v>
      </c>
      <c r="E345" s="68">
        <v>45153</v>
      </c>
      <c r="F345" s="55">
        <v>81394.881823999996</v>
      </c>
      <c r="G345" s="55">
        <v>5.9078999999999997</v>
      </c>
      <c r="H345" s="55">
        <v>4.8087278790000001</v>
      </c>
      <c r="I345" s="56">
        <f t="shared" si="5"/>
        <v>2.1761374969794064E-2</v>
      </c>
      <c r="J345" s="56">
        <f>H345/'סכום נכסי הקרן'!$C$41</f>
        <v>9.0007787236346201E-5</v>
      </c>
    </row>
    <row r="346" spans="1:10">
      <c r="A346" t="s">
        <v>3354</v>
      </c>
      <c r="B346" t="s">
        <v>3355</v>
      </c>
      <c r="C346" t="s">
        <v>1857</v>
      </c>
      <c r="D346" t="s">
        <v>100</v>
      </c>
      <c r="E346" s="68">
        <v>45126</v>
      </c>
      <c r="F346" s="55">
        <v>10371.848054</v>
      </c>
      <c r="G346" s="55">
        <v>-7.2860750000000003</v>
      </c>
      <c r="H346" s="55">
        <v>-0.75570063500000006</v>
      </c>
      <c r="I346" s="56">
        <f t="shared" si="5"/>
        <v>-3.4198410259318568E-3</v>
      </c>
      <c r="J346" s="56">
        <f>H346/'סכום נכסי הקרן'!$C$41</f>
        <v>-1.4144893136185661E-5</v>
      </c>
    </row>
    <row r="347" spans="1:10">
      <c r="A347" t="s">
        <v>3356</v>
      </c>
      <c r="B347" t="s">
        <v>3357</v>
      </c>
      <c r="C347" t="s">
        <v>1857</v>
      </c>
      <c r="D347" t="s">
        <v>168</v>
      </c>
      <c r="E347" s="68">
        <v>45082</v>
      </c>
      <c r="F347" s="55">
        <v>19879.496376999999</v>
      </c>
      <c r="G347" s="55">
        <v>7.888477</v>
      </c>
      <c r="H347" s="55">
        <v>1.5681895540000002</v>
      </c>
      <c r="I347" s="56">
        <f t="shared" si="5"/>
        <v>7.0966712542288399E-3</v>
      </c>
      <c r="J347" s="56">
        <f>H347/'סכום נכסי הקרן'!$C$41</f>
        <v>2.9352725975428949E-5</v>
      </c>
    </row>
    <row r="348" spans="1:10">
      <c r="A348" t="s">
        <v>3356</v>
      </c>
      <c r="B348" t="s">
        <v>3358</v>
      </c>
      <c r="C348" t="s">
        <v>1857</v>
      </c>
      <c r="D348" t="s">
        <v>168</v>
      </c>
      <c r="E348" s="68">
        <v>44972</v>
      </c>
      <c r="F348" s="55">
        <v>38094.198812000002</v>
      </c>
      <c r="G348" s="55">
        <v>21.096354000000002</v>
      </c>
      <c r="H348" s="55">
        <v>8.0364870449999994</v>
      </c>
      <c r="I348" s="56">
        <f t="shared" si="5"/>
        <v>3.6368247991297335E-2</v>
      </c>
      <c r="J348" s="56">
        <f>H348/'סכום נכסי הקרן'!$C$41</f>
        <v>1.5042365346413326E-4</v>
      </c>
    </row>
    <row r="349" spans="1:10" s="69" customFormat="1">
      <c r="A349" s="57" t="s">
        <v>1861</v>
      </c>
      <c r="B349" s="121" t="s">
        <v>3492</v>
      </c>
      <c r="C349" s="121" t="s">
        <v>3492</v>
      </c>
      <c r="D349" s="121" t="s">
        <v>3492</v>
      </c>
      <c r="E349" s="121" t="s">
        <v>3492</v>
      </c>
      <c r="F349" s="121" t="s">
        <v>3492</v>
      </c>
      <c r="G349" s="121" t="s">
        <v>3492</v>
      </c>
      <c r="H349" s="59">
        <f>SUM(H350:H351)</f>
        <v>22.229970378000001</v>
      </c>
      <c r="I349" s="58">
        <f t="shared" si="5"/>
        <v>0.10059931298580198</v>
      </c>
      <c r="J349" s="58">
        <f>H349/'סכום נכסי הקרן'!$C$41</f>
        <v>4.1609142675575855E-4</v>
      </c>
    </row>
    <row r="350" spans="1:10">
      <c r="A350" t="s">
        <v>3359</v>
      </c>
      <c r="B350">
        <v>10001064</v>
      </c>
      <c r="C350" t="s">
        <v>1857</v>
      </c>
      <c r="D350" t="s">
        <v>100</v>
      </c>
      <c r="E350" s="68">
        <v>45195</v>
      </c>
      <c r="F350" s="55">
        <v>233040.20948699999</v>
      </c>
      <c r="G350" s="55">
        <v>6.3506020000000003</v>
      </c>
      <c r="H350" s="55">
        <v>14.799457063</v>
      </c>
      <c r="I350" s="56">
        <f t="shared" si="5"/>
        <v>6.6973333197694593E-2</v>
      </c>
      <c r="J350" s="56">
        <f>H350/'סכום נכסי הקרן'!$C$41</f>
        <v>2.7701013990772029E-4</v>
      </c>
    </row>
    <row r="351" spans="1:10">
      <c r="A351" t="s">
        <v>3359</v>
      </c>
      <c r="B351" t="s">
        <v>3360</v>
      </c>
      <c r="C351" t="s">
        <v>1857</v>
      </c>
      <c r="D351" t="s">
        <v>100</v>
      </c>
      <c r="E351" s="68">
        <v>45252</v>
      </c>
      <c r="F351" s="55">
        <v>155925.587757</v>
      </c>
      <c r="G351" s="55">
        <v>4.7654230000000002</v>
      </c>
      <c r="H351" s="55">
        <v>7.4305133149999998</v>
      </c>
      <c r="I351" s="56">
        <f t="shared" si="5"/>
        <v>3.3625979788107385E-2</v>
      </c>
      <c r="J351" s="56">
        <f>H351/'סכום נכסי הקרן'!$C$41</f>
        <v>1.3908128684803823E-4</v>
      </c>
    </row>
    <row r="352" spans="1:10">
      <c r="A352" s="57" t="s">
        <v>1866</v>
      </c>
      <c r="B352" s="107" t="s">
        <v>3492</v>
      </c>
      <c r="C352" s="107" t="s">
        <v>3492</v>
      </c>
      <c r="D352" s="107" t="s">
        <v>3492</v>
      </c>
      <c r="E352" s="107" t="s">
        <v>3492</v>
      </c>
      <c r="F352" s="59">
        <v>0</v>
      </c>
      <c r="G352" s="107" t="s">
        <v>3492</v>
      </c>
      <c r="H352" s="59">
        <v>0</v>
      </c>
      <c r="I352" s="58">
        <f t="shared" si="5"/>
        <v>0</v>
      </c>
      <c r="J352" s="58">
        <f>H352/'סכום נכסי הקרן'!$C$41</f>
        <v>0</v>
      </c>
    </row>
    <row r="353" spans="1:10">
      <c r="A353" t="s">
        <v>177</v>
      </c>
      <c r="B353" t="s">
        <v>177</v>
      </c>
      <c r="C353" t="s">
        <v>177</v>
      </c>
      <c r="D353" t="s">
        <v>177</v>
      </c>
      <c r="E353" s="107" t="s">
        <v>3492</v>
      </c>
      <c r="F353" s="55">
        <v>0</v>
      </c>
      <c r="G353" s="55">
        <v>0</v>
      </c>
      <c r="H353" s="55">
        <v>0</v>
      </c>
      <c r="I353" s="56">
        <f t="shared" si="5"/>
        <v>0</v>
      </c>
      <c r="J353" s="56">
        <f>H353/'סכום נכסי הקרן'!$C$41</f>
        <v>0</v>
      </c>
    </row>
    <row r="354" spans="1:10">
      <c r="A354" s="57" t="s">
        <v>1861</v>
      </c>
      <c r="B354" s="107" t="s">
        <v>3492</v>
      </c>
      <c r="C354" s="107" t="s">
        <v>3492</v>
      </c>
      <c r="D354" s="107" t="s">
        <v>3492</v>
      </c>
      <c r="E354" s="107" t="s">
        <v>3492</v>
      </c>
      <c r="F354" s="59">
        <v>0</v>
      </c>
      <c r="G354" s="107" t="s">
        <v>3492</v>
      </c>
      <c r="H354" s="59">
        <v>0</v>
      </c>
      <c r="I354" s="58">
        <f t="shared" si="5"/>
        <v>0</v>
      </c>
      <c r="J354" s="58">
        <f>H354/'סכום נכסי הקרן'!$C$41</f>
        <v>0</v>
      </c>
    </row>
    <row r="355" spans="1:10">
      <c r="A355" t="s">
        <v>177</v>
      </c>
      <c r="B355" t="s">
        <v>177</v>
      </c>
      <c r="C355" t="s">
        <v>177</v>
      </c>
      <c r="D355" t="s">
        <v>177</v>
      </c>
      <c r="E355" s="107" t="s">
        <v>3492</v>
      </c>
      <c r="F355" s="55">
        <v>0</v>
      </c>
      <c r="G355" s="55">
        <v>0</v>
      </c>
      <c r="H355" s="55">
        <v>0</v>
      </c>
      <c r="I355" s="56">
        <f t="shared" si="5"/>
        <v>0</v>
      </c>
      <c r="J355" s="56">
        <f>H355/'סכום נכסי הקרן'!$C$41</f>
        <v>0</v>
      </c>
    </row>
    <row r="356" spans="1:10">
      <c r="A356" s="57" t="s">
        <v>818</v>
      </c>
      <c r="B356" s="107" t="s">
        <v>3492</v>
      </c>
      <c r="C356" s="107" t="s">
        <v>3492</v>
      </c>
      <c r="D356" s="107" t="s">
        <v>3492</v>
      </c>
      <c r="E356" s="107" t="s">
        <v>3492</v>
      </c>
      <c r="F356" s="59">
        <v>0</v>
      </c>
      <c r="G356" s="107" t="s">
        <v>3492</v>
      </c>
      <c r="H356" s="59">
        <v>0</v>
      </c>
      <c r="I356" s="58">
        <f t="shared" si="5"/>
        <v>0</v>
      </c>
      <c r="J356" s="58">
        <f>H356/'סכום נכסי הקרן'!$C$41</f>
        <v>0</v>
      </c>
    </row>
    <row r="357" spans="1:10">
      <c r="A357" t="s">
        <v>177</v>
      </c>
      <c r="B357" t="s">
        <v>177</v>
      </c>
      <c r="C357" t="s">
        <v>177</v>
      </c>
      <c r="D357" t="s">
        <v>177</v>
      </c>
      <c r="E357" s="107" t="s">
        <v>3492</v>
      </c>
      <c r="F357" s="55">
        <v>0</v>
      </c>
      <c r="G357" s="55">
        <v>0</v>
      </c>
      <c r="H357" s="55">
        <v>0</v>
      </c>
      <c r="I357" s="56">
        <f t="shared" si="5"/>
        <v>0</v>
      </c>
      <c r="J357" s="56">
        <f>H357/'סכום נכסי הקרן'!$C$41</f>
        <v>0</v>
      </c>
    </row>
    <row r="358" spans="1:10">
      <c r="A358" t="s">
        <v>186</v>
      </c>
      <c r="B358" s="107" t="s">
        <v>3492</v>
      </c>
      <c r="C358" s="107" t="s">
        <v>3492</v>
      </c>
      <c r="D358" s="107" t="s">
        <v>3492</v>
      </c>
      <c r="E358" s="107" t="s">
        <v>3492</v>
      </c>
      <c r="F358" s="107" t="s">
        <v>3492</v>
      </c>
      <c r="G358" s="107" t="s">
        <v>3492</v>
      </c>
      <c r="H358" s="107" t="s">
        <v>3492</v>
      </c>
      <c r="I358" s="107" t="s">
        <v>3492</v>
      </c>
      <c r="J358" s="107" t="s">
        <v>3492</v>
      </c>
    </row>
    <row r="359" spans="1:10">
      <c r="A359" t="s">
        <v>296</v>
      </c>
      <c r="B359" s="107" t="s">
        <v>3492</v>
      </c>
      <c r="C359" s="107" t="s">
        <v>3492</v>
      </c>
      <c r="D359" s="107" t="s">
        <v>3492</v>
      </c>
      <c r="E359" s="107" t="s">
        <v>3492</v>
      </c>
      <c r="F359" s="107" t="s">
        <v>3492</v>
      </c>
      <c r="G359" s="107" t="s">
        <v>3492</v>
      </c>
      <c r="H359" s="107" t="s">
        <v>3492</v>
      </c>
      <c r="I359" s="107" t="s">
        <v>3492</v>
      </c>
      <c r="J359" s="107" t="s">
        <v>3492</v>
      </c>
    </row>
    <row r="360" spans="1:10">
      <c r="A360" t="s">
        <v>297</v>
      </c>
      <c r="B360" s="107" t="s">
        <v>3492</v>
      </c>
      <c r="C360" s="107" t="s">
        <v>3492</v>
      </c>
      <c r="D360" s="107" t="s">
        <v>3492</v>
      </c>
      <c r="E360" s="107" t="s">
        <v>3492</v>
      </c>
      <c r="F360" s="107" t="s">
        <v>3492</v>
      </c>
      <c r="G360" s="107" t="s">
        <v>3492</v>
      </c>
      <c r="H360" s="107" t="s">
        <v>3492</v>
      </c>
      <c r="I360" s="107" t="s">
        <v>3492</v>
      </c>
      <c r="J360" s="107" t="s">
        <v>3492</v>
      </c>
    </row>
    <row r="361" spans="1:10">
      <c r="A361" t="s">
        <v>298</v>
      </c>
      <c r="B361" s="107" t="s">
        <v>3492</v>
      </c>
      <c r="C361" s="107" t="s">
        <v>3492</v>
      </c>
      <c r="D361" s="107" t="s">
        <v>3492</v>
      </c>
      <c r="E361" s="107" t="s">
        <v>3492</v>
      </c>
      <c r="F361" s="107" t="s">
        <v>3492</v>
      </c>
      <c r="G361" s="107" t="s">
        <v>3492</v>
      </c>
      <c r="H361" s="107" t="s">
        <v>3492</v>
      </c>
      <c r="I361" s="107" t="s">
        <v>3492</v>
      </c>
      <c r="J361" s="107" t="s">
        <v>3492</v>
      </c>
    </row>
    <row r="362" spans="1:10" hidden="1">
      <c r="B362" s="13"/>
      <c r="C362" s="13"/>
    </row>
    <row r="363" spans="1:10" hidden="1">
      <c r="B363" s="13"/>
      <c r="C363" s="13"/>
    </row>
    <row r="364" spans="1:10" hidden="1">
      <c r="B364" s="13"/>
      <c r="C364" s="13"/>
    </row>
    <row r="365" spans="1:10" hidden="1">
      <c r="B365" s="13"/>
      <c r="C365" s="13"/>
    </row>
    <row r="366" spans="1:10" hidden="1">
      <c r="B366" s="13"/>
      <c r="C366" s="13"/>
    </row>
    <row r="367" spans="1:10" hidden="1">
      <c r="B367" s="13"/>
      <c r="C367" s="13"/>
    </row>
    <row r="368" spans="1:10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3491</v>
      </c>
    </row>
    <row r="2" spans="1:21" s="1" customFormat="1">
      <c r="A2" s="2" t="s">
        <v>1</v>
      </c>
      <c r="B2" s="9" t="s">
        <v>2709</v>
      </c>
    </row>
    <row r="3" spans="1:21" s="1" customFormat="1">
      <c r="A3" s="2" t="s">
        <v>2</v>
      </c>
      <c r="B3" s="20" t="s">
        <v>2710</v>
      </c>
    </row>
    <row r="4" spans="1:21" s="1" customFormat="1">
      <c r="A4" s="2" t="s">
        <v>3</v>
      </c>
      <c r="B4" s="61" t="s">
        <v>165</v>
      </c>
    </row>
    <row r="5" spans="1:21" ht="18.75">
      <c r="A5" s="82" t="s">
        <v>124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1" s="15" customFormat="1">
      <c r="A6" s="32" t="s">
        <v>92</v>
      </c>
      <c r="B6" s="33" t="s">
        <v>46</v>
      </c>
      <c r="C6" s="33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</row>
    <row r="7" spans="1:21" s="15" customFormat="1">
      <c r="A7" s="99" t="s">
        <v>3492</v>
      </c>
      <c r="B7" s="100" t="s">
        <v>3492</v>
      </c>
      <c r="C7" s="100" t="s">
        <v>3492</v>
      </c>
      <c r="D7" s="100" t="s">
        <v>3492</v>
      </c>
      <c r="E7" s="100" t="s">
        <v>3492</v>
      </c>
      <c r="F7" s="16" t="s">
        <v>70</v>
      </c>
      <c r="G7" s="16" t="s">
        <v>71</v>
      </c>
      <c r="H7" s="100" t="s">
        <v>3492</v>
      </c>
      <c r="I7" s="16" t="s">
        <v>7</v>
      </c>
      <c r="J7" s="16" t="s">
        <v>7</v>
      </c>
      <c r="K7" s="16" t="s">
        <v>152</v>
      </c>
      <c r="L7" s="100" t="s">
        <v>3492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101" t="s">
        <v>3492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102" t="s">
        <v>3492</v>
      </c>
      <c r="C9" s="102" t="s">
        <v>3492</v>
      </c>
      <c r="D9" s="102" t="s">
        <v>3492</v>
      </c>
      <c r="E9" s="102" t="s">
        <v>3492</v>
      </c>
      <c r="F9" s="102" t="s">
        <v>3492</v>
      </c>
      <c r="G9" s="102" t="s">
        <v>3492</v>
      </c>
      <c r="H9" s="102" t="s">
        <v>3492</v>
      </c>
      <c r="I9" s="102" t="s">
        <v>3492</v>
      </c>
      <c r="J9" s="102" t="s">
        <v>3492</v>
      </c>
      <c r="K9" s="53">
        <v>0</v>
      </c>
      <c r="L9" s="102" t="s">
        <v>3492</v>
      </c>
      <c r="M9" s="53">
        <v>0</v>
      </c>
      <c r="N9" s="102" t="s">
        <v>3492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172</v>
      </c>
      <c r="B10" s="106" t="s">
        <v>3492</v>
      </c>
      <c r="C10" s="107" t="s">
        <v>3492</v>
      </c>
      <c r="D10" s="107" t="s">
        <v>3492</v>
      </c>
      <c r="E10" s="107" t="s">
        <v>3492</v>
      </c>
      <c r="F10" s="107" t="s">
        <v>3492</v>
      </c>
      <c r="G10" s="59">
        <v>0</v>
      </c>
      <c r="H10" s="107" t="s">
        <v>3492</v>
      </c>
      <c r="I10" s="107" t="s">
        <v>3492</v>
      </c>
      <c r="J10" s="58">
        <v>0</v>
      </c>
      <c r="K10" s="59">
        <v>0</v>
      </c>
      <c r="L10" s="107" t="s">
        <v>3492</v>
      </c>
      <c r="M10" s="59">
        <v>0</v>
      </c>
      <c r="N10" s="107" t="s">
        <v>3492</v>
      </c>
      <c r="O10" s="58">
        <v>0</v>
      </c>
      <c r="P10" s="58">
        <v>0</v>
      </c>
    </row>
    <row r="11" spans="1:21">
      <c r="A11" s="57" t="s">
        <v>1880</v>
      </c>
      <c r="B11" s="106" t="s">
        <v>3492</v>
      </c>
      <c r="C11" s="107" t="s">
        <v>3492</v>
      </c>
      <c r="D11" s="107" t="s">
        <v>3492</v>
      </c>
      <c r="E11" s="107" t="s">
        <v>3492</v>
      </c>
      <c r="F11" s="107" t="s">
        <v>3492</v>
      </c>
      <c r="G11" s="59">
        <v>0</v>
      </c>
      <c r="H11" s="107" t="s">
        <v>3492</v>
      </c>
      <c r="I11" s="107" t="s">
        <v>3492</v>
      </c>
      <c r="J11" s="58">
        <v>0</v>
      </c>
      <c r="K11" s="59">
        <v>0</v>
      </c>
      <c r="L11" s="107" t="s">
        <v>3492</v>
      </c>
      <c r="M11" s="59">
        <v>0</v>
      </c>
      <c r="N11" s="107" t="s">
        <v>3492</v>
      </c>
      <c r="O11" s="58">
        <v>0</v>
      </c>
      <c r="P11" s="58">
        <v>0</v>
      </c>
    </row>
    <row r="12" spans="1:21">
      <c r="A12" t="s">
        <v>177</v>
      </c>
      <c r="B12" t="s">
        <v>177</v>
      </c>
      <c r="C12" s="107" t="s">
        <v>3492</v>
      </c>
      <c r="D12" t="s">
        <v>177</v>
      </c>
      <c r="E12" s="107" t="s">
        <v>3492</v>
      </c>
      <c r="F12" s="107" t="s">
        <v>3492</v>
      </c>
      <c r="G12" s="55">
        <v>0</v>
      </c>
      <c r="H12" t="s">
        <v>177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1881</v>
      </c>
      <c r="B13" s="106" t="s">
        <v>3492</v>
      </c>
      <c r="C13" s="107" t="s">
        <v>3492</v>
      </c>
      <c r="D13" s="107" t="s">
        <v>3492</v>
      </c>
      <c r="E13" s="107" t="s">
        <v>3492</v>
      </c>
      <c r="F13" s="107" t="s">
        <v>3492</v>
      </c>
      <c r="G13" s="59">
        <v>0</v>
      </c>
      <c r="H13" s="107" t="s">
        <v>3492</v>
      </c>
      <c r="I13" s="107" t="s">
        <v>3492</v>
      </c>
      <c r="J13" s="58">
        <v>0</v>
      </c>
      <c r="K13" s="59">
        <v>0</v>
      </c>
      <c r="L13" s="107" t="s">
        <v>3492</v>
      </c>
      <c r="M13" s="59">
        <v>0</v>
      </c>
      <c r="N13" s="107" t="s">
        <v>3492</v>
      </c>
      <c r="O13" s="58">
        <v>0</v>
      </c>
      <c r="P13" s="58">
        <v>0</v>
      </c>
    </row>
    <row r="14" spans="1:21">
      <c r="A14" t="s">
        <v>177</v>
      </c>
      <c r="B14" t="s">
        <v>177</v>
      </c>
      <c r="C14" s="107" t="s">
        <v>3492</v>
      </c>
      <c r="D14" t="s">
        <v>177</v>
      </c>
      <c r="E14" s="107" t="s">
        <v>3492</v>
      </c>
      <c r="F14" s="107" t="s">
        <v>3492</v>
      </c>
      <c r="G14" s="55">
        <v>0</v>
      </c>
      <c r="H14" t="s">
        <v>177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1882</v>
      </c>
      <c r="B15" s="106" t="s">
        <v>3492</v>
      </c>
      <c r="C15" s="107" t="s">
        <v>3492</v>
      </c>
      <c r="D15" s="107" t="s">
        <v>3492</v>
      </c>
      <c r="E15" s="107" t="s">
        <v>3492</v>
      </c>
      <c r="F15" s="107" t="s">
        <v>3492</v>
      </c>
      <c r="G15" s="59">
        <v>0</v>
      </c>
      <c r="H15" s="107" t="s">
        <v>3492</v>
      </c>
      <c r="I15" s="107" t="s">
        <v>3492</v>
      </c>
      <c r="J15" s="58">
        <v>0</v>
      </c>
      <c r="K15" s="59">
        <v>0</v>
      </c>
      <c r="L15" s="107" t="s">
        <v>3492</v>
      </c>
      <c r="M15" s="59">
        <v>0</v>
      </c>
      <c r="N15" s="107" t="s">
        <v>3492</v>
      </c>
      <c r="O15" s="58">
        <v>0</v>
      </c>
      <c r="P15" s="58">
        <v>0</v>
      </c>
    </row>
    <row r="16" spans="1:21">
      <c r="A16" s="57" t="s">
        <v>1883</v>
      </c>
      <c r="B16" s="106" t="s">
        <v>3492</v>
      </c>
      <c r="C16" s="107" t="s">
        <v>3492</v>
      </c>
      <c r="D16" s="107" t="s">
        <v>3492</v>
      </c>
      <c r="E16" s="107" t="s">
        <v>3492</v>
      </c>
      <c r="F16" s="107" t="s">
        <v>3492</v>
      </c>
      <c r="G16" s="59">
        <v>0</v>
      </c>
      <c r="H16" s="107" t="s">
        <v>3492</v>
      </c>
      <c r="I16" s="107" t="s">
        <v>3492</v>
      </c>
      <c r="J16" s="58">
        <v>0</v>
      </c>
      <c r="K16" s="59">
        <v>0</v>
      </c>
      <c r="L16" s="107" t="s">
        <v>3492</v>
      </c>
      <c r="M16" s="59">
        <v>0</v>
      </c>
      <c r="N16" s="107" t="s">
        <v>3492</v>
      </c>
      <c r="O16" s="58">
        <v>0</v>
      </c>
      <c r="P16" s="58">
        <v>0</v>
      </c>
    </row>
    <row r="17" spans="1:16">
      <c r="A17" t="s">
        <v>177</v>
      </c>
      <c r="B17" t="s">
        <v>177</v>
      </c>
      <c r="C17" s="107" t="s">
        <v>3492</v>
      </c>
      <c r="D17" t="s">
        <v>177</v>
      </c>
      <c r="E17" s="107" t="s">
        <v>3492</v>
      </c>
      <c r="F17" s="107" t="s">
        <v>3492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1884</v>
      </c>
      <c r="B18" s="106" t="s">
        <v>3492</v>
      </c>
      <c r="C18" s="107" t="s">
        <v>3492</v>
      </c>
      <c r="D18" s="107" t="s">
        <v>3492</v>
      </c>
      <c r="E18" s="107" t="s">
        <v>3492</v>
      </c>
      <c r="F18" s="107" t="s">
        <v>3492</v>
      </c>
      <c r="G18" s="59">
        <v>0</v>
      </c>
      <c r="H18" s="107" t="s">
        <v>3492</v>
      </c>
      <c r="I18" s="107" t="s">
        <v>3492</v>
      </c>
      <c r="J18" s="58">
        <v>0</v>
      </c>
      <c r="K18" s="59">
        <v>0</v>
      </c>
      <c r="L18" s="107" t="s">
        <v>3492</v>
      </c>
      <c r="M18" s="59">
        <v>0</v>
      </c>
      <c r="N18" s="107" t="s">
        <v>3492</v>
      </c>
      <c r="O18" s="58">
        <v>0</v>
      </c>
      <c r="P18" s="58">
        <v>0</v>
      </c>
    </row>
    <row r="19" spans="1:16">
      <c r="A19" t="s">
        <v>177</v>
      </c>
      <c r="B19" t="s">
        <v>177</v>
      </c>
      <c r="C19" s="107" t="s">
        <v>3492</v>
      </c>
      <c r="D19" t="s">
        <v>177</v>
      </c>
      <c r="E19" s="107" t="s">
        <v>3492</v>
      </c>
      <c r="F19" s="107" t="s">
        <v>3492</v>
      </c>
      <c r="G19" s="55">
        <v>0</v>
      </c>
      <c r="H19" t="s">
        <v>177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1885</v>
      </c>
      <c r="B20" s="106" t="s">
        <v>3492</v>
      </c>
      <c r="C20" s="107" t="s">
        <v>3492</v>
      </c>
      <c r="D20" s="107" t="s">
        <v>3492</v>
      </c>
      <c r="E20" s="107" t="s">
        <v>3492</v>
      </c>
      <c r="F20" s="107" t="s">
        <v>3492</v>
      </c>
      <c r="G20" s="59">
        <v>0</v>
      </c>
      <c r="H20" s="107" t="s">
        <v>3492</v>
      </c>
      <c r="I20" s="107" t="s">
        <v>3492</v>
      </c>
      <c r="J20" s="58">
        <v>0</v>
      </c>
      <c r="K20" s="59">
        <v>0</v>
      </c>
      <c r="L20" s="107" t="s">
        <v>3492</v>
      </c>
      <c r="M20" s="59">
        <v>0</v>
      </c>
      <c r="N20" s="107" t="s">
        <v>3492</v>
      </c>
      <c r="O20" s="58">
        <v>0</v>
      </c>
      <c r="P20" s="58">
        <v>0</v>
      </c>
    </row>
    <row r="21" spans="1:16">
      <c r="A21" t="s">
        <v>177</v>
      </c>
      <c r="B21" t="s">
        <v>177</v>
      </c>
      <c r="C21" s="107" t="s">
        <v>3492</v>
      </c>
      <c r="D21" t="s">
        <v>177</v>
      </c>
      <c r="E21" s="107" t="s">
        <v>3492</v>
      </c>
      <c r="F21" s="107" t="s">
        <v>3492</v>
      </c>
      <c r="G21" s="55">
        <v>0</v>
      </c>
      <c r="H21" t="s">
        <v>177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1886</v>
      </c>
      <c r="B22" s="106" t="s">
        <v>3492</v>
      </c>
      <c r="C22" s="107" t="s">
        <v>3492</v>
      </c>
      <c r="D22" s="107" t="s">
        <v>3492</v>
      </c>
      <c r="E22" s="107" t="s">
        <v>3492</v>
      </c>
      <c r="F22" s="107" t="s">
        <v>3492</v>
      </c>
      <c r="G22" s="59">
        <v>0</v>
      </c>
      <c r="H22" s="107" t="s">
        <v>3492</v>
      </c>
      <c r="I22" s="107" t="s">
        <v>3492</v>
      </c>
      <c r="J22" s="58">
        <v>0</v>
      </c>
      <c r="K22" s="59">
        <v>0</v>
      </c>
      <c r="L22" s="107" t="s">
        <v>3492</v>
      </c>
      <c r="M22" s="59">
        <v>0</v>
      </c>
      <c r="N22" s="107" t="s">
        <v>3492</v>
      </c>
      <c r="O22" s="58">
        <v>0</v>
      </c>
      <c r="P22" s="58">
        <v>0</v>
      </c>
    </row>
    <row r="23" spans="1:16">
      <c r="A23" t="s">
        <v>177</v>
      </c>
      <c r="B23" t="s">
        <v>177</v>
      </c>
      <c r="C23" s="107" t="s">
        <v>3492</v>
      </c>
      <c r="D23" t="s">
        <v>177</v>
      </c>
      <c r="E23" s="107" t="s">
        <v>3492</v>
      </c>
      <c r="F23" s="107" t="s">
        <v>3492</v>
      </c>
      <c r="G23" s="55">
        <v>0</v>
      </c>
      <c r="H23" t="s">
        <v>177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184</v>
      </c>
      <c r="B24" s="106" t="s">
        <v>3492</v>
      </c>
      <c r="C24" s="107" t="s">
        <v>3492</v>
      </c>
      <c r="D24" s="107" t="s">
        <v>3492</v>
      </c>
      <c r="E24" s="107" t="s">
        <v>3492</v>
      </c>
      <c r="F24" s="107" t="s">
        <v>3492</v>
      </c>
      <c r="G24" s="59">
        <v>0</v>
      </c>
      <c r="H24" s="107" t="s">
        <v>3492</v>
      </c>
      <c r="I24" s="107" t="s">
        <v>3492</v>
      </c>
      <c r="J24" s="58">
        <v>0</v>
      </c>
      <c r="K24" s="59">
        <v>0</v>
      </c>
      <c r="L24" s="107" t="s">
        <v>3492</v>
      </c>
      <c r="M24" s="59">
        <v>0</v>
      </c>
      <c r="N24" s="107" t="s">
        <v>3492</v>
      </c>
      <c r="O24" s="58">
        <v>0</v>
      </c>
      <c r="P24" s="58">
        <v>0</v>
      </c>
    </row>
    <row r="25" spans="1:16">
      <c r="A25" s="57" t="s">
        <v>1880</v>
      </c>
      <c r="B25" s="106" t="s">
        <v>3492</v>
      </c>
      <c r="C25" s="107" t="s">
        <v>3492</v>
      </c>
      <c r="D25" s="107" t="s">
        <v>3492</v>
      </c>
      <c r="E25" s="107" t="s">
        <v>3492</v>
      </c>
      <c r="F25" s="107" t="s">
        <v>3492</v>
      </c>
      <c r="G25" s="59">
        <v>0</v>
      </c>
      <c r="H25" s="107" t="s">
        <v>3492</v>
      </c>
      <c r="I25" s="107" t="s">
        <v>3492</v>
      </c>
      <c r="J25" s="58">
        <v>0</v>
      </c>
      <c r="K25" s="59">
        <v>0</v>
      </c>
      <c r="L25" s="107" t="s">
        <v>3492</v>
      </c>
      <c r="M25" s="59">
        <v>0</v>
      </c>
      <c r="N25" s="107" t="s">
        <v>3492</v>
      </c>
      <c r="O25" s="58">
        <v>0</v>
      </c>
      <c r="P25" s="58">
        <v>0</v>
      </c>
    </row>
    <row r="26" spans="1:16">
      <c r="A26" t="s">
        <v>177</v>
      </c>
      <c r="B26" t="s">
        <v>177</v>
      </c>
      <c r="C26" s="107" t="s">
        <v>3492</v>
      </c>
      <c r="D26" t="s">
        <v>177</v>
      </c>
      <c r="E26" s="107" t="s">
        <v>3492</v>
      </c>
      <c r="F26" s="107" t="s">
        <v>3492</v>
      </c>
      <c r="G26" s="55">
        <v>0</v>
      </c>
      <c r="H26" t="s">
        <v>177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1881</v>
      </c>
      <c r="B27" s="106" t="s">
        <v>3492</v>
      </c>
      <c r="C27" s="107" t="s">
        <v>3492</v>
      </c>
      <c r="D27" s="107" t="s">
        <v>3492</v>
      </c>
      <c r="E27" s="107" t="s">
        <v>3492</v>
      </c>
      <c r="F27" s="107" t="s">
        <v>3492</v>
      </c>
      <c r="G27" s="59">
        <v>0</v>
      </c>
      <c r="H27" s="107" t="s">
        <v>3492</v>
      </c>
      <c r="I27" s="107" t="s">
        <v>3492</v>
      </c>
      <c r="J27" s="58">
        <v>0</v>
      </c>
      <c r="K27" s="59">
        <v>0</v>
      </c>
      <c r="L27" s="107" t="s">
        <v>3492</v>
      </c>
      <c r="M27" s="59">
        <v>0</v>
      </c>
      <c r="N27" s="107" t="s">
        <v>3492</v>
      </c>
      <c r="O27" s="58">
        <v>0</v>
      </c>
      <c r="P27" s="58">
        <v>0</v>
      </c>
    </row>
    <row r="28" spans="1:16">
      <c r="A28" t="s">
        <v>177</v>
      </c>
      <c r="B28" t="s">
        <v>177</v>
      </c>
      <c r="C28" s="107" t="s">
        <v>3492</v>
      </c>
      <c r="D28" t="s">
        <v>177</v>
      </c>
      <c r="E28" s="107" t="s">
        <v>3492</v>
      </c>
      <c r="F28" s="107" t="s">
        <v>3492</v>
      </c>
      <c r="G28" s="55">
        <v>0</v>
      </c>
      <c r="H28" t="s">
        <v>177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1882</v>
      </c>
      <c r="B29" s="106" t="s">
        <v>3492</v>
      </c>
      <c r="C29" s="107" t="s">
        <v>3492</v>
      </c>
      <c r="D29" s="107" t="s">
        <v>3492</v>
      </c>
      <c r="E29" s="107" t="s">
        <v>3492</v>
      </c>
      <c r="F29" s="107" t="s">
        <v>3492</v>
      </c>
      <c r="G29" s="59">
        <v>0</v>
      </c>
      <c r="H29" s="107" t="s">
        <v>3492</v>
      </c>
      <c r="I29" s="107" t="s">
        <v>3492</v>
      </c>
      <c r="J29" s="58">
        <v>0</v>
      </c>
      <c r="K29" s="59">
        <v>0</v>
      </c>
      <c r="L29" s="107" t="s">
        <v>3492</v>
      </c>
      <c r="M29" s="59">
        <v>0</v>
      </c>
      <c r="N29" s="107" t="s">
        <v>3492</v>
      </c>
      <c r="O29" s="58">
        <v>0</v>
      </c>
      <c r="P29" s="58">
        <v>0</v>
      </c>
    </row>
    <row r="30" spans="1:16">
      <c r="A30" s="57" t="s">
        <v>1883</v>
      </c>
      <c r="B30" s="106" t="s">
        <v>3492</v>
      </c>
      <c r="C30" s="107" t="s">
        <v>3492</v>
      </c>
      <c r="D30" s="107" t="s">
        <v>3492</v>
      </c>
      <c r="E30" s="107" t="s">
        <v>3492</v>
      </c>
      <c r="F30" s="107" t="s">
        <v>3492</v>
      </c>
      <c r="G30" s="59">
        <v>0</v>
      </c>
      <c r="H30" s="107" t="s">
        <v>3492</v>
      </c>
      <c r="I30" s="107" t="s">
        <v>3492</v>
      </c>
      <c r="J30" s="58">
        <v>0</v>
      </c>
      <c r="K30" s="59">
        <v>0</v>
      </c>
      <c r="L30" s="107" t="s">
        <v>3492</v>
      </c>
      <c r="M30" s="59">
        <v>0</v>
      </c>
      <c r="N30" s="107" t="s">
        <v>3492</v>
      </c>
      <c r="O30" s="58">
        <v>0</v>
      </c>
      <c r="P30" s="58">
        <v>0</v>
      </c>
    </row>
    <row r="31" spans="1:16">
      <c r="A31" t="s">
        <v>177</v>
      </c>
      <c r="B31" t="s">
        <v>177</v>
      </c>
      <c r="C31" s="107" t="s">
        <v>3492</v>
      </c>
      <c r="D31" t="s">
        <v>177</v>
      </c>
      <c r="E31" s="107" t="s">
        <v>3492</v>
      </c>
      <c r="F31" s="107" t="s">
        <v>3492</v>
      </c>
      <c r="G31" s="55">
        <v>0</v>
      </c>
      <c r="H31" t="s">
        <v>177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1884</v>
      </c>
      <c r="B32" s="106" t="s">
        <v>3492</v>
      </c>
      <c r="C32" s="107" t="s">
        <v>3492</v>
      </c>
      <c r="D32" s="107" t="s">
        <v>3492</v>
      </c>
      <c r="E32" s="107" t="s">
        <v>3492</v>
      </c>
      <c r="F32" s="107" t="s">
        <v>3492</v>
      </c>
      <c r="G32" s="59">
        <v>0</v>
      </c>
      <c r="H32" s="107" t="s">
        <v>3492</v>
      </c>
      <c r="I32" s="107" t="s">
        <v>3492</v>
      </c>
      <c r="J32" s="58">
        <v>0</v>
      </c>
      <c r="K32" s="59">
        <v>0</v>
      </c>
      <c r="L32" s="107" t="s">
        <v>3492</v>
      </c>
      <c r="M32" s="59">
        <v>0</v>
      </c>
      <c r="N32" s="107" t="s">
        <v>3492</v>
      </c>
      <c r="O32" s="58">
        <v>0</v>
      </c>
      <c r="P32" s="58">
        <v>0</v>
      </c>
    </row>
    <row r="33" spans="1:16">
      <c r="A33" t="s">
        <v>177</v>
      </c>
      <c r="B33" t="s">
        <v>177</v>
      </c>
      <c r="C33" s="107" t="s">
        <v>3492</v>
      </c>
      <c r="D33" t="s">
        <v>177</v>
      </c>
      <c r="E33" s="107" t="s">
        <v>3492</v>
      </c>
      <c r="F33" s="107" t="s">
        <v>3492</v>
      </c>
      <c r="G33" s="55">
        <v>0</v>
      </c>
      <c r="H33" t="s">
        <v>177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1885</v>
      </c>
      <c r="B34" s="106" t="s">
        <v>3492</v>
      </c>
      <c r="C34" s="107" t="s">
        <v>3492</v>
      </c>
      <c r="D34" s="107" t="s">
        <v>3492</v>
      </c>
      <c r="E34" s="107" t="s">
        <v>3492</v>
      </c>
      <c r="F34" s="107" t="s">
        <v>3492</v>
      </c>
      <c r="G34" s="59">
        <v>0</v>
      </c>
      <c r="H34" s="107" t="s">
        <v>3492</v>
      </c>
      <c r="I34" s="107" t="s">
        <v>3492</v>
      </c>
      <c r="J34" s="58">
        <v>0</v>
      </c>
      <c r="K34" s="59">
        <v>0</v>
      </c>
      <c r="L34" s="107" t="s">
        <v>3492</v>
      </c>
      <c r="M34" s="59">
        <v>0</v>
      </c>
      <c r="N34" s="107" t="s">
        <v>3492</v>
      </c>
      <c r="O34" s="58">
        <v>0</v>
      </c>
      <c r="P34" s="58">
        <v>0</v>
      </c>
    </row>
    <row r="35" spans="1:16">
      <c r="A35" t="s">
        <v>177</v>
      </c>
      <c r="B35" t="s">
        <v>177</v>
      </c>
      <c r="C35" s="107" t="s">
        <v>3492</v>
      </c>
      <c r="D35" t="s">
        <v>177</v>
      </c>
      <c r="E35" s="107" t="s">
        <v>3492</v>
      </c>
      <c r="F35" s="107" t="s">
        <v>3492</v>
      </c>
      <c r="G35" s="55">
        <v>0</v>
      </c>
      <c r="H35" t="s">
        <v>177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1886</v>
      </c>
      <c r="B36" s="106" t="s">
        <v>3492</v>
      </c>
      <c r="C36" s="107" t="s">
        <v>3492</v>
      </c>
      <c r="D36" s="107" t="s">
        <v>3492</v>
      </c>
      <c r="E36" s="107" t="s">
        <v>3492</v>
      </c>
      <c r="F36" s="107" t="s">
        <v>3492</v>
      </c>
      <c r="G36" s="59">
        <v>0</v>
      </c>
      <c r="H36" s="107" t="s">
        <v>3492</v>
      </c>
      <c r="I36" s="107" t="s">
        <v>3492</v>
      </c>
      <c r="J36" s="58">
        <v>0</v>
      </c>
      <c r="K36" s="59">
        <v>0</v>
      </c>
      <c r="L36" s="107" t="s">
        <v>3492</v>
      </c>
      <c r="M36" s="59">
        <v>0</v>
      </c>
      <c r="N36" s="107" t="s">
        <v>3492</v>
      </c>
      <c r="O36" s="58">
        <v>0</v>
      </c>
      <c r="P36" s="58">
        <v>0</v>
      </c>
    </row>
    <row r="37" spans="1:16">
      <c r="A37" t="s">
        <v>177</v>
      </c>
      <c r="B37" t="s">
        <v>177</v>
      </c>
      <c r="C37" s="107" t="s">
        <v>3492</v>
      </c>
      <c r="D37" t="s">
        <v>177</v>
      </c>
      <c r="E37" s="107" t="s">
        <v>3492</v>
      </c>
      <c r="F37" s="107" t="s">
        <v>3492</v>
      </c>
      <c r="G37" s="55">
        <v>0</v>
      </c>
      <c r="H37" t="s">
        <v>177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186</v>
      </c>
      <c r="B38" s="106" t="s">
        <v>3492</v>
      </c>
      <c r="C38" s="107" t="s">
        <v>3492</v>
      </c>
      <c r="D38" s="107" t="s">
        <v>3492</v>
      </c>
      <c r="E38" s="107" t="s">
        <v>3492</v>
      </c>
      <c r="F38" s="107" t="s">
        <v>3492</v>
      </c>
      <c r="G38" s="107" t="s">
        <v>3492</v>
      </c>
      <c r="H38" s="107" t="s">
        <v>3492</v>
      </c>
      <c r="I38" s="107" t="s">
        <v>3492</v>
      </c>
      <c r="J38" s="107" t="s">
        <v>3492</v>
      </c>
      <c r="K38" s="107" t="s">
        <v>3492</v>
      </c>
      <c r="L38" s="107" t="s">
        <v>3492</v>
      </c>
      <c r="M38" s="107" t="s">
        <v>3492</v>
      </c>
      <c r="N38" s="107" t="s">
        <v>3492</v>
      </c>
      <c r="O38" s="107" t="s">
        <v>3492</v>
      </c>
      <c r="P38" s="107" t="s">
        <v>3492</v>
      </c>
    </row>
    <row r="39" spans="1:16">
      <c r="A39" t="s">
        <v>296</v>
      </c>
      <c r="B39" s="106" t="s">
        <v>3492</v>
      </c>
      <c r="C39" s="107" t="s">
        <v>3492</v>
      </c>
      <c r="D39" s="107" t="s">
        <v>3492</v>
      </c>
      <c r="E39" s="107" t="s">
        <v>3492</v>
      </c>
      <c r="F39" s="107" t="s">
        <v>3492</v>
      </c>
      <c r="G39" s="107" t="s">
        <v>3492</v>
      </c>
      <c r="H39" s="107" t="s">
        <v>3492</v>
      </c>
      <c r="I39" s="107" t="s">
        <v>3492</v>
      </c>
      <c r="J39" s="107" t="s">
        <v>3492</v>
      </c>
      <c r="K39" s="107" t="s">
        <v>3492</v>
      </c>
      <c r="L39" s="107" t="s">
        <v>3492</v>
      </c>
      <c r="M39" s="107" t="s">
        <v>3492</v>
      </c>
      <c r="N39" s="107" t="s">
        <v>3492</v>
      </c>
      <c r="O39" s="107" t="s">
        <v>3492</v>
      </c>
      <c r="P39" s="107" t="s">
        <v>3492</v>
      </c>
    </row>
    <row r="40" spans="1:16">
      <c r="A40" t="s">
        <v>297</v>
      </c>
      <c r="B40" s="106" t="s">
        <v>3492</v>
      </c>
      <c r="C40" s="107" t="s">
        <v>3492</v>
      </c>
      <c r="D40" s="107" t="s">
        <v>3492</v>
      </c>
      <c r="E40" s="107" t="s">
        <v>3492</v>
      </c>
      <c r="F40" s="107" t="s">
        <v>3492</v>
      </c>
      <c r="G40" s="107" t="s">
        <v>3492</v>
      </c>
      <c r="H40" s="107" t="s">
        <v>3492</v>
      </c>
      <c r="I40" s="107" t="s">
        <v>3492</v>
      </c>
      <c r="J40" s="107" t="s">
        <v>3492</v>
      </c>
      <c r="K40" s="107" t="s">
        <v>3492</v>
      </c>
      <c r="L40" s="107" t="s">
        <v>3492</v>
      </c>
      <c r="M40" s="107" t="s">
        <v>3492</v>
      </c>
      <c r="N40" s="107" t="s">
        <v>3492</v>
      </c>
      <c r="O40" s="107" t="s">
        <v>3492</v>
      </c>
      <c r="P40" s="107" t="s">
        <v>3492</v>
      </c>
    </row>
    <row r="41" spans="1:16">
      <c r="A41" t="s">
        <v>298</v>
      </c>
      <c r="B41" s="106" t="s">
        <v>3492</v>
      </c>
      <c r="C41" s="107" t="s">
        <v>3492</v>
      </c>
      <c r="D41" s="107" t="s">
        <v>3492</v>
      </c>
      <c r="E41" s="107" t="s">
        <v>3492</v>
      </c>
      <c r="F41" s="107" t="s">
        <v>3492</v>
      </c>
      <c r="G41" s="107" t="s">
        <v>3492</v>
      </c>
      <c r="H41" s="107" t="s">
        <v>3492</v>
      </c>
      <c r="I41" s="107" t="s">
        <v>3492</v>
      </c>
      <c r="J41" s="107" t="s">
        <v>3492</v>
      </c>
      <c r="K41" s="107" t="s">
        <v>3492</v>
      </c>
      <c r="L41" s="107" t="s">
        <v>3492</v>
      </c>
      <c r="M41" s="107" t="s">
        <v>3492</v>
      </c>
      <c r="N41" s="107" t="s">
        <v>3492</v>
      </c>
      <c r="O41" s="107" t="s">
        <v>3492</v>
      </c>
      <c r="P41" s="107" t="s">
        <v>3492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3491</v>
      </c>
    </row>
    <row r="2" spans="1:22" s="1" customFormat="1">
      <c r="A2" s="2" t="s">
        <v>1</v>
      </c>
      <c r="B2" s="9" t="s">
        <v>2709</v>
      </c>
    </row>
    <row r="3" spans="1:22" s="1" customFormat="1">
      <c r="A3" s="2" t="s">
        <v>2</v>
      </c>
      <c r="B3" s="20" t="s">
        <v>2710</v>
      </c>
    </row>
    <row r="4" spans="1:22" s="1" customFormat="1">
      <c r="A4" s="2" t="s">
        <v>3</v>
      </c>
      <c r="B4" s="61" t="s">
        <v>165</v>
      </c>
    </row>
    <row r="5" spans="1:22" s="15" customFormat="1">
      <c r="A5" s="32" t="s">
        <v>92</v>
      </c>
      <c r="B5" s="33" t="s">
        <v>125</v>
      </c>
      <c r="C5" s="33" t="s">
        <v>46</v>
      </c>
      <c r="D5" s="114" t="s">
        <v>47</v>
      </c>
      <c r="E5" s="114" t="s">
        <v>48</v>
      </c>
      <c r="F5" s="114" t="s">
        <v>67</v>
      </c>
      <c r="G5" s="114" t="s">
        <v>49</v>
      </c>
      <c r="H5" s="33" t="s">
        <v>68</v>
      </c>
      <c r="I5" s="33" t="s">
        <v>164</v>
      </c>
      <c r="J5" s="33" t="s">
        <v>50</v>
      </c>
      <c r="K5" s="35" t="s">
        <v>126</v>
      </c>
      <c r="L5" s="114" t="s">
        <v>52</v>
      </c>
      <c r="M5" s="33" t="s">
        <v>155</v>
      </c>
      <c r="N5" s="33" t="s">
        <v>156</v>
      </c>
      <c r="O5" s="33" t="s">
        <v>5</v>
      </c>
      <c r="P5" s="33" t="s">
        <v>54</v>
      </c>
      <c r="Q5" s="34" t="s">
        <v>151</v>
      </c>
      <c r="R5" s="13"/>
      <c r="S5" s="13"/>
      <c r="T5" s="13"/>
      <c r="U5" s="13"/>
    </row>
    <row r="6" spans="1:22" s="15" customFormat="1">
      <c r="A6" s="99" t="s">
        <v>3492</v>
      </c>
      <c r="B6" s="123" t="s">
        <v>3492</v>
      </c>
      <c r="C6" s="100" t="s">
        <v>3492</v>
      </c>
      <c r="D6" s="100" t="s">
        <v>3492</v>
      </c>
      <c r="E6" s="100" t="s">
        <v>3492</v>
      </c>
      <c r="F6" s="16" t="s">
        <v>70</v>
      </c>
      <c r="G6" s="100" t="s">
        <v>3492</v>
      </c>
      <c r="H6" s="16" t="s">
        <v>71</v>
      </c>
      <c r="I6" s="100" t="s">
        <v>3492</v>
      </c>
      <c r="J6" s="100" t="s">
        <v>3492</v>
      </c>
      <c r="K6" s="16" t="s">
        <v>7</v>
      </c>
      <c r="L6" s="16" t="s">
        <v>7</v>
      </c>
      <c r="M6" s="16" t="s">
        <v>152</v>
      </c>
      <c r="N6" s="100" t="s">
        <v>3492</v>
      </c>
      <c r="O6" s="16" t="s">
        <v>153</v>
      </c>
      <c r="P6" s="21" t="s">
        <v>7</v>
      </c>
      <c r="Q6" s="29" t="s">
        <v>7</v>
      </c>
      <c r="R6" s="13"/>
      <c r="S6" s="13"/>
      <c r="T6" s="13"/>
      <c r="U6" s="13"/>
    </row>
    <row r="7" spans="1:22" s="17" customFormat="1" ht="20.25">
      <c r="A7" s="101" t="s">
        <v>3492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102" t="s">
        <v>3492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2" s="17" customFormat="1" ht="20.25">
      <c r="A8" s="18" t="s">
        <v>128</v>
      </c>
      <c r="B8" s="117" t="s">
        <v>3492</v>
      </c>
      <c r="C8" s="117" t="s">
        <v>3492</v>
      </c>
      <c r="D8" s="117" t="s">
        <v>3492</v>
      </c>
      <c r="E8" s="117" t="s">
        <v>3492</v>
      </c>
      <c r="F8" s="117" t="s">
        <v>3492</v>
      </c>
      <c r="G8" s="117" t="s">
        <v>3492</v>
      </c>
      <c r="H8" s="72">
        <v>3.98</v>
      </c>
      <c r="I8" s="117" t="s">
        <v>3492</v>
      </c>
      <c r="J8" s="117" t="s">
        <v>3492</v>
      </c>
      <c r="K8" s="117" t="s">
        <v>3492</v>
      </c>
      <c r="L8" s="73">
        <v>6.08E-2</v>
      </c>
      <c r="M8" s="72">
        <v>6154488.1799999997</v>
      </c>
      <c r="N8" s="102" t="s">
        <v>3492</v>
      </c>
      <c r="O8" s="72">
        <v>7943.5873513828656</v>
      </c>
      <c r="P8" s="73">
        <v>1</v>
      </c>
      <c r="Q8" s="73">
        <v>0.1487</v>
      </c>
      <c r="R8" s="13"/>
      <c r="S8" s="13"/>
      <c r="T8" s="13"/>
      <c r="U8" s="13"/>
    </row>
    <row r="9" spans="1:22">
      <c r="A9" s="74" t="s">
        <v>172</v>
      </c>
      <c r="B9" s="106" t="s">
        <v>3492</v>
      </c>
      <c r="C9" s="106" t="s">
        <v>3492</v>
      </c>
      <c r="D9" s="107" t="s">
        <v>3492</v>
      </c>
      <c r="E9" s="107" t="s">
        <v>3492</v>
      </c>
      <c r="F9" s="107" t="s">
        <v>3492</v>
      </c>
      <c r="G9" s="107" t="s">
        <v>3492</v>
      </c>
      <c r="H9" s="75">
        <v>4.97</v>
      </c>
      <c r="I9" s="107" t="s">
        <v>3492</v>
      </c>
      <c r="J9" s="107" t="s">
        <v>3492</v>
      </c>
      <c r="K9" s="107" t="s">
        <v>3492</v>
      </c>
      <c r="L9" s="76">
        <v>5.6399999999999999E-2</v>
      </c>
      <c r="M9" s="75">
        <v>5006937.3099999996</v>
      </c>
      <c r="N9" s="107" t="s">
        <v>3492</v>
      </c>
      <c r="O9" s="75">
        <v>5234.4739859194497</v>
      </c>
      <c r="P9" s="76">
        <v>0.65900000000000003</v>
      </c>
      <c r="Q9" s="76">
        <v>9.8000000000000004E-2</v>
      </c>
    </row>
    <row r="10" spans="1:22">
      <c r="A10" s="74" t="s">
        <v>2132</v>
      </c>
      <c r="B10" s="106" t="s">
        <v>3492</v>
      </c>
      <c r="C10" s="106" t="s">
        <v>3492</v>
      </c>
      <c r="D10" s="107" t="s">
        <v>3492</v>
      </c>
      <c r="E10" s="107" t="s">
        <v>3492</v>
      </c>
      <c r="F10" s="107" t="s">
        <v>3492</v>
      </c>
      <c r="G10" s="107" t="s">
        <v>3492</v>
      </c>
      <c r="H10" s="75">
        <v>0</v>
      </c>
      <c r="I10" s="107" t="s">
        <v>3492</v>
      </c>
      <c r="J10" s="107" t="s">
        <v>3492</v>
      </c>
      <c r="K10" s="107" t="s">
        <v>3492</v>
      </c>
      <c r="L10" s="76">
        <v>0</v>
      </c>
      <c r="M10" s="75">
        <v>0</v>
      </c>
      <c r="N10" s="107" t="s">
        <v>3492</v>
      </c>
      <c r="O10" s="75">
        <v>0</v>
      </c>
      <c r="P10" s="76">
        <v>0</v>
      </c>
      <c r="Q10" s="76">
        <v>0</v>
      </c>
      <c r="S10"/>
      <c r="T10"/>
      <c r="U10" s="63"/>
      <c r="V10"/>
    </row>
    <row r="11" spans="1:22">
      <c r="A11" t="s">
        <v>177</v>
      </c>
      <c r="B11" s="106" t="s">
        <v>3492</v>
      </c>
      <c r="C11" t="s">
        <v>177</v>
      </c>
      <c r="D11" s="107" t="s">
        <v>3492</v>
      </c>
      <c r="E11" t="s">
        <v>177</v>
      </c>
      <c r="F11" s="107" t="s">
        <v>3492</v>
      </c>
      <c r="G11" s="107" t="s">
        <v>3492</v>
      </c>
      <c r="H11" s="55">
        <v>0</v>
      </c>
      <c r="I11" t="s">
        <v>177</v>
      </c>
      <c r="J11" t="s">
        <v>177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6">
        <v>0</v>
      </c>
      <c r="Q11" s="56">
        <v>0</v>
      </c>
      <c r="S11"/>
      <c r="T11"/>
      <c r="U11" s="63"/>
      <c r="V11"/>
    </row>
    <row r="12" spans="1:22">
      <c r="A12" s="74" t="s">
        <v>2133</v>
      </c>
      <c r="B12" s="106" t="s">
        <v>3492</v>
      </c>
      <c r="C12" s="106" t="s">
        <v>3492</v>
      </c>
      <c r="D12" s="107" t="s">
        <v>3492</v>
      </c>
      <c r="E12" s="107" t="s">
        <v>3492</v>
      </c>
      <c r="F12" s="107" t="s">
        <v>3492</v>
      </c>
      <c r="G12" s="107" t="s">
        <v>3492</v>
      </c>
      <c r="H12" s="75">
        <v>7.18</v>
      </c>
      <c r="I12" s="107" t="s">
        <v>3492</v>
      </c>
      <c r="J12" s="107" t="s">
        <v>3492</v>
      </c>
      <c r="K12" s="107" t="s">
        <v>3492</v>
      </c>
      <c r="L12" s="76">
        <v>5.28E-2</v>
      </c>
      <c r="M12" s="75">
        <v>1166029.94</v>
      </c>
      <c r="N12" s="107" t="s">
        <v>3492</v>
      </c>
      <c r="O12" s="75">
        <v>1195.2479706152462</v>
      </c>
      <c r="P12" s="76">
        <v>0.15049999999999999</v>
      </c>
      <c r="Q12" s="76">
        <v>2.24E-2</v>
      </c>
      <c r="S12"/>
      <c r="T12"/>
      <c r="U12" s="63"/>
      <c r="V12"/>
    </row>
    <row r="13" spans="1:22">
      <c r="A13" t="s">
        <v>3402</v>
      </c>
      <c r="B13" t="s">
        <v>2134</v>
      </c>
      <c r="C13" t="s">
        <v>2149</v>
      </c>
      <c r="D13" s="105" t="s">
        <v>3492</v>
      </c>
      <c r="E13" t="s">
        <v>2747</v>
      </c>
      <c r="F13" t="s">
        <v>2136</v>
      </c>
      <c r="G13" s="105" t="s">
        <v>3492</v>
      </c>
      <c r="H13" s="55">
        <v>6.81</v>
      </c>
      <c r="I13" t="s">
        <v>108</v>
      </c>
      <c r="J13" t="s">
        <v>98</v>
      </c>
      <c r="K13" s="56">
        <v>2.58E-2</v>
      </c>
      <c r="L13" s="56">
        <v>2.58E-2</v>
      </c>
      <c r="M13" s="55">
        <v>13782.19</v>
      </c>
      <c r="N13" s="55">
        <v>114.1</v>
      </c>
      <c r="O13" s="55">
        <v>15.72547879</v>
      </c>
      <c r="P13" s="56">
        <v>2E-3</v>
      </c>
      <c r="Q13" s="56">
        <v>2.9999999999999997E-4</v>
      </c>
      <c r="S13"/>
      <c r="T13"/>
      <c r="U13" s="63"/>
      <c r="V13"/>
    </row>
    <row r="14" spans="1:22">
      <c r="A14" t="s">
        <v>3402</v>
      </c>
      <c r="B14" t="s">
        <v>2134</v>
      </c>
      <c r="C14" t="s">
        <v>2147</v>
      </c>
      <c r="D14" s="105" t="s">
        <v>3492</v>
      </c>
      <c r="E14" t="s">
        <v>2747</v>
      </c>
      <c r="F14" t="s">
        <v>2136</v>
      </c>
      <c r="G14" s="105" t="s">
        <v>3492</v>
      </c>
      <c r="H14" s="55">
        <v>7.26</v>
      </c>
      <c r="I14" t="s">
        <v>108</v>
      </c>
      <c r="J14" t="s">
        <v>98</v>
      </c>
      <c r="K14" s="56">
        <v>5.62E-2</v>
      </c>
      <c r="L14" s="56">
        <v>5.62E-2</v>
      </c>
      <c r="M14" s="55">
        <v>20670.240000000002</v>
      </c>
      <c r="N14" s="55">
        <v>114.79</v>
      </c>
      <c r="O14" s="55">
        <v>23.727368496</v>
      </c>
      <c r="P14" s="56">
        <v>3.0000000000000001E-3</v>
      </c>
      <c r="Q14" s="56">
        <v>4.0000000000000002E-4</v>
      </c>
      <c r="S14"/>
      <c r="T14"/>
      <c r="U14" s="63"/>
      <c r="V14"/>
    </row>
    <row r="15" spans="1:22">
      <c r="A15" t="s">
        <v>3402</v>
      </c>
      <c r="B15" t="s">
        <v>2134</v>
      </c>
      <c r="C15" t="s">
        <v>2139</v>
      </c>
      <c r="D15" s="105" t="s">
        <v>3492</v>
      </c>
      <c r="E15" t="s">
        <v>2747</v>
      </c>
      <c r="F15" t="s">
        <v>2136</v>
      </c>
      <c r="G15" s="105" t="s">
        <v>3492</v>
      </c>
      <c r="H15" s="55">
        <v>5.33</v>
      </c>
      <c r="I15" t="s">
        <v>108</v>
      </c>
      <c r="J15" t="s">
        <v>98</v>
      </c>
      <c r="K15" s="56">
        <v>5.1200000000000002E-2</v>
      </c>
      <c r="L15" s="56">
        <v>5.1200000000000002E-2</v>
      </c>
      <c r="M15" s="55">
        <v>54618.47</v>
      </c>
      <c r="N15" s="55">
        <v>96.79</v>
      </c>
      <c r="O15" s="55">
        <v>52.865217113</v>
      </c>
      <c r="P15" s="56">
        <v>6.7000000000000002E-3</v>
      </c>
      <c r="Q15" s="56">
        <v>1E-3</v>
      </c>
      <c r="S15"/>
      <c r="T15"/>
      <c r="U15" s="63"/>
      <c r="V15"/>
    </row>
    <row r="16" spans="1:22">
      <c r="A16" t="s">
        <v>3402</v>
      </c>
      <c r="B16" t="s">
        <v>2134</v>
      </c>
      <c r="C16" t="s">
        <v>2135</v>
      </c>
      <c r="D16" s="105" t="s">
        <v>3492</v>
      </c>
      <c r="E16" t="s">
        <v>2747</v>
      </c>
      <c r="F16" t="s">
        <v>2136</v>
      </c>
      <c r="G16" s="105" t="s">
        <v>3492</v>
      </c>
      <c r="H16" s="55">
        <v>7.63</v>
      </c>
      <c r="I16" t="s">
        <v>108</v>
      </c>
      <c r="J16" t="s">
        <v>98</v>
      </c>
      <c r="K16" s="56">
        <v>5.0799999999999998E-2</v>
      </c>
      <c r="L16" s="56">
        <v>5.0799999999999998E-2</v>
      </c>
      <c r="M16" s="55">
        <v>83557.78</v>
      </c>
      <c r="N16" s="55">
        <v>98.9</v>
      </c>
      <c r="O16" s="55">
        <v>82.638644420000006</v>
      </c>
      <c r="P16" s="56">
        <v>1.04E-2</v>
      </c>
      <c r="Q16" s="56">
        <v>1.5E-3</v>
      </c>
      <c r="S16"/>
      <c r="T16"/>
      <c r="U16" s="63"/>
      <c r="V16"/>
    </row>
    <row r="17" spans="1:22">
      <c r="A17" t="s">
        <v>3402</v>
      </c>
      <c r="B17" t="s">
        <v>2134</v>
      </c>
      <c r="C17" t="s">
        <v>2150</v>
      </c>
      <c r="D17" s="105" t="s">
        <v>3492</v>
      </c>
      <c r="E17" t="s">
        <v>2747</v>
      </c>
      <c r="F17" t="s">
        <v>2138</v>
      </c>
      <c r="G17" s="105" t="s">
        <v>3492</v>
      </c>
      <c r="H17" s="55">
        <v>5.88</v>
      </c>
      <c r="I17" t="s">
        <v>108</v>
      </c>
      <c r="J17" t="s">
        <v>98</v>
      </c>
      <c r="K17" s="56">
        <v>2.35E-2</v>
      </c>
      <c r="L17" s="56">
        <v>2.35E-2</v>
      </c>
      <c r="M17" s="55">
        <v>10367.84</v>
      </c>
      <c r="N17" s="55">
        <v>114.91</v>
      </c>
      <c r="O17" s="55">
        <v>11.913684944</v>
      </c>
      <c r="P17" s="56">
        <v>1.5E-3</v>
      </c>
      <c r="Q17" s="56">
        <v>2.0000000000000001E-4</v>
      </c>
      <c r="S17"/>
      <c r="T17"/>
      <c r="U17" s="63"/>
      <c r="V17"/>
    </row>
    <row r="18" spans="1:22">
      <c r="A18" t="s">
        <v>3402</v>
      </c>
      <c r="B18" t="s">
        <v>2134</v>
      </c>
      <c r="C18" t="s">
        <v>2148</v>
      </c>
      <c r="D18" s="105" t="s">
        <v>3492</v>
      </c>
      <c r="E18" t="s">
        <v>2747</v>
      </c>
      <c r="F18" t="s">
        <v>2138</v>
      </c>
      <c r="G18" s="105" t="s">
        <v>3492</v>
      </c>
      <c r="H18" s="55">
        <v>6.84</v>
      </c>
      <c r="I18" t="s">
        <v>108</v>
      </c>
      <c r="J18" t="s">
        <v>98</v>
      </c>
      <c r="K18" s="56">
        <v>4.4999999999999998E-2</v>
      </c>
      <c r="L18" s="56">
        <v>4.4999999999999998E-2</v>
      </c>
      <c r="M18" s="55">
        <v>15485.65</v>
      </c>
      <c r="N18" s="55">
        <v>119.75</v>
      </c>
      <c r="O18" s="55">
        <v>18.544065875000001</v>
      </c>
      <c r="P18" s="56">
        <v>2.3E-3</v>
      </c>
      <c r="Q18" s="56">
        <v>2.9999999999999997E-4</v>
      </c>
      <c r="S18"/>
      <c r="T18"/>
      <c r="U18" s="63"/>
      <c r="V18"/>
    </row>
    <row r="19" spans="1:22">
      <c r="A19" t="s">
        <v>3402</v>
      </c>
      <c r="B19" t="s">
        <v>2134</v>
      </c>
      <c r="C19" t="s">
        <v>2140</v>
      </c>
      <c r="D19" s="105" t="s">
        <v>3492</v>
      </c>
      <c r="E19" t="s">
        <v>2747</v>
      </c>
      <c r="F19" t="s">
        <v>2138</v>
      </c>
      <c r="G19" s="105" t="s">
        <v>3492</v>
      </c>
      <c r="H19" s="55">
        <v>4.49</v>
      </c>
      <c r="I19" t="s">
        <v>108</v>
      </c>
      <c r="J19" t="s">
        <v>98</v>
      </c>
      <c r="K19" s="56">
        <v>4.9799999999999997E-2</v>
      </c>
      <c r="L19" s="56">
        <v>4.9799999999999997E-2</v>
      </c>
      <c r="M19" s="55">
        <v>60067.91</v>
      </c>
      <c r="N19" s="55">
        <v>95.69</v>
      </c>
      <c r="O19" s="55">
        <v>57.478983079000002</v>
      </c>
      <c r="P19" s="56">
        <v>7.1999999999999998E-3</v>
      </c>
      <c r="Q19" s="56">
        <v>1.1000000000000001E-3</v>
      </c>
      <c r="S19"/>
      <c r="T19"/>
      <c r="U19" s="63"/>
      <c r="V19"/>
    </row>
    <row r="20" spans="1:22">
      <c r="A20" t="s">
        <v>3402</v>
      </c>
      <c r="B20" t="s">
        <v>2134</v>
      </c>
      <c r="C20" t="s">
        <v>2137</v>
      </c>
      <c r="D20" s="105" t="s">
        <v>3492</v>
      </c>
      <c r="E20" t="s">
        <v>2747</v>
      </c>
      <c r="F20" t="s">
        <v>2138</v>
      </c>
      <c r="G20" s="105" t="s">
        <v>3492</v>
      </c>
      <c r="H20" s="55">
        <v>6.94</v>
      </c>
      <c r="I20" t="s">
        <v>108</v>
      </c>
      <c r="J20" t="s">
        <v>98</v>
      </c>
      <c r="K20" s="56">
        <v>4.8500000000000001E-2</v>
      </c>
      <c r="L20" s="56">
        <v>4.8500000000000001E-2</v>
      </c>
      <c r="M20" s="55">
        <v>78236.960000000006</v>
      </c>
      <c r="N20" s="55">
        <v>100.21</v>
      </c>
      <c r="O20" s="55">
        <v>78.401257615999995</v>
      </c>
      <c r="P20" s="56">
        <v>9.9000000000000008E-3</v>
      </c>
      <c r="Q20" s="56">
        <v>1.5E-3</v>
      </c>
      <c r="S20"/>
      <c r="T20"/>
      <c r="U20" s="63"/>
      <c r="V20"/>
    </row>
    <row r="21" spans="1:22">
      <c r="A21" t="s">
        <v>3402</v>
      </c>
      <c r="B21" t="s">
        <v>2134</v>
      </c>
      <c r="C21" t="s">
        <v>2145</v>
      </c>
      <c r="D21" s="105" t="s">
        <v>3492</v>
      </c>
      <c r="E21" t="s">
        <v>2747</v>
      </c>
      <c r="F21" t="s">
        <v>2142</v>
      </c>
      <c r="G21" s="105" t="s">
        <v>3492</v>
      </c>
      <c r="H21" s="55">
        <v>7.09</v>
      </c>
      <c r="I21" t="s">
        <v>108</v>
      </c>
      <c r="J21" t="s">
        <v>98</v>
      </c>
      <c r="K21" s="56">
        <v>2.35E-2</v>
      </c>
      <c r="L21" s="56">
        <v>2.35E-2</v>
      </c>
      <c r="M21" s="55">
        <v>14314.6</v>
      </c>
      <c r="N21" s="55">
        <v>115.96</v>
      </c>
      <c r="O21" s="55">
        <v>16.599210159999998</v>
      </c>
      <c r="P21" s="56">
        <v>2.0999999999999999E-3</v>
      </c>
      <c r="Q21" s="56">
        <v>2.9999999999999997E-4</v>
      </c>
      <c r="S21"/>
      <c r="T21"/>
      <c r="U21" s="63"/>
      <c r="V21"/>
    </row>
    <row r="22" spans="1:22">
      <c r="A22" t="s">
        <v>3402</v>
      </c>
      <c r="B22" t="s">
        <v>2134</v>
      </c>
      <c r="C22" t="s">
        <v>2143</v>
      </c>
      <c r="D22" s="105" t="s">
        <v>3492</v>
      </c>
      <c r="E22" t="s">
        <v>2747</v>
      </c>
      <c r="F22" t="s">
        <v>2142</v>
      </c>
      <c r="G22" s="105" t="s">
        <v>3492</v>
      </c>
      <c r="H22" s="55">
        <v>7.71</v>
      </c>
      <c r="I22" t="s">
        <v>108</v>
      </c>
      <c r="J22" t="s">
        <v>98</v>
      </c>
      <c r="K22" s="56">
        <v>5.0500000000000003E-2</v>
      </c>
      <c r="L22" s="56">
        <v>5.0500000000000003E-2</v>
      </c>
      <c r="M22" s="55">
        <v>19825.830000000002</v>
      </c>
      <c r="N22" s="55">
        <v>120.63</v>
      </c>
      <c r="O22" s="55">
        <v>23.915898728999998</v>
      </c>
      <c r="P22" s="56">
        <v>3.0000000000000001E-3</v>
      </c>
      <c r="Q22" s="56">
        <v>4.0000000000000002E-4</v>
      </c>
      <c r="S22"/>
      <c r="T22"/>
      <c r="U22" s="63"/>
      <c r="V22"/>
    </row>
    <row r="23" spans="1:22">
      <c r="A23" t="s">
        <v>3402</v>
      </c>
      <c r="B23" t="s">
        <v>2134</v>
      </c>
      <c r="C23" t="s">
        <v>2144</v>
      </c>
      <c r="D23" s="105" t="s">
        <v>3492</v>
      </c>
      <c r="E23" t="s">
        <v>2747</v>
      </c>
      <c r="F23" t="s">
        <v>2142</v>
      </c>
      <c r="G23" s="105" t="s">
        <v>3492</v>
      </c>
      <c r="H23" s="55">
        <v>8.16</v>
      </c>
      <c r="I23" t="s">
        <v>108</v>
      </c>
      <c r="J23" t="s">
        <v>98</v>
      </c>
      <c r="K23" s="56">
        <v>4.7699999999999999E-2</v>
      </c>
      <c r="L23" s="56">
        <v>4.7699999999999999E-2</v>
      </c>
      <c r="M23" s="55">
        <v>131888.81</v>
      </c>
      <c r="N23" s="55">
        <v>101.57</v>
      </c>
      <c r="O23" s="55">
        <v>133.959464317</v>
      </c>
      <c r="P23" s="56">
        <v>1.6899999999999998E-2</v>
      </c>
      <c r="Q23" s="56">
        <v>2.5000000000000001E-3</v>
      </c>
      <c r="S23"/>
      <c r="T23"/>
      <c r="U23" s="63"/>
      <c r="V23"/>
    </row>
    <row r="24" spans="1:22">
      <c r="A24" t="s">
        <v>3402</v>
      </c>
      <c r="B24" t="s">
        <v>2134</v>
      </c>
      <c r="C24" t="s">
        <v>2146</v>
      </c>
      <c r="D24" s="105" t="s">
        <v>3492</v>
      </c>
      <c r="E24" t="s">
        <v>2747</v>
      </c>
      <c r="F24" t="s">
        <v>2142</v>
      </c>
      <c r="G24" s="105" t="s">
        <v>3492</v>
      </c>
      <c r="H24" s="55">
        <v>6</v>
      </c>
      <c r="I24" t="s">
        <v>108</v>
      </c>
      <c r="J24" t="s">
        <v>98</v>
      </c>
      <c r="K24" s="56">
        <v>4.9299999999999997E-2</v>
      </c>
      <c r="L24" s="56">
        <v>4.9299999999999997E-2</v>
      </c>
      <c r="M24" s="55">
        <v>160984.22</v>
      </c>
      <c r="N24" s="55">
        <v>93.88</v>
      </c>
      <c r="O24" s="55">
        <v>151.13198573599999</v>
      </c>
      <c r="P24" s="56">
        <v>1.9E-2</v>
      </c>
      <c r="Q24" s="56">
        <v>2.8E-3</v>
      </c>
      <c r="S24"/>
      <c r="T24"/>
      <c r="U24" s="63"/>
      <c r="V24"/>
    </row>
    <row r="25" spans="1:22">
      <c r="A25" t="s">
        <v>3402</v>
      </c>
      <c r="B25" t="s">
        <v>2134</v>
      </c>
      <c r="C25" t="s">
        <v>2141</v>
      </c>
      <c r="D25" s="105" t="s">
        <v>3492</v>
      </c>
      <c r="E25" t="s">
        <v>2747</v>
      </c>
      <c r="F25" t="s">
        <v>2142</v>
      </c>
      <c r="G25" s="105" t="s">
        <v>3492</v>
      </c>
      <c r="H25" s="55">
        <v>7.44</v>
      </c>
      <c r="I25" t="s">
        <v>108</v>
      </c>
      <c r="J25" t="s">
        <v>98</v>
      </c>
      <c r="K25" s="56">
        <v>6.4500000000000002E-2</v>
      </c>
      <c r="L25" s="56">
        <v>6.4500000000000002E-2</v>
      </c>
      <c r="M25" s="55">
        <v>35463.79</v>
      </c>
      <c r="N25" s="55">
        <v>113.97</v>
      </c>
      <c r="O25" s="55">
        <v>40.418081463</v>
      </c>
      <c r="P25" s="56">
        <v>5.1000000000000004E-3</v>
      </c>
      <c r="Q25" s="56">
        <v>8.0000000000000004E-4</v>
      </c>
      <c r="S25"/>
      <c r="T25"/>
      <c r="U25" s="63"/>
      <c r="V25"/>
    </row>
    <row r="26" spans="1:22">
      <c r="A26" t="s">
        <v>3402</v>
      </c>
      <c r="B26" t="s">
        <v>2134</v>
      </c>
      <c r="C26" t="s">
        <v>2156</v>
      </c>
      <c r="D26" s="105" t="s">
        <v>3492</v>
      </c>
      <c r="E26" t="s">
        <v>2747</v>
      </c>
      <c r="F26" t="s">
        <v>210</v>
      </c>
      <c r="G26" s="105" t="s">
        <v>3492</v>
      </c>
      <c r="H26" s="55">
        <v>3.97</v>
      </c>
      <c r="I26" t="s">
        <v>108</v>
      </c>
      <c r="J26" t="s">
        <v>98</v>
      </c>
      <c r="K26" s="56">
        <v>2.7699999999999999E-2</v>
      </c>
      <c r="L26" s="56">
        <v>2.7699999999999999E-2</v>
      </c>
      <c r="M26" s="55">
        <v>7486.02</v>
      </c>
      <c r="N26" s="55">
        <v>123.23</v>
      </c>
      <c r="O26" s="55">
        <v>9.2250224460000005</v>
      </c>
      <c r="P26" s="56">
        <v>1.1999999999999999E-3</v>
      </c>
      <c r="Q26" s="56">
        <v>2.0000000000000001E-4</v>
      </c>
      <c r="S26"/>
      <c r="T26"/>
      <c r="U26" s="63"/>
      <c r="V26"/>
    </row>
    <row r="27" spans="1:22">
      <c r="A27" t="s">
        <v>3402</v>
      </c>
      <c r="B27" t="s">
        <v>2134</v>
      </c>
      <c r="C27" t="s">
        <v>2155</v>
      </c>
      <c r="D27" s="105" t="s">
        <v>3492</v>
      </c>
      <c r="E27" t="s">
        <v>2747</v>
      </c>
      <c r="F27" t="s">
        <v>210</v>
      </c>
      <c r="G27" s="105" t="s">
        <v>3492</v>
      </c>
      <c r="H27" s="55">
        <v>5.89</v>
      </c>
      <c r="I27" t="s">
        <v>108</v>
      </c>
      <c r="J27" t="s">
        <v>98</v>
      </c>
      <c r="K27" s="56">
        <v>3.6600000000000001E-2</v>
      </c>
      <c r="L27" s="56">
        <v>3.6600000000000001E-2</v>
      </c>
      <c r="M27" s="55">
        <v>15393.97</v>
      </c>
      <c r="N27" s="55">
        <v>121.64</v>
      </c>
      <c r="O27" s="55">
        <v>18.725225108</v>
      </c>
      <c r="P27" s="56">
        <v>2.3999999999999998E-3</v>
      </c>
      <c r="Q27" s="56">
        <v>4.0000000000000002E-4</v>
      </c>
      <c r="S27"/>
      <c r="T27"/>
      <c r="U27" s="63"/>
      <c r="V27"/>
    </row>
    <row r="28" spans="1:22">
      <c r="A28" t="s">
        <v>3402</v>
      </c>
      <c r="B28" t="s">
        <v>2134</v>
      </c>
      <c r="C28" t="s">
        <v>2154</v>
      </c>
      <c r="D28" s="105" t="s">
        <v>3492</v>
      </c>
      <c r="E28" t="s">
        <v>2747</v>
      </c>
      <c r="F28" t="s">
        <v>210</v>
      </c>
      <c r="G28" s="105" t="s">
        <v>3492</v>
      </c>
      <c r="H28" s="55">
        <v>4.9800000000000004</v>
      </c>
      <c r="I28" t="s">
        <v>108</v>
      </c>
      <c r="J28" t="s">
        <v>98</v>
      </c>
      <c r="K28" s="56">
        <v>3.8699999999999998E-2</v>
      </c>
      <c r="L28" s="56">
        <v>3.8699999999999998E-2</v>
      </c>
      <c r="M28" s="55">
        <v>9980.27</v>
      </c>
      <c r="N28" s="55">
        <v>124.32</v>
      </c>
      <c r="O28" s="55">
        <v>12.407471663999999</v>
      </c>
      <c r="P28" s="56">
        <v>1.6000000000000001E-3</v>
      </c>
      <c r="Q28" s="56">
        <v>2.0000000000000001E-4</v>
      </c>
      <c r="S28"/>
      <c r="T28"/>
      <c r="U28" s="63"/>
      <c r="V28"/>
    </row>
    <row r="29" spans="1:22">
      <c r="A29" t="s">
        <v>3402</v>
      </c>
      <c r="B29" t="s">
        <v>2134</v>
      </c>
      <c r="C29" t="s">
        <v>2153</v>
      </c>
      <c r="D29" s="105" t="s">
        <v>3492</v>
      </c>
      <c r="E29" t="s">
        <v>2747</v>
      </c>
      <c r="F29" t="s">
        <v>210</v>
      </c>
      <c r="G29" s="105" t="s">
        <v>3492</v>
      </c>
      <c r="H29" s="55">
        <v>5.67</v>
      </c>
      <c r="I29" t="s">
        <v>108</v>
      </c>
      <c r="J29" t="s">
        <v>98</v>
      </c>
      <c r="K29" s="56">
        <v>1.89E-2</v>
      </c>
      <c r="L29" s="56">
        <v>1.89E-2</v>
      </c>
      <c r="M29" s="55">
        <v>4144.99</v>
      </c>
      <c r="N29" s="55">
        <v>132.97999999999999</v>
      </c>
      <c r="O29" s="55">
        <v>5.512007702</v>
      </c>
      <c r="P29" s="56">
        <v>6.9999999999999999E-4</v>
      </c>
      <c r="Q29" s="56">
        <v>1E-4</v>
      </c>
      <c r="S29"/>
      <c r="T29"/>
      <c r="U29" s="63"/>
      <c r="V29"/>
    </row>
    <row r="30" spans="1:22">
      <c r="A30" t="s">
        <v>3402</v>
      </c>
      <c r="B30" t="s">
        <v>2134</v>
      </c>
      <c r="C30" t="s">
        <v>2151</v>
      </c>
      <c r="D30" s="105" t="s">
        <v>3492</v>
      </c>
      <c r="E30" t="s">
        <v>2747</v>
      </c>
      <c r="F30" t="s">
        <v>210</v>
      </c>
      <c r="G30" s="105" t="s">
        <v>3492</v>
      </c>
      <c r="H30" s="55">
        <v>3.37</v>
      </c>
      <c r="I30" t="s">
        <v>108</v>
      </c>
      <c r="J30" t="s">
        <v>98</v>
      </c>
      <c r="K30" s="56">
        <v>5.74E-2</v>
      </c>
      <c r="L30" s="56">
        <v>5.74E-2</v>
      </c>
      <c r="M30" s="55">
        <v>7011.83</v>
      </c>
      <c r="N30" s="55">
        <v>100.54</v>
      </c>
      <c r="O30" s="55">
        <v>7.0496938819999997</v>
      </c>
      <c r="P30" s="56">
        <v>8.9999999999999998E-4</v>
      </c>
      <c r="Q30" s="56">
        <v>1E-4</v>
      </c>
      <c r="S30"/>
      <c r="T30"/>
      <c r="U30" s="63"/>
      <c r="V30"/>
    </row>
    <row r="31" spans="1:22">
      <c r="A31" t="s">
        <v>3402</v>
      </c>
      <c r="B31" t="s">
        <v>2134</v>
      </c>
      <c r="C31" t="s">
        <v>2152</v>
      </c>
      <c r="D31" s="105" t="s">
        <v>3492</v>
      </c>
      <c r="E31" t="s">
        <v>2747</v>
      </c>
      <c r="F31" t="s">
        <v>210</v>
      </c>
      <c r="G31" s="105" t="s">
        <v>3492</v>
      </c>
      <c r="H31" s="55">
        <v>5.24</v>
      </c>
      <c r="I31" t="s">
        <v>108</v>
      </c>
      <c r="J31" t="s">
        <v>98</v>
      </c>
      <c r="K31" s="56">
        <v>4.4200000000000003E-2</v>
      </c>
      <c r="L31" s="56">
        <v>4.4200000000000003E-2</v>
      </c>
      <c r="M31" s="55">
        <v>83542.38</v>
      </c>
      <c r="N31" s="55">
        <v>101.54</v>
      </c>
      <c r="O31" s="55">
        <v>84.828932652000006</v>
      </c>
      <c r="P31" s="56">
        <v>1.0699999999999999E-2</v>
      </c>
      <c r="Q31" s="56">
        <v>1.6000000000000001E-3</v>
      </c>
      <c r="S31"/>
      <c r="T31"/>
      <c r="U31" s="63"/>
      <c r="V31"/>
    </row>
    <row r="32" spans="1:22">
      <c r="A32" t="s">
        <v>3403</v>
      </c>
      <c r="B32" t="s">
        <v>2134</v>
      </c>
      <c r="C32" t="s">
        <v>2165</v>
      </c>
      <c r="D32" s="105" t="s">
        <v>3492</v>
      </c>
      <c r="E32" t="s">
        <v>2747</v>
      </c>
      <c r="F32" t="s">
        <v>2158</v>
      </c>
      <c r="G32" s="105" t="s">
        <v>3492</v>
      </c>
      <c r="H32" s="55">
        <v>10.01</v>
      </c>
      <c r="I32" t="s">
        <v>108</v>
      </c>
      <c r="J32" t="s">
        <v>98</v>
      </c>
      <c r="K32" s="56">
        <v>3.39E-2</v>
      </c>
      <c r="L32" s="56">
        <v>3.39E-2</v>
      </c>
      <c r="M32" s="55">
        <v>16220.18</v>
      </c>
      <c r="N32" s="55">
        <v>103.45</v>
      </c>
      <c r="O32" s="55">
        <v>16.779776210000001</v>
      </c>
      <c r="P32" s="56">
        <v>2.0999999999999999E-3</v>
      </c>
      <c r="Q32" s="56">
        <v>2.9999999999999997E-4</v>
      </c>
      <c r="S32"/>
      <c r="T32"/>
      <c r="U32" s="63"/>
      <c r="V32"/>
    </row>
    <row r="33" spans="1:22">
      <c r="A33" t="s">
        <v>3403</v>
      </c>
      <c r="B33" t="s">
        <v>2134</v>
      </c>
      <c r="C33" t="s">
        <v>2162</v>
      </c>
      <c r="D33" s="105" t="s">
        <v>3492</v>
      </c>
      <c r="E33" t="s">
        <v>2747</v>
      </c>
      <c r="F33" t="s">
        <v>2158</v>
      </c>
      <c r="G33" s="105" t="s">
        <v>3492</v>
      </c>
      <c r="H33" s="55">
        <v>11.19</v>
      </c>
      <c r="I33" t="s">
        <v>108</v>
      </c>
      <c r="J33" t="s">
        <v>98</v>
      </c>
      <c r="K33" s="56">
        <v>3.5499999999999997E-2</v>
      </c>
      <c r="L33" s="56">
        <v>3.5400000000000001E-2</v>
      </c>
      <c r="M33" s="55">
        <v>1104.3</v>
      </c>
      <c r="N33" s="55">
        <v>141.12</v>
      </c>
      <c r="O33" s="55">
        <v>1.55838816</v>
      </c>
      <c r="P33" s="56">
        <v>2.0000000000000001E-4</v>
      </c>
      <c r="Q33" s="56">
        <v>0</v>
      </c>
      <c r="S33"/>
      <c r="T33"/>
      <c r="U33" s="63"/>
      <c r="V33"/>
    </row>
    <row r="34" spans="1:22">
      <c r="A34" t="s">
        <v>3403</v>
      </c>
      <c r="B34" t="s">
        <v>2134</v>
      </c>
      <c r="C34" t="s">
        <v>2163</v>
      </c>
      <c r="D34" s="105" t="s">
        <v>3492</v>
      </c>
      <c r="E34" t="s">
        <v>2747</v>
      </c>
      <c r="F34" t="s">
        <v>2158</v>
      </c>
      <c r="G34" s="105" t="s">
        <v>3492</v>
      </c>
      <c r="H34" s="55">
        <v>10.42</v>
      </c>
      <c r="I34" t="s">
        <v>108</v>
      </c>
      <c r="J34" t="s">
        <v>98</v>
      </c>
      <c r="K34" s="56">
        <v>3.1800000000000002E-2</v>
      </c>
      <c r="L34" s="56">
        <v>3.1800000000000002E-2</v>
      </c>
      <c r="M34" s="55">
        <v>5496.36</v>
      </c>
      <c r="N34" s="55">
        <v>141.91999999999999</v>
      </c>
      <c r="O34" s="55">
        <v>7.8004341119999996</v>
      </c>
      <c r="P34" s="56">
        <v>1E-3</v>
      </c>
      <c r="Q34" s="56">
        <v>1E-4</v>
      </c>
      <c r="S34"/>
      <c r="T34"/>
      <c r="U34" s="63"/>
      <c r="V34"/>
    </row>
    <row r="35" spans="1:22">
      <c r="A35" t="s">
        <v>3403</v>
      </c>
      <c r="B35" t="s">
        <v>2134</v>
      </c>
      <c r="C35" t="s">
        <v>2164</v>
      </c>
      <c r="D35" s="105" t="s">
        <v>3492</v>
      </c>
      <c r="E35" t="s">
        <v>2747</v>
      </c>
      <c r="F35" t="s">
        <v>2158</v>
      </c>
      <c r="G35" s="105" t="s">
        <v>3492</v>
      </c>
      <c r="H35" s="55">
        <v>10.51</v>
      </c>
      <c r="I35" t="s">
        <v>108</v>
      </c>
      <c r="J35" t="s">
        <v>98</v>
      </c>
      <c r="K35" s="56">
        <v>3.4299999999999997E-2</v>
      </c>
      <c r="L35" s="56">
        <v>3.4299999999999997E-2</v>
      </c>
      <c r="M35" s="55">
        <v>4289.2700000000004</v>
      </c>
      <c r="N35" s="55">
        <v>129.63999999999999</v>
      </c>
      <c r="O35" s="55">
        <v>5.5606096279999999</v>
      </c>
      <c r="P35" s="56">
        <v>6.9999999999999999E-4</v>
      </c>
      <c r="Q35" s="56">
        <v>1E-4</v>
      </c>
      <c r="S35"/>
      <c r="T35"/>
      <c r="U35" s="63"/>
      <c r="V35"/>
    </row>
    <row r="36" spans="1:22">
      <c r="A36" t="s">
        <v>3403</v>
      </c>
      <c r="B36" t="s">
        <v>2134</v>
      </c>
      <c r="C36" t="s">
        <v>2161</v>
      </c>
      <c r="D36" s="105" t="s">
        <v>3492</v>
      </c>
      <c r="E36" t="s">
        <v>2747</v>
      </c>
      <c r="F36" t="s">
        <v>2158</v>
      </c>
      <c r="G36" s="105" t="s">
        <v>3492</v>
      </c>
      <c r="H36" s="55">
        <v>7.41</v>
      </c>
      <c r="I36" t="s">
        <v>108</v>
      </c>
      <c r="J36" t="s">
        <v>98</v>
      </c>
      <c r="K36" s="56">
        <v>7.0599999999999996E-2</v>
      </c>
      <c r="L36" s="56">
        <v>7.0599999999999996E-2</v>
      </c>
      <c r="M36" s="55">
        <v>31314.94</v>
      </c>
      <c r="N36" s="55">
        <v>80.819999999999993</v>
      </c>
      <c r="O36" s="55">
        <v>25.308734508000001</v>
      </c>
      <c r="P36" s="56">
        <v>3.2000000000000002E-3</v>
      </c>
      <c r="Q36" s="56">
        <v>5.0000000000000001E-4</v>
      </c>
      <c r="S36"/>
      <c r="T36"/>
      <c r="U36" s="63"/>
      <c r="V36"/>
    </row>
    <row r="37" spans="1:22">
      <c r="A37" t="s">
        <v>3403</v>
      </c>
      <c r="B37" t="s">
        <v>2134</v>
      </c>
      <c r="C37" t="s">
        <v>2157</v>
      </c>
      <c r="D37" s="105" t="s">
        <v>3492</v>
      </c>
      <c r="E37" t="s">
        <v>2747</v>
      </c>
      <c r="F37" t="s">
        <v>2158</v>
      </c>
      <c r="G37" s="105" t="s">
        <v>3492</v>
      </c>
      <c r="H37" s="55">
        <v>9</v>
      </c>
      <c r="I37" t="s">
        <v>108</v>
      </c>
      <c r="J37" t="s">
        <v>98</v>
      </c>
      <c r="K37" s="56">
        <v>7.1300000000000002E-2</v>
      </c>
      <c r="L37" s="56">
        <v>7.1400000000000005E-2</v>
      </c>
      <c r="M37" s="55">
        <v>49588.34</v>
      </c>
      <c r="N37" s="55">
        <v>104.73</v>
      </c>
      <c r="O37" s="55">
        <v>51.933868482000001</v>
      </c>
      <c r="P37" s="56">
        <v>6.4999999999999997E-3</v>
      </c>
      <c r="Q37" s="56">
        <v>1E-3</v>
      </c>
      <c r="S37"/>
      <c r="T37"/>
      <c r="U37" s="63"/>
      <c r="V37"/>
    </row>
    <row r="38" spans="1:22">
      <c r="A38" t="s">
        <v>3403</v>
      </c>
      <c r="B38" t="s">
        <v>2134</v>
      </c>
      <c r="C38" t="s">
        <v>2159</v>
      </c>
      <c r="D38" s="105" t="s">
        <v>3492</v>
      </c>
      <c r="E38" t="s">
        <v>2747</v>
      </c>
      <c r="F38" t="s">
        <v>2158</v>
      </c>
      <c r="G38" s="105" t="s">
        <v>3492</v>
      </c>
      <c r="H38" s="55">
        <v>8.4</v>
      </c>
      <c r="I38" t="s">
        <v>108</v>
      </c>
      <c r="J38" t="s">
        <v>98</v>
      </c>
      <c r="K38" s="56">
        <v>7.1900000000000006E-2</v>
      </c>
      <c r="L38" s="56">
        <v>7.1900000000000006E-2</v>
      </c>
      <c r="M38" s="55">
        <v>3977.46</v>
      </c>
      <c r="N38" s="55">
        <v>101.69</v>
      </c>
      <c r="O38" s="55">
        <v>4.0446790740000003</v>
      </c>
      <c r="P38" s="56">
        <v>5.0000000000000001E-4</v>
      </c>
      <c r="Q38" s="56">
        <v>1E-4</v>
      </c>
      <c r="S38"/>
      <c r="T38"/>
      <c r="U38" s="63"/>
      <c r="V38"/>
    </row>
    <row r="39" spans="1:22">
      <c r="A39" t="s">
        <v>3403</v>
      </c>
      <c r="B39" t="s">
        <v>2134</v>
      </c>
      <c r="C39" t="s">
        <v>2160</v>
      </c>
      <c r="D39" s="105" t="s">
        <v>3492</v>
      </c>
      <c r="E39" t="s">
        <v>2747</v>
      </c>
      <c r="F39" t="s">
        <v>2158</v>
      </c>
      <c r="G39" s="105" t="s">
        <v>3492</v>
      </c>
      <c r="H39" s="55">
        <v>9.1999999999999993</v>
      </c>
      <c r="I39" t="s">
        <v>108</v>
      </c>
      <c r="J39" t="s">
        <v>98</v>
      </c>
      <c r="K39" s="56">
        <v>7.0599999999999996E-2</v>
      </c>
      <c r="L39" s="56">
        <v>7.0599999999999996E-2</v>
      </c>
      <c r="M39" s="55">
        <v>64113.53</v>
      </c>
      <c r="N39" s="55">
        <v>105.04</v>
      </c>
      <c r="O39" s="55">
        <v>67.344851911999996</v>
      </c>
      <c r="P39" s="56">
        <v>8.5000000000000006E-3</v>
      </c>
      <c r="Q39" s="56">
        <v>1.2999999999999999E-3</v>
      </c>
      <c r="S39"/>
      <c r="T39"/>
      <c r="U39" s="63"/>
      <c r="V39"/>
    </row>
    <row r="40" spans="1:22">
      <c r="A40" t="s">
        <v>3403</v>
      </c>
      <c r="B40" t="s">
        <v>2134</v>
      </c>
      <c r="C40" t="s">
        <v>2171</v>
      </c>
      <c r="D40" s="105" t="s">
        <v>3492</v>
      </c>
      <c r="E40" t="s">
        <v>2747</v>
      </c>
      <c r="F40" t="s">
        <v>230</v>
      </c>
      <c r="G40" s="105" t="s">
        <v>3492</v>
      </c>
      <c r="H40" s="55">
        <v>9.57</v>
      </c>
      <c r="I40" t="s">
        <v>108</v>
      </c>
      <c r="J40" t="s">
        <v>98</v>
      </c>
      <c r="K40" s="56">
        <v>4.4600000000000001E-2</v>
      </c>
      <c r="L40" s="56">
        <v>4.4600000000000001E-2</v>
      </c>
      <c r="M40" s="55">
        <v>17404.66</v>
      </c>
      <c r="N40" s="55">
        <v>105.39944300000001</v>
      </c>
      <c r="O40" s="55">
        <v>18.344414696043799</v>
      </c>
      <c r="P40" s="56">
        <v>2.3E-3</v>
      </c>
      <c r="Q40" s="56">
        <v>2.9999999999999997E-4</v>
      </c>
      <c r="S40"/>
      <c r="T40"/>
      <c r="U40" s="63"/>
      <c r="V40"/>
    </row>
    <row r="41" spans="1:22">
      <c r="A41" t="s">
        <v>3403</v>
      </c>
      <c r="B41" t="s">
        <v>2134</v>
      </c>
      <c r="C41" t="s">
        <v>2170</v>
      </c>
      <c r="D41" s="105" t="s">
        <v>3492</v>
      </c>
      <c r="E41" t="s">
        <v>2747</v>
      </c>
      <c r="F41" t="s">
        <v>230</v>
      </c>
      <c r="G41" s="105" t="s">
        <v>3492</v>
      </c>
      <c r="H41" s="55">
        <v>8.8800000000000008</v>
      </c>
      <c r="I41" t="s">
        <v>108</v>
      </c>
      <c r="J41" t="s">
        <v>98</v>
      </c>
      <c r="K41" s="56">
        <v>4.6600000000000003E-2</v>
      </c>
      <c r="L41" s="56">
        <v>4.6600000000000003E-2</v>
      </c>
      <c r="M41" s="55">
        <v>11336.49</v>
      </c>
      <c r="N41" s="55">
        <v>139.14890399999999</v>
      </c>
      <c r="O41" s="55">
        <v>15.774601587069601</v>
      </c>
      <c r="P41" s="56">
        <v>2E-3</v>
      </c>
      <c r="Q41" s="56">
        <v>2.9999999999999997E-4</v>
      </c>
      <c r="S41"/>
      <c r="T41"/>
      <c r="U41" s="63"/>
      <c r="V41"/>
    </row>
    <row r="42" spans="1:22">
      <c r="A42" t="s">
        <v>3403</v>
      </c>
      <c r="B42" t="s">
        <v>2134</v>
      </c>
      <c r="C42" t="s">
        <v>2172</v>
      </c>
      <c r="D42" s="105" t="s">
        <v>3492</v>
      </c>
      <c r="E42" t="s">
        <v>2747</v>
      </c>
      <c r="F42" t="s">
        <v>230</v>
      </c>
      <c r="G42" s="105" t="s">
        <v>3492</v>
      </c>
      <c r="H42" s="55">
        <v>9.99</v>
      </c>
      <c r="I42" t="s">
        <v>108</v>
      </c>
      <c r="J42" t="s">
        <v>98</v>
      </c>
      <c r="K42" s="56">
        <v>2.5899999999999999E-2</v>
      </c>
      <c r="L42" s="56">
        <v>2.5899999999999999E-2</v>
      </c>
      <c r="M42" s="55">
        <v>3192.02</v>
      </c>
      <c r="N42" s="55">
        <v>130.05219399999999</v>
      </c>
      <c r="O42" s="55">
        <v>4.1512920429187998</v>
      </c>
      <c r="P42" s="56">
        <v>5.0000000000000001E-4</v>
      </c>
      <c r="Q42" s="56">
        <v>1E-4</v>
      </c>
      <c r="S42"/>
      <c r="T42"/>
      <c r="U42" s="63"/>
      <c r="V42"/>
    </row>
    <row r="43" spans="1:22">
      <c r="A43" t="s">
        <v>3403</v>
      </c>
      <c r="B43" t="s">
        <v>2134</v>
      </c>
      <c r="C43" t="s">
        <v>2173</v>
      </c>
      <c r="D43" s="105" t="s">
        <v>3492</v>
      </c>
      <c r="E43" t="s">
        <v>2747</v>
      </c>
      <c r="F43" t="s">
        <v>230</v>
      </c>
      <c r="G43" s="105" t="s">
        <v>3492</v>
      </c>
      <c r="H43" s="55">
        <v>9.58</v>
      </c>
      <c r="I43" t="s">
        <v>108</v>
      </c>
      <c r="J43" t="s">
        <v>98</v>
      </c>
      <c r="K43" s="56">
        <v>2.9899999999999999E-2</v>
      </c>
      <c r="L43" s="56">
        <v>2.9899999999999999E-2</v>
      </c>
      <c r="M43" s="55">
        <v>3715.55</v>
      </c>
      <c r="N43" s="55">
        <v>125.826601</v>
      </c>
      <c r="O43" s="55">
        <v>4.6751502734555004</v>
      </c>
      <c r="P43" s="56">
        <v>5.9999999999999995E-4</v>
      </c>
      <c r="Q43" s="56">
        <v>1E-4</v>
      </c>
      <c r="S43"/>
      <c r="T43"/>
      <c r="U43" s="63"/>
      <c r="V43"/>
    </row>
    <row r="44" spans="1:22">
      <c r="A44" t="s">
        <v>3403</v>
      </c>
      <c r="B44" t="s">
        <v>2134</v>
      </c>
      <c r="C44" t="s">
        <v>2169</v>
      </c>
      <c r="D44" s="105" t="s">
        <v>3492</v>
      </c>
      <c r="E44" t="s">
        <v>2747</v>
      </c>
      <c r="F44" t="s">
        <v>230</v>
      </c>
      <c r="G44" s="105" t="s">
        <v>3492</v>
      </c>
      <c r="H44" s="55">
        <v>8.3800000000000008</v>
      </c>
      <c r="I44" t="s">
        <v>108</v>
      </c>
      <c r="J44" t="s">
        <v>98</v>
      </c>
      <c r="K44" s="56">
        <v>7.1099999999999997E-2</v>
      </c>
      <c r="L44" s="56">
        <v>7.1099999999999997E-2</v>
      </c>
      <c r="M44" s="55">
        <v>28128.21</v>
      </c>
      <c r="N44" s="55">
        <v>85.123093999999995</v>
      </c>
      <c r="O44" s="55">
        <v>23.943602638817399</v>
      </c>
      <c r="P44" s="56">
        <v>3.0000000000000001E-3</v>
      </c>
      <c r="Q44" s="56">
        <v>4.0000000000000002E-4</v>
      </c>
      <c r="S44"/>
      <c r="T44"/>
      <c r="U44" s="63"/>
      <c r="V44"/>
    </row>
    <row r="45" spans="1:22">
      <c r="A45" t="s">
        <v>3403</v>
      </c>
      <c r="B45" t="s">
        <v>2134</v>
      </c>
      <c r="C45" t="s">
        <v>2168</v>
      </c>
      <c r="D45" s="105" t="s">
        <v>3492</v>
      </c>
      <c r="E45" t="s">
        <v>2747</v>
      </c>
      <c r="F45" t="s">
        <v>230</v>
      </c>
      <c r="G45" s="105" t="s">
        <v>3492</v>
      </c>
      <c r="H45" s="55">
        <v>7.92</v>
      </c>
      <c r="I45" t="s">
        <v>108</v>
      </c>
      <c r="J45" t="s">
        <v>98</v>
      </c>
      <c r="K45" s="56">
        <v>7.6600000000000001E-2</v>
      </c>
      <c r="L45" s="56">
        <v>7.6600000000000001E-2</v>
      </c>
      <c r="M45" s="55">
        <v>15322.45</v>
      </c>
      <c r="N45" s="55">
        <v>104.248654</v>
      </c>
      <c r="O45" s="55">
        <v>15.973447884823001</v>
      </c>
      <c r="P45" s="56">
        <v>2E-3</v>
      </c>
      <c r="Q45" s="56">
        <v>2.9999999999999997E-4</v>
      </c>
    </row>
    <row r="46" spans="1:22">
      <c r="A46" t="s">
        <v>3403</v>
      </c>
      <c r="B46" t="s">
        <v>2134</v>
      </c>
      <c r="C46" t="s">
        <v>2166</v>
      </c>
      <c r="D46" s="105" t="s">
        <v>3492</v>
      </c>
      <c r="E46" t="s">
        <v>2747</v>
      </c>
      <c r="F46" t="s">
        <v>230</v>
      </c>
      <c r="G46" s="105" t="s">
        <v>3492</v>
      </c>
      <c r="H46" s="55">
        <v>8.39</v>
      </c>
      <c r="I46" t="s">
        <v>108</v>
      </c>
      <c r="J46" t="s">
        <v>98</v>
      </c>
      <c r="K46" s="56">
        <v>4.4699999999999997E-2</v>
      </c>
      <c r="L46" s="56">
        <v>4.4699999999999997E-2</v>
      </c>
      <c r="M46" s="55">
        <v>7594.07</v>
      </c>
      <c r="N46" s="55">
        <v>104.551463</v>
      </c>
      <c r="O46" s="55">
        <v>7.9397112862441004</v>
      </c>
      <c r="P46" s="56">
        <v>1E-3</v>
      </c>
      <c r="Q46" s="56">
        <v>1E-4</v>
      </c>
    </row>
    <row r="47" spans="1:22">
      <c r="A47" t="s">
        <v>3403</v>
      </c>
      <c r="B47" t="s">
        <v>2134</v>
      </c>
      <c r="C47" t="s">
        <v>2167</v>
      </c>
      <c r="D47" s="105" t="s">
        <v>3492</v>
      </c>
      <c r="E47" t="s">
        <v>2747</v>
      </c>
      <c r="F47" t="s">
        <v>230</v>
      </c>
      <c r="G47" s="105" t="s">
        <v>3492</v>
      </c>
      <c r="H47" s="55">
        <v>8.2799999999999994</v>
      </c>
      <c r="I47" t="s">
        <v>108</v>
      </c>
      <c r="J47" t="s">
        <v>98</v>
      </c>
      <c r="K47" s="56">
        <v>7.9500000000000001E-2</v>
      </c>
      <c r="L47" s="56">
        <v>7.9500000000000001E-2</v>
      </c>
      <c r="M47" s="55">
        <v>76408.36</v>
      </c>
      <c r="N47" s="55">
        <v>103.45296500000001</v>
      </c>
      <c r="O47" s="55">
        <v>79.046713927873995</v>
      </c>
      <c r="P47" s="56">
        <v>0.01</v>
      </c>
      <c r="Q47" s="56">
        <v>1.5E-3</v>
      </c>
    </row>
    <row r="48" spans="1:22">
      <c r="A48" s="74" t="s">
        <v>2174</v>
      </c>
      <c r="B48" s="106" t="s">
        <v>3492</v>
      </c>
      <c r="C48" s="106" t="s">
        <v>3492</v>
      </c>
      <c r="D48" s="107" t="s">
        <v>3492</v>
      </c>
      <c r="E48" s="107" t="s">
        <v>3492</v>
      </c>
      <c r="F48" s="107" t="s">
        <v>3492</v>
      </c>
      <c r="G48" s="107" t="s">
        <v>3492</v>
      </c>
      <c r="H48" s="75">
        <v>0</v>
      </c>
      <c r="I48" s="107" t="s">
        <v>3492</v>
      </c>
      <c r="J48" s="107" t="s">
        <v>3492</v>
      </c>
      <c r="K48" s="107" t="s">
        <v>3492</v>
      </c>
      <c r="L48" s="76">
        <v>0</v>
      </c>
      <c r="M48" s="75">
        <v>0</v>
      </c>
      <c r="N48" s="107" t="s">
        <v>3492</v>
      </c>
      <c r="O48" s="75">
        <v>0</v>
      </c>
      <c r="P48" s="76">
        <v>0</v>
      </c>
      <c r="Q48" s="76">
        <v>0</v>
      </c>
    </row>
    <row r="49" spans="1:17">
      <c r="A49" t="s">
        <v>177</v>
      </c>
      <c r="B49" s="106" t="s">
        <v>3492</v>
      </c>
      <c r="C49" t="s">
        <v>177</v>
      </c>
      <c r="D49" s="107" t="s">
        <v>3492</v>
      </c>
      <c r="E49" t="s">
        <v>177</v>
      </c>
      <c r="F49" s="107" t="s">
        <v>3492</v>
      </c>
      <c r="G49" s="107" t="s">
        <v>3492</v>
      </c>
      <c r="H49" s="55">
        <v>0</v>
      </c>
      <c r="I49" t="s">
        <v>177</v>
      </c>
      <c r="J49" t="s">
        <v>177</v>
      </c>
      <c r="K49" s="56">
        <v>0</v>
      </c>
      <c r="L49" s="56">
        <v>0</v>
      </c>
      <c r="M49" s="55">
        <v>0</v>
      </c>
      <c r="N49" s="55">
        <v>0</v>
      </c>
      <c r="O49" s="55">
        <v>0</v>
      </c>
      <c r="P49" s="56">
        <v>0</v>
      </c>
      <c r="Q49" s="56">
        <v>0</v>
      </c>
    </row>
    <row r="50" spans="1:17">
      <c r="A50" s="74" t="s">
        <v>2175</v>
      </c>
      <c r="B50" s="106" t="s">
        <v>3492</v>
      </c>
      <c r="C50" s="106" t="s">
        <v>3492</v>
      </c>
      <c r="D50" s="107" t="s">
        <v>3492</v>
      </c>
      <c r="E50" s="107" t="s">
        <v>3492</v>
      </c>
      <c r="F50" s="107" t="s">
        <v>3492</v>
      </c>
      <c r="G50" s="107" t="s">
        <v>3492</v>
      </c>
      <c r="H50" s="75">
        <v>4.3099999999999996</v>
      </c>
      <c r="I50" s="107" t="s">
        <v>3492</v>
      </c>
      <c r="J50" s="107" t="s">
        <v>3492</v>
      </c>
      <c r="K50" s="107" t="s">
        <v>3492</v>
      </c>
      <c r="L50" s="76">
        <v>5.7500000000000002E-2</v>
      </c>
      <c r="M50" s="75">
        <v>3840907.37</v>
      </c>
      <c r="N50" s="107" t="s">
        <v>3492</v>
      </c>
      <c r="O50" s="75">
        <v>4039.2260153042039</v>
      </c>
      <c r="P50" s="76">
        <v>0.50849999999999995</v>
      </c>
      <c r="Q50" s="76">
        <v>7.5600000000000001E-2</v>
      </c>
    </row>
    <row r="51" spans="1:17">
      <c r="A51" t="s">
        <v>3404</v>
      </c>
      <c r="B51" t="s">
        <v>2176</v>
      </c>
      <c r="C51" t="s">
        <v>2179</v>
      </c>
      <c r="D51" s="105" t="s">
        <v>3492</v>
      </c>
      <c r="E51" t="s">
        <v>342</v>
      </c>
      <c r="F51" t="s">
        <v>203</v>
      </c>
      <c r="G51" t="s">
        <v>175</v>
      </c>
      <c r="H51" s="55">
        <v>6.87</v>
      </c>
      <c r="I51" t="s">
        <v>110</v>
      </c>
      <c r="J51" t="s">
        <v>98</v>
      </c>
      <c r="K51" s="56">
        <v>2.7400000000000001E-2</v>
      </c>
      <c r="L51" s="56">
        <v>2.5899999999999999E-2</v>
      </c>
      <c r="M51" s="55">
        <v>4867.91</v>
      </c>
      <c r="N51" s="55">
        <v>114.57</v>
      </c>
      <c r="O51" s="55">
        <v>5.5771644870000001</v>
      </c>
      <c r="P51" s="56">
        <v>6.9999999999999999E-4</v>
      </c>
      <c r="Q51" s="56">
        <v>1E-4</v>
      </c>
    </row>
    <row r="52" spans="1:17">
      <c r="A52" t="s">
        <v>3404</v>
      </c>
      <c r="B52" t="s">
        <v>2176</v>
      </c>
      <c r="C52" t="s">
        <v>2180</v>
      </c>
      <c r="D52" s="105" t="s">
        <v>3492</v>
      </c>
      <c r="E52" t="s">
        <v>342</v>
      </c>
      <c r="F52" t="s">
        <v>203</v>
      </c>
      <c r="G52" t="s">
        <v>175</v>
      </c>
      <c r="H52" s="55">
        <v>6.79</v>
      </c>
      <c r="I52" t="s">
        <v>110</v>
      </c>
      <c r="J52" t="s">
        <v>98</v>
      </c>
      <c r="K52" s="56">
        <v>3.15E-2</v>
      </c>
      <c r="L52" s="56">
        <v>2.76E-2</v>
      </c>
      <c r="M52" s="55">
        <v>695.42</v>
      </c>
      <c r="N52" s="55">
        <v>116.04</v>
      </c>
      <c r="O52" s="55">
        <v>0.80696536799999996</v>
      </c>
      <c r="P52" s="56">
        <v>1E-4</v>
      </c>
      <c r="Q52" s="56">
        <v>0</v>
      </c>
    </row>
    <row r="53" spans="1:17">
      <c r="A53" t="s">
        <v>3404</v>
      </c>
      <c r="B53" t="s">
        <v>2176</v>
      </c>
      <c r="C53" t="s">
        <v>2177</v>
      </c>
      <c r="D53" s="105" t="s">
        <v>3492</v>
      </c>
      <c r="E53" t="s">
        <v>342</v>
      </c>
      <c r="F53" t="s">
        <v>203</v>
      </c>
      <c r="G53" t="s">
        <v>175</v>
      </c>
      <c r="H53" s="55">
        <v>6.82</v>
      </c>
      <c r="I53" t="s">
        <v>110</v>
      </c>
      <c r="J53" t="s">
        <v>98</v>
      </c>
      <c r="K53" s="56">
        <v>3.1699999999999999E-2</v>
      </c>
      <c r="L53" s="56">
        <v>2.3900000000000001E-2</v>
      </c>
      <c r="M53" s="55">
        <v>3477.08</v>
      </c>
      <c r="N53" s="55">
        <v>118.66</v>
      </c>
      <c r="O53" s="55">
        <v>4.125903128</v>
      </c>
      <c r="P53" s="56">
        <v>5.0000000000000001E-4</v>
      </c>
      <c r="Q53" s="56">
        <v>1E-4</v>
      </c>
    </row>
    <row r="54" spans="1:17">
      <c r="A54" t="s">
        <v>3404</v>
      </c>
      <c r="B54" t="s">
        <v>2176</v>
      </c>
      <c r="C54" t="s">
        <v>2178</v>
      </c>
      <c r="D54" s="105" t="s">
        <v>3492</v>
      </c>
      <c r="E54" t="s">
        <v>342</v>
      </c>
      <c r="F54" t="s">
        <v>203</v>
      </c>
      <c r="G54" t="s">
        <v>175</v>
      </c>
      <c r="H54" s="55">
        <v>6.82</v>
      </c>
      <c r="I54" t="s">
        <v>110</v>
      </c>
      <c r="J54" t="s">
        <v>98</v>
      </c>
      <c r="K54" s="56">
        <v>3.1699999999999999E-2</v>
      </c>
      <c r="L54" s="56">
        <v>2.41E-2</v>
      </c>
      <c r="M54" s="55">
        <v>4867.91</v>
      </c>
      <c r="N54" s="55">
        <v>118.83</v>
      </c>
      <c r="O54" s="55">
        <v>5.7845374530000004</v>
      </c>
      <c r="P54" s="56">
        <v>6.9999999999999999E-4</v>
      </c>
      <c r="Q54" s="56">
        <v>1E-4</v>
      </c>
    </row>
    <row r="55" spans="1:17">
      <c r="A55" t="s">
        <v>3404</v>
      </c>
      <c r="B55" t="s">
        <v>2176</v>
      </c>
      <c r="C55" t="s">
        <v>2181</v>
      </c>
      <c r="D55" s="105" t="s">
        <v>3492</v>
      </c>
      <c r="E55" t="s">
        <v>342</v>
      </c>
      <c r="F55" t="s">
        <v>203</v>
      </c>
      <c r="G55" t="s">
        <v>175</v>
      </c>
      <c r="H55" s="55">
        <v>6.76</v>
      </c>
      <c r="I55" t="s">
        <v>110</v>
      </c>
      <c r="J55" t="s">
        <v>98</v>
      </c>
      <c r="K55" s="56">
        <v>3.1899999999999998E-2</v>
      </c>
      <c r="L55" s="56">
        <v>2.9899999999999999E-2</v>
      </c>
      <c r="M55" s="55">
        <v>3477.08</v>
      </c>
      <c r="N55" s="55">
        <v>113.75</v>
      </c>
      <c r="O55" s="55">
        <v>3.9551785000000002</v>
      </c>
      <c r="P55" s="56">
        <v>5.0000000000000001E-4</v>
      </c>
      <c r="Q55" s="56">
        <v>1E-4</v>
      </c>
    </row>
    <row r="56" spans="1:17">
      <c r="A56" t="s">
        <v>3404</v>
      </c>
      <c r="B56" t="s">
        <v>2176</v>
      </c>
      <c r="C56" t="s">
        <v>2182</v>
      </c>
      <c r="D56" s="105" t="s">
        <v>3492</v>
      </c>
      <c r="E56" t="s">
        <v>342</v>
      </c>
      <c r="F56" t="s">
        <v>203</v>
      </c>
      <c r="G56" t="s">
        <v>175</v>
      </c>
      <c r="H56" s="55">
        <v>6.79</v>
      </c>
      <c r="I56" t="s">
        <v>110</v>
      </c>
      <c r="J56" t="s">
        <v>98</v>
      </c>
      <c r="K56" s="56">
        <v>2.6599999999999999E-2</v>
      </c>
      <c r="L56" s="56">
        <v>3.56E-2</v>
      </c>
      <c r="M56" s="55">
        <v>7320.17</v>
      </c>
      <c r="N56" s="55">
        <v>105.04</v>
      </c>
      <c r="O56" s="55">
        <v>7.6891065679999997</v>
      </c>
      <c r="P56" s="56">
        <v>1E-3</v>
      </c>
      <c r="Q56" s="56">
        <v>1E-4</v>
      </c>
    </row>
    <row r="57" spans="1:17">
      <c r="A57" t="s">
        <v>3404</v>
      </c>
      <c r="B57" t="s">
        <v>2176</v>
      </c>
      <c r="C57" t="s">
        <v>2183</v>
      </c>
      <c r="D57" s="105" t="s">
        <v>3492</v>
      </c>
      <c r="E57" t="s">
        <v>342</v>
      </c>
      <c r="F57" t="s">
        <v>203</v>
      </c>
      <c r="G57" t="s">
        <v>175</v>
      </c>
      <c r="H57" s="55">
        <v>6.91</v>
      </c>
      <c r="I57" t="s">
        <v>110</v>
      </c>
      <c r="J57" t="s">
        <v>98</v>
      </c>
      <c r="K57" s="56">
        <v>1.89E-2</v>
      </c>
      <c r="L57" s="56">
        <v>3.8100000000000002E-2</v>
      </c>
      <c r="M57" s="55">
        <v>7413.82</v>
      </c>
      <c r="N57" s="55">
        <v>97.7</v>
      </c>
      <c r="O57" s="55">
        <v>7.2433021399999999</v>
      </c>
      <c r="P57" s="56">
        <v>8.9999999999999998E-4</v>
      </c>
      <c r="Q57" s="56">
        <v>1E-4</v>
      </c>
    </row>
    <row r="58" spans="1:17">
      <c r="A58" t="s">
        <v>3404</v>
      </c>
      <c r="B58" t="s">
        <v>2176</v>
      </c>
      <c r="C58" t="s">
        <v>2184</v>
      </c>
      <c r="D58" s="105" t="s">
        <v>3492</v>
      </c>
      <c r="E58" t="s">
        <v>342</v>
      </c>
      <c r="F58" t="s">
        <v>467</v>
      </c>
      <c r="G58" t="s">
        <v>175</v>
      </c>
      <c r="H58" s="55">
        <v>6.82</v>
      </c>
      <c r="I58" t="s">
        <v>110</v>
      </c>
      <c r="J58" t="s">
        <v>98</v>
      </c>
      <c r="K58" s="56">
        <v>1.9E-2</v>
      </c>
      <c r="L58" s="56">
        <v>4.6199999999999998E-2</v>
      </c>
      <c r="M58" s="55">
        <v>11273.98</v>
      </c>
      <c r="N58" s="55">
        <v>92.75</v>
      </c>
      <c r="O58" s="55">
        <v>10.45661645</v>
      </c>
      <c r="P58" s="56">
        <v>1.2999999999999999E-3</v>
      </c>
      <c r="Q58" s="56">
        <v>2.0000000000000001E-4</v>
      </c>
    </row>
    <row r="59" spans="1:17">
      <c r="A59" t="s">
        <v>3405</v>
      </c>
      <c r="B59" t="s">
        <v>2176</v>
      </c>
      <c r="C59" t="s">
        <v>2191</v>
      </c>
      <c r="D59" s="105" t="s">
        <v>3492</v>
      </c>
      <c r="E59" t="s">
        <v>2190</v>
      </c>
      <c r="F59" t="s">
        <v>2192</v>
      </c>
      <c r="G59" t="s">
        <v>1969</v>
      </c>
      <c r="H59" s="55">
        <v>5.27</v>
      </c>
      <c r="I59" t="s">
        <v>103</v>
      </c>
      <c r="J59" t="s">
        <v>98</v>
      </c>
      <c r="K59" s="56">
        <v>3.9800000000000002E-2</v>
      </c>
      <c r="L59" s="56">
        <v>3.3599999999999998E-2</v>
      </c>
      <c r="M59" s="55">
        <v>73975.08</v>
      </c>
      <c r="N59" s="55">
        <v>116.09</v>
      </c>
      <c r="O59" s="55">
        <v>85.877670371999997</v>
      </c>
      <c r="P59" s="56">
        <v>1.0800000000000001E-2</v>
      </c>
      <c r="Q59" s="56">
        <v>1.6000000000000001E-3</v>
      </c>
    </row>
    <row r="60" spans="1:17">
      <c r="A60" t="s">
        <v>3406</v>
      </c>
      <c r="B60" t="s">
        <v>2176</v>
      </c>
      <c r="C60" t="s">
        <v>2189</v>
      </c>
      <c r="D60" s="105" t="s">
        <v>3492</v>
      </c>
      <c r="E60" t="s">
        <v>2190</v>
      </c>
      <c r="F60" t="s">
        <v>203</v>
      </c>
      <c r="G60" t="s">
        <v>1969</v>
      </c>
      <c r="H60" s="55">
        <v>2.96</v>
      </c>
      <c r="I60" t="s">
        <v>335</v>
      </c>
      <c r="J60" t="s">
        <v>98</v>
      </c>
      <c r="K60" s="56">
        <v>4.4999999999999998E-2</v>
      </c>
      <c r="L60" s="56">
        <v>1.66E-2</v>
      </c>
      <c r="M60" s="55">
        <v>24467.91</v>
      </c>
      <c r="N60" s="55">
        <v>126.06</v>
      </c>
      <c r="O60" s="55">
        <v>30.844247346</v>
      </c>
      <c r="P60" s="56">
        <v>3.8999999999999998E-3</v>
      </c>
      <c r="Q60" s="56">
        <v>5.9999999999999995E-4</v>
      </c>
    </row>
    <row r="61" spans="1:17">
      <c r="A61" t="s">
        <v>3407</v>
      </c>
      <c r="B61" t="s">
        <v>2176</v>
      </c>
      <c r="C61" t="s">
        <v>2186</v>
      </c>
      <c r="D61" s="105" t="s">
        <v>3492</v>
      </c>
      <c r="E61" t="s">
        <v>357</v>
      </c>
      <c r="F61" t="s">
        <v>203</v>
      </c>
      <c r="G61" t="s">
        <v>127</v>
      </c>
      <c r="H61" s="55">
        <v>4.13</v>
      </c>
      <c r="I61" t="s">
        <v>315</v>
      </c>
      <c r="J61" t="s">
        <v>98</v>
      </c>
      <c r="K61" s="56">
        <v>2.98E-2</v>
      </c>
      <c r="L61" s="56">
        <v>2.64E-2</v>
      </c>
      <c r="M61" s="55">
        <v>66467.039999999994</v>
      </c>
      <c r="N61" s="55">
        <v>114.6</v>
      </c>
      <c r="O61" s="55">
        <v>76.17122784</v>
      </c>
      <c r="P61" s="56">
        <v>9.5999999999999992E-3</v>
      </c>
      <c r="Q61" s="56">
        <v>1.4E-3</v>
      </c>
    </row>
    <row r="62" spans="1:17">
      <c r="A62" t="s">
        <v>3408</v>
      </c>
      <c r="B62" t="s">
        <v>2134</v>
      </c>
      <c r="C62" t="s">
        <v>2188</v>
      </c>
      <c r="D62" s="105" t="s">
        <v>3492</v>
      </c>
      <c r="E62" t="s">
        <v>357</v>
      </c>
      <c r="F62" t="s">
        <v>382</v>
      </c>
      <c r="G62" t="s">
        <v>127</v>
      </c>
      <c r="H62" s="55">
        <v>3.94</v>
      </c>
      <c r="I62" t="s">
        <v>668</v>
      </c>
      <c r="J62" t="s">
        <v>98</v>
      </c>
      <c r="K62" s="56">
        <v>2.98E-2</v>
      </c>
      <c r="L62" s="56">
        <v>2.92E-2</v>
      </c>
      <c r="M62" s="55">
        <v>7621.09</v>
      </c>
      <c r="N62" s="55">
        <v>113.58</v>
      </c>
      <c r="O62" s="55">
        <v>8.656034022</v>
      </c>
      <c r="P62" s="56">
        <v>1.1000000000000001E-3</v>
      </c>
      <c r="Q62" s="56">
        <v>2.0000000000000001E-4</v>
      </c>
    </row>
    <row r="63" spans="1:17">
      <c r="A63" t="s">
        <v>3408</v>
      </c>
      <c r="B63" t="s">
        <v>2134</v>
      </c>
      <c r="C63" t="s">
        <v>2187</v>
      </c>
      <c r="D63" s="105" t="s">
        <v>3492</v>
      </c>
      <c r="E63" t="s">
        <v>357</v>
      </c>
      <c r="F63" t="s">
        <v>382</v>
      </c>
      <c r="G63" t="s">
        <v>127</v>
      </c>
      <c r="H63" s="55">
        <v>3.94</v>
      </c>
      <c r="I63" t="s">
        <v>668</v>
      </c>
      <c r="J63" t="s">
        <v>98</v>
      </c>
      <c r="K63" s="56">
        <v>2.98E-2</v>
      </c>
      <c r="L63" s="56">
        <v>2.92E-2</v>
      </c>
      <c r="M63" s="55">
        <v>215.53</v>
      </c>
      <c r="N63" s="55">
        <v>113.58</v>
      </c>
      <c r="O63" s="55">
        <v>0.244798974</v>
      </c>
      <c r="P63" s="56">
        <v>0</v>
      </c>
      <c r="Q63" s="56">
        <v>0</v>
      </c>
    </row>
    <row r="64" spans="1:17">
      <c r="A64" t="s">
        <v>3409</v>
      </c>
      <c r="B64" t="s">
        <v>2134</v>
      </c>
      <c r="C64" t="s">
        <v>2185</v>
      </c>
      <c r="D64" s="105" t="s">
        <v>3492</v>
      </c>
      <c r="E64" t="s">
        <v>357</v>
      </c>
      <c r="F64" t="s">
        <v>382</v>
      </c>
      <c r="G64" t="s">
        <v>127</v>
      </c>
      <c r="H64" s="55">
        <v>4.01</v>
      </c>
      <c r="I64" t="s">
        <v>668</v>
      </c>
      <c r="J64" t="s">
        <v>98</v>
      </c>
      <c r="K64" s="56">
        <v>2.98E-2</v>
      </c>
      <c r="L64" s="56">
        <v>2.0299999999999999E-2</v>
      </c>
      <c r="M64" s="55">
        <v>10283.040000000001</v>
      </c>
      <c r="N64" s="55">
        <v>117.59</v>
      </c>
      <c r="O64" s="55">
        <v>12.091826736</v>
      </c>
      <c r="P64" s="56">
        <v>1.5E-3</v>
      </c>
      <c r="Q64" s="56">
        <v>2.0000000000000001E-4</v>
      </c>
    </row>
    <row r="65" spans="1:17">
      <c r="A65" t="s">
        <v>3410</v>
      </c>
      <c r="B65" t="s">
        <v>2176</v>
      </c>
      <c r="C65" t="s">
        <v>2195</v>
      </c>
      <c r="D65" s="105" t="s">
        <v>3492</v>
      </c>
      <c r="E65" t="s">
        <v>462</v>
      </c>
      <c r="F65" t="s">
        <v>2196</v>
      </c>
      <c r="G65" t="s">
        <v>175</v>
      </c>
      <c r="H65" s="55">
        <v>7.76</v>
      </c>
      <c r="I65" t="s">
        <v>315</v>
      </c>
      <c r="J65" t="s">
        <v>98</v>
      </c>
      <c r="K65" s="56">
        <v>3.2199999999999999E-2</v>
      </c>
      <c r="L65" s="56">
        <v>3.5099999999999999E-2</v>
      </c>
      <c r="M65" s="55">
        <v>10292.969999999999</v>
      </c>
      <c r="N65" s="55">
        <v>110.26</v>
      </c>
      <c r="O65" s="55">
        <v>11.349028722</v>
      </c>
      <c r="P65" s="56">
        <v>1.4E-3</v>
      </c>
      <c r="Q65" s="56">
        <v>2.0000000000000001E-4</v>
      </c>
    </row>
    <row r="66" spans="1:17">
      <c r="A66" t="s">
        <v>3410</v>
      </c>
      <c r="B66" t="s">
        <v>2176</v>
      </c>
      <c r="C66" t="s">
        <v>2197</v>
      </c>
      <c r="D66" s="105" t="s">
        <v>3492</v>
      </c>
      <c r="E66" t="s">
        <v>462</v>
      </c>
      <c r="F66" t="s">
        <v>2198</v>
      </c>
      <c r="G66" t="s">
        <v>175</v>
      </c>
      <c r="H66" s="55">
        <v>7.75</v>
      </c>
      <c r="I66" t="s">
        <v>315</v>
      </c>
      <c r="J66" t="s">
        <v>98</v>
      </c>
      <c r="K66" s="56">
        <v>3.2599999999999997E-2</v>
      </c>
      <c r="L66" s="56">
        <v>3.5099999999999999E-2</v>
      </c>
      <c r="M66" s="55">
        <v>2153.94</v>
      </c>
      <c r="N66" s="55">
        <v>109.68</v>
      </c>
      <c r="O66" s="55">
        <v>2.362441392</v>
      </c>
      <c r="P66" s="56">
        <v>2.9999999999999997E-4</v>
      </c>
      <c r="Q66" s="56">
        <v>0</v>
      </c>
    </row>
    <row r="67" spans="1:17">
      <c r="A67" t="s">
        <v>3410</v>
      </c>
      <c r="B67" t="s">
        <v>2176</v>
      </c>
      <c r="C67" t="s">
        <v>2199</v>
      </c>
      <c r="D67" s="105" t="s">
        <v>3492</v>
      </c>
      <c r="E67" t="s">
        <v>462</v>
      </c>
      <c r="F67" t="s">
        <v>2200</v>
      </c>
      <c r="G67" t="s">
        <v>175</v>
      </c>
      <c r="H67" s="55">
        <v>7.69</v>
      </c>
      <c r="I67" t="s">
        <v>315</v>
      </c>
      <c r="J67" t="s">
        <v>98</v>
      </c>
      <c r="K67" s="56">
        <v>3.6600000000000001E-2</v>
      </c>
      <c r="L67" s="56">
        <v>3.4200000000000001E-2</v>
      </c>
      <c r="M67" s="55">
        <v>2161.88</v>
      </c>
      <c r="N67" s="55">
        <v>113.19</v>
      </c>
      <c r="O67" s="55">
        <v>2.447031972</v>
      </c>
      <c r="P67" s="56">
        <v>2.9999999999999997E-4</v>
      </c>
      <c r="Q67" s="56">
        <v>0</v>
      </c>
    </row>
    <row r="68" spans="1:17">
      <c r="A68" t="s">
        <v>3410</v>
      </c>
      <c r="B68" t="s">
        <v>2176</v>
      </c>
      <c r="C68" t="s">
        <v>2214</v>
      </c>
      <c r="D68" s="105" t="s">
        <v>3492</v>
      </c>
      <c r="E68" t="s">
        <v>462</v>
      </c>
      <c r="F68" t="s">
        <v>2215</v>
      </c>
      <c r="G68" t="s">
        <v>175</v>
      </c>
      <c r="H68" s="55">
        <v>7.76</v>
      </c>
      <c r="I68" t="s">
        <v>315</v>
      </c>
      <c r="J68" t="s">
        <v>98</v>
      </c>
      <c r="K68" s="56">
        <v>3.4500000000000003E-2</v>
      </c>
      <c r="L68" s="56">
        <v>3.2800000000000003E-2</v>
      </c>
      <c r="M68" s="55">
        <v>4057.85</v>
      </c>
      <c r="N68" s="55">
        <v>113.25</v>
      </c>
      <c r="O68" s="55">
        <v>4.5955151250000004</v>
      </c>
      <c r="P68" s="56">
        <v>5.9999999999999995E-4</v>
      </c>
      <c r="Q68" s="56">
        <v>1E-4</v>
      </c>
    </row>
    <row r="69" spans="1:17">
      <c r="A69" t="s">
        <v>3410</v>
      </c>
      <c r="B69" t="s">
        <v>2176</v>
      </c>
      <c r="C69" t="s">
        <v>2216</v>
      </c>
      <c r="D69" s="105" t="s">
        <v>3492</v>
      </c>
      <c r="E69" t="s">
        <v>462</v>
      </c>
      <c r="F69" t="s">
        <v>2217</v>
      </c>
      <c r="G69" t="s">
        <v>175</v>
      </c>
      <c r="H69" s="55">
        <v>7.83</v>
      </c>
      <c r="I69" t="s">
        <v>315</v>
      </c>
      <c r="J69" t="s">
        <v>98</v>
      </c>
      <c r="K69" s="56">
        <v>3.0499999999999999E-2</v>
      </c>
      <c r="L69" s="56">
        <v>3.2800000000000003E-2</v>
      </c>
      <c r="M69" s="55">
        <v>4092.05</v>
      </c>
      <c r="N69" s="55">
        <v>109.75</v>
      </c>
      <c r="O69" s="55">
        <v>4.4910248749999999</v>
      </c>
      <c r="P69" s="56">
        <v>5.9999999999999995E-4</v>
      </c>
      <c r="Q69" s="56">
        <v>1E-4</v>
      </c>
    </row>
    <row r="70" spans="1:17">
      <c r="A70" t="s">
        <v>3410</v>
      </c>
      <c r="B70" t="s">
        <v>2176</v>
      </c>
      <c r="C70" t="s">
        <v>2201</v>
      </c>
      <c r="D70" s="105" t="s">
        <v>3492</v>
      </c>
      <c r="E70" t="s">
        <v>462</v>
      </c>
      <c r="F70" t="s">
        <v>2202</v>
      </c>
      <c r="G70" t="s">
        <v>175</v>
      </c>
      <c r="H70" s="55">
        <v>7.82</v>
      </c>
      <c r="I70" t="s">
        <v>315</v>
      </c>
      <c r="J70" t="s">
        <v>98</v>
      </c>
      <c r="K70" s="56">
        <v>2.9000000000000001E-2</v>
      </c>
      <c r="L70" s="56">
        <v>3.5099999999999999E-2</v>
      </c>
      <c r="M70" s="55">
        <v>3798.66</v>
      </c>
      <c r="N70" s="55">
        <v>105</v>
      </c>
      <c r="O70" s="55">
        <v>3.9885929999999998</v>
      </c>
      <c r="P70" s="56">
        <v>5.0000000000000001E-4</v>
      </c>
      <c r="Q70" s="56">
        <v>1E-4</v>
      </c>
    </row>
    <row r="71" spans="1:17">
      <c r="A71" t="s">
        <v>3410</v>
      </c>
      <c r="B71" t="s">
        <v>2176</v>
      </c>
      <c r="C71" t="s">
        <v>2218</v>
      </c>
      <c r="D71" s="105" t="s">
        <v>3492</v>
      </c>
      <c r="E71" t="s">
        <v>462</v>
      </c>
      <c r="F71" t="s">
        <v>2219</v>
      </c>
      <c r="G71" t="s">
        <v>175</v>
      </c>
      <c r="H71" s="55">
        <v>7.94</v>
      </c>
      <c r="I71" t="s">
        <v>315</v>
      </c>
      <c r="J71" t="s">
        <v>98</v>
      </c>
      <c r="K71" s="56">
        <v>2.3800000000000002E-2</v>
      </c>
      <c r="L71" s="56">
        <v>3.4599999999999999E-2</v>
      </c>
      <c r="M71" s="55">
        <v>269.75</v>
      </c>
      <c r="N71" s="55">
        <v>102</v>
      </c>
      <c r="O71" s="55">
        <v>0.27514499999999997</v>
      </c>
      <c r="P71" s="56">
        <v>0</v>
      </c>
      <c r="Q71" s="56">
        <v>0</v>
      </c>
    </row>
    <row r="72" spans="1:17">
      <c r="A72" t="s">
        <v>3410</v>
      </c>
      <c r="B72" t="s">
        <v>2176</v>
      </c>
      <c r="C72" t="s">
        <v>2220</v>
      </c>
      <c r="D72" s="105" t="s">
        <v>3492</v>
      </c>
      <c r="E72" t="s">
        <v>462</v>
      </c>
      <c r="F72" t="s">
        <v>2221</v>
      </c>
      <c r="G72" t="s">
        <v>175</v>
      </c>
      <c r="H72" s="55">
        <v>7.86</v>
      </c>
      <c r="I72" t="s">
        <v>315</v>
      </c>
      <c r="J72" t="s">
        <v>98</v>
      </c>
      <c r="K72" s="56">
        <v>2.4299999999999999E-2</v>
      </c>
      <c r="L72" s="56">
        <v>3.7900000000000003E-2</v>
      </c>
      <c r="M72" s="55">
        <v>3986.34</v>
      </c>
      <c r="N72" s="55">
        <v>99.67</v>
      </c>
      <c r="O72" s="55">
        <v>3.9731850780000002</v>
      </c>
      <c r="P72" s="56">
        <v>5.0000000000000001E-4</v>
      </c>
      <c r="Q72" s="56">
        <v>1E-4</v>
      </c>
    </row>
    <row r="73" spans="1:17">
      <c r="A73" t="s">
        <v>3410</v>
      </c>
      <c r="B73" t="s">
        <v>2176</v>
      </c>
      <c r="C73" t="s">
        <v>2222</v>
      </c>
      <c r="D73" s="105" t="s">
        <v>3492</v>
      </c>
      <c r="E73" t="s">
        <v>462</v>
      </c>
      <c r="F73" t="s">
        <v>2223</v>
      </c>
      <c r="G73" t="s">
        <v>175</v>
      </c>
      <c r="H73" s="55">
        <v>7.85</v>
      </c>
      <c r="I73" t="s">
        <v>315</v>
      </c>
      <c r="J73" t="s">
        <v>98</v>
      </c>
      <c r="K73" s="56">
        <v>2.3800000000000002E-2</v>
      </c>
      <c r="L73" s="56">
        <v>3.9199999999999999E-2</v>
      </c>
      <c r="M73" s="55">
        <v>4137.41</v>
      </c>
      <c r="N73" s="55">
        <v>98.42</v>
      </c>
      <c r="O73" s="55">
        <v>4.0720389219999999</v>
      </c>
      <c r="P73" s="56">
        <v>5.0000000000000001E-4</v>
      </c>
      <c r="Q73" s="56">
        <v>1E-4</v>
      </c>
    </row>
    <row r="74" spans="1:17">
      <c r="A74" t="s">
        <v>3410</v>
      </c>
      <c r="B74" t="s">
        <v>2176</v>
      </c>
      <c r="C74" t="s">
        <v>2203</v>
      </c>
      <c r="D74" s="105" t="s">
        <v>3492</v>
      </c>
      <c r="E74" t="s">
        <v>462</v>
      </c>
      <c r="F74" t="s">
        <v>2204</v>
      </c>
      <c r="G74" t="s">
        <v>175</v>
      </c>
      <c r="H74" s="55">
        <v>7.89</v>
      </c>
      <c r="I74" t="s">
        <v>315</v>
      </c>
      <c r="J74" t="s">
        <v>98</v>
      </c>
      <c r="K74" s="56">
        <v>2.7699999999999999E-2</v>
      </c>
      <c r="L74" s="56">
        <v>3.27E-2</v>
      </c>
      <c r="M74" s="55">
        <v>2476.48</v>
      </c>
      <c r="N74" s="55">
        <v>107.36</v>
      </c>
      <c r="O74" s="55">
        <v>2.6587489280000001</v>
      </c>
      <c r="P74" s="56">
        <v>2.9999999999999997E-4</v>
      </c>
      <c r="Q74" s="56">
        <v>0</v>
      </c>
    </row>
    <row r="75" spans="1:17">
      <c r="A75" t="s">
        <v>3410</v>
      </c>
      <c r="B75" t="s">
        <v>2176</v>
      </c>
      <c r="C75" t="s">
        <v>2205</v>
      </c>
      <c r="D75" s="105" t="s">
        <v>3492</v>
      </c>
      <c r="E75" t="s">
        <v>462</v>
      </c>
      <c r="F75" t="s">
        <v>2206</v>
      </c>
      <c r="G75" t="s">
        <v>175</v>
      </c>
      <c r="H75" s="55">
        <v>7.91</v>
      </c>
      <c r="I75" t="s">
        <v>315</v>
      </c>
      <c r="J75" t="s">
        <v>98</v>
      </c>
      <c r="K75" s="56">
        <v>2.3E-2</v>
      </c>
      <c r="L75" s="56">
        <v>3.6799999999999999E-2</v>
      </c>
      <c r="M75" s="55">
        <v>1038.8699999999999</v>
      </c>
      <c r="N75" s="55">
        <v>100</v>
      </c>
      <c r="O75" s="55">
        <v>1.03887</v>
      </c>
      <c r="P75" s="56">
        <v>1E-4</v>
      </c>
      <c r="Q75" s="56">
        <v>0</v>
      </c>
    </row>
    <row r="76" spans="1:17">
      <c r="A76" t="s">
        <v>3410</v>
      </c>
      <c r="B76" t="s">
        <v>2176</v>
      </c>
      <c r="C76" t="s">
        <v>2207</v>
      </c>
      <c r="D76" s="105" t="s">
        <v>3492</v>
      </c>
      <c r="E76" t="s">
        <v>462</v>
      </c>
      <c r="F76" t="s">
        <v>2208</v>
      </c>
      <c r="G76" t="s">
        <v>175</v>
      </c>
      <c r="H76" s="55">
        <v>7.99</v>
      </c>
      <c r="I76" t="s">
        <v>315</v>
      </c>
      <c r="J76" t="s">
        <v>98</v>
      </c>
      <c r="K76" s="56">
        <v>2.1999999999999999E-2</v>
      </c>
      <c r="L76" s="56">
        <v>3.4299999999999997E-2</v>
      </c>
      <c r="M76" s="55">
        <v>1628.94</v>
      </c>
      <c r="N76" s="55">
        <v>101.37</v>
      </c>
      <c r="O76" s="55">
        <v>1.6512564780000001</v>
      </c>
      <c r="P76" s="56">
        <v>2.0000000000000001E-4</v>
      </c>
      <c r="Q76" s="56">
        <v>0</v>
      </c>
    </row>
    <row r="77" spans="1:17">
      <c r="A77" t="s">
        <v>3410</v>
      </c>
      <c r="B77" t="s">
        <v>2176</v>
      </c>
      <c r="C77" t="s">
        <v>2209</v>
      </c>
      <c r="D77" s="105" t="s">
        <v>3492</v>
      </c>
      <c r="E77" t="s">
        <v>462</v>
      </c>
      <c r="F77" t="s">
        <v>388</v>
      </c>
      <c r="G77" t="s">
        <v>175</v>
      </c>
      <c r="H77" s="55">
        <v>7.9</v>
      </c>
      <c r="I77" t="s">
        <v>315</v>
      </c>
      <c r="J77" t="s">
        <v>98</v>
      </c>
      <c r="K77" s="56">
        <v>2.3800000000000002E-2</v>
      </c>
      <c r="L77" s="56">
        <v>3.6900000000000002E-2</v>
      </c>
      <c r="M77" s="55">
        <v>2118.2600000000002</v>
      </c>
      <c r="N77" s="55">
        <v>100.91</v>
      </c>
      <c r="O77" s="55">
        <v>2.1375361659999998</v>
      </c>
      <c r="P77" s="56">
        <v>2.9999999999999997E-4</v>
      </c>
      <c r="Q77" s="56">
        <v>0</v>
      </c>
    </row>
    <row r="78" spans="1:17">
      <c r="A78" t="s">
        <v>3410</v>
      </c>
      <c r="B78" t="s">
        <v>2176</v>
      </c>
      <c r="C78" t="s">
        <v>2210</v>
      </c>
      <c r="D78" s="105" t="s">
        <v>3492</v>
      </c>
      <c r="E78" t="s">
        <v>462</v>
      </c>
      <c r="F78" t="s">
        <v>2211</v>
      </c>
      <c r="G78" t="s">
        <v>175</v>
      </c>
      <c r="H78" s="55">
        <v>7.79</v>
      </c>
      <c r="I78" t="s">
        <v>315</v>
      </c>
      <c r="J78" t="s">
        <v>98</v>
      </c>
      <c r="K78" s="56">
        <v>2.3599999999999999E-2</v>
      </c>
      <c r="L78" s="56">
        <v>4.24E-2</v>
      </c>
      <c r="M78" s="55">
        <v>6289.36</v>
      </c>
      <c r="N78" s="55">
        <v>96.74</v>
      </c>
      <c r="O78" s="55">
        <v>6.0843268640000003</v>
      </c>
      <c r="P78" s="56">
        <v>8.0000000000000004E-4</v>
      </c>
      <c r="Q78" s="56">
        <v>1E-4</v>
      </c>
    </row>
    <row r="79" spans="1:17">
      <c r="A79" t="s">
        <v>3410</v>
      </c>
      <c r="B79" t="s">
        <v>2176</v>
      </c>
      <c r="C79" t="s">
        <v>2193</v>
      </c>
      <c r="D79" s="105" t="s">
        <v>3492</v>
      </c>
      <c r="E79" t="s">
        <v>462</v>
      </c>
      <c r="F79" t="s">
        <v>2194</v>
      </c>
      <c r="G79" t="s">
        <v>175</v>
      </c>
      <c r="H79" s="55">
        <v>7.76</v>
      </c>
      <c r="I79" t="s">
        <v>315</v>
      </c>
      <c r="J79" t="s">
        <v>98</v>
      </c>
      <c r="K79" s="56">
        <v>2.3199999999999998E-2</v>
      </c>
      <c r="L79" s="56">
        <v>4.4400000000000002E-2</v>
      </c>
      <c r="M79" s="55">
        <v>4525.12</v>
      </c>
      <c r="N79" s="55">
        <v>94.71</v>
      </c>
      <c r="O79" s="55">
        <v>4.2857411519999999</v>
      </c>
      <c r="P79" s="56">
        <v>5.0000000000000001E-4</v>
      </c>
      <c r="Q79" s="56">
        <v>1E-4</v>
      </c>
    </row>
    <row r="80" spans="1:17">
      <c r="A80" t="s">
        <v>3410</v>
      </c>
      <c r="B80" t="s">
        <v>2176</v>
      </c>
      <c r="C80" t="s">
        <v>2212</v>
      </c>
      <c r="D80" s="105" t="s">
        <v>3492</v>
      </c>
      <c r="E80" t="s">
        <v>462</v>
      </c>
      <c r="F80" t="s">
        <v>2213</v>
      </c>
      <c r="G80" t="s">
        <v>175</v>
      </c>
      <c r="H80" s="55">
        <v>7.64</v>
      </c>
      <c r="I80" t="s">
        <v>315</v>
      </c>
      <c r="J80" t="s">
        <v>98</v>
      </c>
      <c r="K80" s="56">
        <v>2.0899999999999998E-2</v>
      </c>
      <c r="L80" s="56">
        <v>5.3800000000000001E-2</v>
      </c>
      <c r="M80" s="55">
        <v>6483.06</v>
      </c>
      <c r="N80" s="55">
        <v>84.42</v>
      </c>
      <c r="O80" s="55">
        <v>5.4729992520000001</v>
      </c>
      <c r="P80" s="56">
        <v>6.9999999999999999E-4</v>
      </c>
      <c r="Q80" s="56">
        <v>1E-4</v>
      </c>
    </row>
    <row r="81" spans="1:17">
      <c r="A81" t="s">
        <v>3411</v>
      </c>
      <c r="B81" t="s">
        <v>2134</v>
      </c>
      <c r="C81" t="s">
        <v>2228</v>
      </c>
      <c r="D81" s="105" t="s">
        <v>3492</v>
      </c>
      <c r="E81" t="s">
        <v>475</v>
      </c>
      <c r="F81" t="s">
        <v>2229</v>
      </c>
      <c r="G81" t="s">
        <v>127</v>
      </c>
      <c r="H81" s="55">
        <v>7.61</v>
      </c>
      <c r="I81" t="s">
        <v>543</v>
      </c>
      <c r="J81" t="s">
        <v>98</v>
      </c>
      <c r="K81" s="56">
        <v>1.6299999999999999E-2</v>
      </c>
      <c r="L81" s="56">
        <v>3.1199999999999999E-2</v>
      </c>
      <c r="M81" s="55">
        <v>15407.67</v>
      </c>
      <c r="N81" s="55">
        <v>99.62</v>
      </c>
      <c r="O81" s="55">
        <v>15.349120854000001</v>
      </c>
      <c r="P81" s="56">
        <v>1.9E-3</v>
      </c>
      <c r="Q81" s="56">
        <v>2.9999999999999997E-4</v>
      </c>
    </row>
    <row r="82" spans="1:17">
      <c r="A82" t="s">
        <v>3411</v>
      </c>
      <c r="B82" t="s">
        <v>2134</v>
      </c>
      <c r="C82" t="s">
        <v>2230</v>
      </c>
      <c r="D82" s="105" t="s">
        <v>3492</v>
      </c>
      <c r="E82" t="s">
        <v>475</v>
      </c>
      <c r="F82" t="s">
        <v>2231</v>
      </c>
      <c r="G82" t="s">
        <v>127</v>
      </c>
      <c r="H82" s="55">
        <v>7.62</v>
      </c>
      <c r="I82" t="s">
        <v>543</v>
      </c>
      <c r="J82" t="s">
        <v>98</v>
      </c>
      <c r="K82" s="56">
        <v>1.4999999999999999E-2</v>
      </c>
      <c r="L82" s="56">
        <v>3.1899999999999998E-2</v>
      </c>
      <c r="M82" s="55">
        <v>7242.84</v>
      </c>
      <c r="N82" s="55">
        <v>97.96</v>
      </c>
      <c r="O82" s="55">
        <v>7.0950860640000002</v>
      </c>
      <c r="P82" s="56">
        <v>8.9999999999999998E-4</v>
      </c>
      <c r="Q82" s="56">
        <v>1E-4</v>
      </c>
    </row>
    <row r="83" spans="1:17">
      <c r="A83" t="s">
        <v>3412</v>
      </c>
      <c r="B83" t="s">
        <v>2176</v>
      </c>
      <c r="C83" t="s">
        <v>2302</v>
      </c>
      <c r="D83" s="105" t="s">
        <v>3492</v>
      </c>
      <c r="E83" t="s">
        <v>2225</v>
      </c>
      <c r="F83" t="s">
        <v>2303</v>
      </c>
      <c r="G83" t="s">
        <v>1969</v>
      </c>
      <c r="H83" s="55">
        <v>4.72</v>
      </c>
      <c r="I83" t="s">
        <v>335</v>
      </c>
      <c r="J83" t="s">
        <v>98</v>
      </c>
      <c r="K83" s="56">
        <v>3.1E-2</v>
      </c>
      <c r="L83" s="56">
        <v>2.6700000000000002E-2</v>
      </c>
      <c r="M83" s="55">
        <v>16233.93</v>
      </c>
      <c r="N83" s="55">
        <v>113.73</v>
      </c>
      <c r="O83" s="55">
        <v>18.462848589</v>
      </c>
      <c r="P83" s="56">
        <v>2.3E-3</v>
      </c>
      <c r="Q83" s="56">
        <v>2.9999999999999997E-4</v>
      </c>
    </row>
    <row r="84" spans="1:17">
      <c r="A84" t="s">
        <v>3412</v>
      </c>
      <c r="B84" t="s">
        <v>2176</v>
      </c>
      <c r="C84" t="s">
        <v>2304</v>
      </c>
      <c r="D84" s="105" t="s">
        <v>3492</v>
      </c>
      <c r="E84" t="s">
        <v>2225</v>
      </c>
      <c r="F84" t="s">
        <v>2305</v>
      </c>
      <c r="G84" t="s">
        <v>1969</v>
      </c>
      <c r="H84" s="55">
        <v>4.74</v>
      </c>
      <c r="I84" t="s">
        <v>335</v>
      </c>
      <c r="J84" t="s">
        <v>98</v>
      </c>
      <c r="K84" s="56">
        <v>2.4899999999999999E-2</v>
      </c>
      <c r="L84" s="56">
        <v>2.6800000000000001E-2</v>
      </c>
      <c r="M84" s="55">
        <v>6819.74</v>
      </c>
      <c r="N84" s="55">
        <v>112.44</v>
      </c>
      <c r="O84" s="55">
        <v>7.6681156560000003</v>
      </c>
      <c r="P84" s="56">
        <v>1E-3</v>
      </c>
      <c r="Q84" s="56">
        <v>1E-4</v>
      </c>
    </row>
    <row r="85" spans="1:17">
      <c r="A85" t="s">
        <v>3412</v>
      </c>
      <c r="B85" t="s">
        <v>2176</v>
      </c>
      <c r="C85" t="s">
        <v>2306</v>
      </c>
      <c r="D85" s="105" t="s">
        <v>3492</v>
      </c>
      <c r="E85" t="s">
        <v>2225</v>
      </c>
      <c r="F85" t="s">
        <v>2305</v>
      </c>
      <c r="G85" t="s">
        <v>1969</v>
      </c>
      <c r="H85" s="55">
        <v>4.99</v>
      </c>
      <c r="I85" t="s">
        <v>335</v>
      </c>
      <c r="J85" t="s">
        <v>98</v>
      </c>
      <c r="K85" s="56">
        <v>3.5999999999999997E-2</v>
      </c>
      <c r="L85" s="56">
        <v>2.7099999999999999E-2</v>
      </c>
      <c r="M85" s="55">
        <v>4537.7</v>
      </c>
      <c r="N85" s="55">
        <v>116.58</v>
      </c>
      <c r="O85" s="55">
        <v>5.2900506600000003</v>
      </c>
      <c r="P85" s="56">
        <v>6.9999999999999999E-4</v>
      </c>
      <c r="Q85" s="56">
        <v>1E-4</v>
      </c>
    </row>
    <row r="86" spans="1:17">
      <c r="A86" t="s">
        <v>3413</v>
      </c>
      <c r="B86" t="s">
        <v>2134</v>
      </c>
      <c r="C86" t="s">
        <v>2286</v>
      </c>
      <c r="D86" s="105" t="s">
        <v>3492</v>
      </c>
      <c r="E86" t="s">
        <v>2225</v>
      </c>
      <c r="F86" t="s">
        <v>438</v>
      </c>
      <c r="G86" t="s">
        <v>1969</v>
      </c>
      <c r="H86" s="55">
        <v>7.5</v>
      </c>
      <c r="I86" t="s">
        <v>335</v>
      </c>
      <c r="J86" t="s">
        <v>98</v>
      </c>
      <c r="K86" s="56">
        <v>1.7999999999999999E-2</v>
      </c>
      <c r="L86" s="56">
        <v>3.7699999999999997E-2</v>
      </c>
      <c r="M86" s="55">
        <v>81878.009999999995</v>
      </c>
      <c r="N86" s="55">
        <v>93.1</v>
      </c>
      <c r="O86" s="55">
        <v>76.228427310000001</v>
      </c>
      <c r="P86" s="56">
        <v>9.5999999999999992E-3</v>
      </c>
      <c r="Q86" s="56">
        <v>1.4E-3</v>
      </c>
    </row>
    <row r="87" spans="1:17">
      <c r="A87" t="s">
        <v>3413</v>
      </c>
      <c r="B87" t="s">
        <v>2134</v>
      </c>
      <c r="C87" t="s">
        <v>2288</v>
      </c>
      <c r="D87" s="105" t="s">
        <v>3492</v>
      </c>
      <c r="E87" t="s">
        <v>2225</v>
      </c>
      <c r="F87" t="s">
        <v>438</v>
      </c>
      <c r="G87" t="s">
        <v>1969</v>
      </c>
      <c r="H87" s="55">
        <v>7.09</v>
      </c>
      <c r="I87" t="s">
        <v>335</v>
      </c>
      <c r="J87" t="s">
        <v>98</v>
      </c>
      <c r="K87" s="56">
        <v>1.8800000000000001E-2</v>
      </c>
      <c r="L87" s="56">
        <v>3.9E-2</v>
      </c>
      <c r="M87" s="55">
        <v>50577.07</v>
      </c>
      <c r="N87" s="55">
        <v>93.53</v>
      </c>
      <c r="O87" s="55">
        <v>47.304733571</v>
      </c>
      <c r="P87" s="56">
        <v>6.0000000000000001E-3</v>
      </c>
      <c r="Q87" s="56">
        <v>8.9999999999999998E-4</v>
      </c>
    </row>
    <row r="88" spans="1:17">
      <c r="A88" t="s">
        <v>3413</v>
      </c>
      <c r="B88" t="s">
        <v>2134</v>
      </c>
      <c r="C88" t="s">
        <v>2285</v>
      </c>
      <c r="D88" s="105" t="s">
        <v>3492</v>
      </c>
      <c r="E88" t="s">
        <v>2225</v>
      </c>
      <c r="F88" t="s">
        <v>351</v>
      </c>
      <c r="G88" t="s">
        <v>1969</v>
      </c>
      <c r="H88" s="55">
        <v>7.4</v>
      </c>
      <c r="I88" t="s">
        <v>335</v>
      </c>
      <c r="J88" t="s">
        <v>98</v>
      </c>
      <c r="K88" s="56">
        <v>2.3699999999999999E-2</v>
      </c>
      <c r="L88" s="56">
        <v>2.5999999999999999E-2</v>
      </c>
      <c r="M88" s="55">
        <v>33418.07</v>
      </c>
      <c r="N88" s="55">
        <v>104.47</v>
      </c>
      <c r="O88" s="55">
        <v>34.911857728999998</v>
      </c>
      <c r="P88" s="56">
        <v>4.4000000000000003E-3</v>
      </c>
      <c r="Q88" s="56">
        <v>6.9999999999999999E-4</v>
      </c>
    </row>
    <row r="89" spans="1:17">
      <c r="A89" t="s">
        <v>3413</v>
      </c>
      <c r="B89" t="s">
        <v>2134</v>
      </c>
      <c r="C89" t="s">
        <v>2287</v>
      </c>
      <c r="D89" s="105" t="s">
        <v>3492</v>
      </c>
      <c r="E89" t="s">
        <v>2225</v>
      </c>
      <c r="F89" t="s">
        <v>351</v>
      </c>
      <c r="G89" t="s">
        <v>1969</v>
      </c>
      <c r="H89" s="55">
        <v>7.03</v>
      </c>
      <c r="I89" t="s">
        <v>335</v>
      </c>
      <c r="J89" t="s">
        <v>98</v>
      </c>
      <c r="K89" s="56">
        <v>2.3199999999999998E-2</v>
      </c>
      <c r="L89" s="56">
        <v>2.7400000000000001E-2</v>
      </c>
      <c r="M89" s="55">
        <v>23748.880000000001</v>
      </c>
      <c r="N89" s="55">
        <v>103.18</v>
      </c>
      <c r="O89" s="55">
        <v>24.504094383999998</v>
      </c>
      <c r="P89" s="56">
        <v>3.0999999999999999E-3</v>
      </c>
      <c r="Q89" s="56">
        <v>5.0000000000000001E-4</v>
      </c>
    </row>
    <row r="90" spans="1:17">
      <c r="A90" t="s">
        <v>3414</v>
      </c>
      <c r="B90" t="s">
        <v>2176</v>
      </c>
      <c r="C90" t="s">
        <v>2224</v>
      </c>
      <c r="D90" s="105" t="s">
        <v>3492</v>
      </c>
      <c r="E90" t="s">
        <v>2225</v>
      </c>
      <c r="F90" t="s">
        <v>2226</v>
      </c>
      <c r="G90" t="s">
        <v>1969</v>
      </c>
      <c r="H90" s="55">
        <v>5.16</v>
      </c>
      <c r="I90" t="s">
        <v>335</v>
      </c>
      <c r="J90" t="s">
        <v>98</v>
      </c>
      <c r="K90" s="56">
        <v>1.7899999999999999E-2</v>
      </c>
      <c r="L90" s="56">
        <v>2.9000000000000001E-2</v>
      </c>
      <c r="M90" s="55">
        <v>19303.990000000002</v>
      </c>
      <c r="N90" s="55">
        <v>105.5</v>
      </c>
      <c r="O90" s="55">
        <v>20.365709450000001</v>
      </c>
      <c r="P90" s="56">
        <v>2.5999999999999999E-3</v>
      </c>
      <c r="Q90" s="56">
        <v>4.0000000000000002E-4</v>
      </c>
    </row>
    <row r="91" spans="1:17">
      <c r="A91" t="s">
        <v>3414</v>
      </c>
      <c r="B91" t="s">
        <v>2176</v>
      </c>
      <c r="C91" t="s">
        <v>2227</v>
      </c>
      <c r="D91" s="105" t="s">
        <v>3492</v>
      </c>
      <c r="E91" t="s">
        <v>2225</v>
      </c>
      <c r="F91" t="s">
        <v>2226</v>
      </c>
      <c r="G91" t="s">
        <v>1969</v>
      </c>
      <c r="H91" s="55">
        <v>6.53</v>
      </c>
      <c r="I91" t="s">
        <v>335</v>
      </c>
      <c r="J91" t="s">
        <v>98</v>
      </c>
      <c r="K91" s="56">
        <v>7.5499999999999998E-2</v>
      </c>
      <c r="L91" s="56">
        <v>7.5700000000000003E-2</v>
      </c>
      <c r="M91" s="55">
        <v>1768.45</v>
      </c>
      <c r="N91" s="55">
        <v>101.83</v>
      </c>
      <c r="O91" s="55">
        <v>1.800812635</v>
      </c>
      <c r="P91" s="56">
        <v>2.0000000000000001E-4</v>
      </c>
      <c r="Q91" s="56">
        <v>0</v>
      </c>
    </row>
    <row r="92" spans="1:17">
      <c r="A92" t="s">
        <v>3415</v>
      </c>
      <c r="B92" t="s">
        <v>2176</v>
      </c>
      <c r="C92" t="s">
        <v>2307</v>
      </c>
      <c r="D92" s="105" t="s">
        <v>3492</v>
      </c>
      <c r="E92" t="s">
        <v>2225</v>
      </c>
      <c r="F92" t="s">
        <v>2308</v>
      </c>
      <c r="G92" t="s">
        <v>1969</v>
      </c>
      <c r="H92" s="55">
        <v>4.7300000000000004</v>
      </c>
      <c r="I92" t="s">
        <v>110</v>
      </c>
      <c r="J92" t="s">
        <v>98</v>
      </c>
      <c r="K92" s="56">
        <v>6.9500000000000006E-2</v>
      </c>
      <c r="L92" s="56">
        <v>7.0499999999999993E-2</v>
      </c>
      <c r="M92" s="55">
        <v>11961.08</v>
      </c>
      <c r="N92" s="55">
        <v>100.41</v>
      </c>
      <c r="O92" s="55">
        <v>12.010120428</v>
      </c>
      <c r="P92" s="56">
        <v>1.5E-3</v>
      </c>
      <c r="Q92" s="56">
        <v>2.0000000000000001E-4</v>
      </c>
    </row>
    <row r="93" spans="1:17">
      <c r="A93" t="s">
        <v>3415</v>
      </c>
      <c r="B93" t="s">
        <v>2176</v>
      </c>
      <c r="C93" t="s">
        <v>2309</v>
      </c>
      <c r="D93" s="105" t="s">
        <v>3492</v>
      </c>
      <c r="E93" t="s">
        <v>2225</v>
      </c>
      <c r="F93" t="s">
        <v>2308</v>
      </c>
      <c r="G93" t="s">
        <v>1969</v>
      </c>
      <c r="H93" s="55">
        <v>3.53</v>
      </c>
      <c r="I93" t="s">
        <v>110</v>
      </c>
      <c r="J93" t="s">
        <v>98</v>
      </c>
      <c r="K93" s="56">
        <v>6.9500000000000006E-2</v>
      </c>
      <c r="L93" s="56">
        <v>7.0800000000000002E-2</v>
      </c>
      <c r="M93" s="55">
        <v>15031.85</v>
      </c>
      <c r="N93" s="55">
        <v>100.21</v>
      </c>
      <c r="O93" s="55">
        <v>15.063416885000001</v>
      </c>
      <c r="P93" s="56">
        <v>1.9E-3</v>
      </c>
      <c r="Q93" s="56">
        <v>2.9999999999999997E-4</v>
      </c>
    </row>
    <row r="94" spans="1:17">
      <c r="A94" t="s">
        <v>3417</v>
      </c>
      <c r="B94" t="s">
        <v>2176</v>
      </c>
      <c r="C94" t="s">
        <v>2283</v>
      </c>
      <c r="D94" s="105" t="s">
        <v>3492</v>
      </c>
      <c r="E94" t="s">
        <v>462</v>
      </c>
      <c r="F94" t="s">
        <v>2284</v>
      </c>
      <c r="G94" t="s">
        <v>175</v>
      </c>
      <c r="H94" s="55">
        <v>3.67</v>
      </c>
      <c r="I94" t="s">
        <v>315</v>
      </c>
      <c r="J94" t="s">
        <v>98</v>
      </c>
      <c r="K94" s="56">
        <v>5.2600000000000001E-2</v>
      </c>
      <c r="L94" s="56">
        <v>3.2099999999999997E-2</v>
      </c>
      <c r="M94" s="55">
        <v>724.88</v>
      </c>
      <c r="N94" s="55">
        <v>124.46</v>
      </c>
      <c r="O94" s="55">
        <v>0.90218564800000001</v>
      </c>
      <c r="P94" s="56">
        <v>1E-4</v>
      </c>
      <c r="Q94" s="56">
        <v>0</v>
      </c>
    </row>
    <row r="95" spans="1:17">
      <c r="A95" t="s">
        <v>3417</v>
      </c>
      <c r="B95" t="s">
        <v>2176</v>
      </c>
      <c r="C95" t="s">
        <v>2270</v>
      </c>
      <c r="D95" s="105" t="s">
        <v>3492</v>
      </c>
      <c r="E95" t="s">
        <v>462</v>
      </c>
      <c r="F95" t="s">
        <v>2271</v>
      </c>
      <c r="G95" t="s">
        <v>175</v>
      </c>
      <c r="H95" s="55">
        <v>3.7</v>
      </c>
      <c r="I95" t="s">
        <v>315</v>
      </c>
      <c r="J95" t="s">
        <v>98</v>
      </c>
      <c r="K95" s="56">
        <v>5.1299999999999998E-2</v>
      </c>
      <c r="L95" s="56">
        <v>2.5499999999999998E-2</v>
      </c>
      <c r="M95" s="55">
        <v>2673.03</v>
      </c>
      <c r="N95" s="55">
        <v>126.84</v>
      </c>
      <c r="O95" s="55">
        <v>3.3904712520000002</v>
      </c>
      <c r="P95" s="56">
        <v>4.0000000000000002E-4</v>
      </c>
      <c r="Q95" s="56">
        <v>1E-4</v>
      </c>
    </row>
    <row r="96" spans="1:17">
      <c r="A96" t="s">
        <v>3417</v>
      </c>
      <c r="B96" t="s">
        <v>2176</v>
      </c>
      <c r="C96" t="s">
        <v>2272</v>
      </c>
      <c r="D96" s="105" t="s">
        <v>3492</v>
      </c>
      <c r="E96" t="s">
        <v>462</v>
      </c>
      <c r="F96" t="s">
        <v>2273</v>
      </c>
      <c r="G96" t="s">
        <v>175</v>
      </c>
      <c r="H96" s="55">
        <v>3.7</v>
      </c>
      <c r="I96" t="s">
        <v>315</v>
      </c>
      <c r="J96" t="s">
        <v>98</v>
      </c>
      <c r="K96" s="56">
        <v>5.1499999999999997E-2</v>
      </c>
      <c r="L96" s="56">
        <v>2.5499999999999998E-2</v>
      </c>
      <c r="M96" s="55">
        <v>1555.63</v>
      </c>
      <c r="N96" s="55">
        <v>126.9</v>
      </c>
      <c r="O96" s="55">
        <v>1.97409447</v>
      </c>
      <c r="P96" s="56">
        <v>2.0000000000000001E-4</v>
      </c>
      <c r="Q96" s="56">
        <v>0</v>
      </c>
    </row>
    <row r="97" spans="1:17">
      <c r="A97" t="s">
        <v>3417</v>
      </c>
      <c r="B97" t="s">
        <v>2176</v>
      </c>
      <c r="C97" t="s">
        <v>2274</v>
      </c>
      <c r="D97" s="105" t="s">
        <v>3492</v>
      </c>
      <c r="E97" t="s">
        <v>462</v>
      </c>
      <c r="F97" t="s">
        <v>2275</v>
      </c>
      <c r="G97" t="s">
        <v>175</v>
      </c>
      <c r="H97" s="55">
        <v>3.77</v>
      </c>
      <c r="I97" t="s">
        <v>315</v>
      </c>
      <c r="J97" t="s">
        <v>98</v>
      </c>
      <c r="K97" s="56">
        <v>5.0999999999999997E-2</v>
      </c>
      <c r="L97" s="56">
        <v>2.5999999999999999E-2</v>
      </c>
      <c r="M97" s="55">
        <v>1095.26</v>
      </c>
      <c r="N97" s="55">
        <v>125.11</v>
      </c>
      <c r="O97" s="55">
        <v>1.370279786</v>
      </c>
      <c r="P97" s="56">
        <v>2.0000000000000001E-4</v>
      </c>
      <c r="Q97" s="56">
        <v>0</v>
      </c>
    </row>
    <row r="98" spans="1:17">
      <c r="A98" t="s">
        <v>3417</v>
      </c>
      <c r="B98" t="s">
        <v>2176</v>
      </c>
      <c r="C98" t="s">
        <v>2246</v>
      </c>
      <c r="D98" s="105" t="s">
        <v>3492</v>
      </c>
      <c r="E98" t="s">
        <v>462</v>
      </c>
      <c r="F98" t="s">
        <v>2247</v>
      </c>
      <c r="G98" t="s">
        <v>175</v>
      </c>
      <c r="H98" s="55">
        <v>3.72</v>
      </c>
      <c r="I98" t="s">
        <v>315</v>
      </c>
      <c r="J98" t="s">
        <v>98</v>
      </c>
      <c r="K98" s="56">
        <v>5.0999999999999997E-2</v>
      </c>
      <c r="L98" s="56">
        <v>2.2599999999999999E-2</v>
      </c>
      <c r="M98" s="55">
        <v>618.91999999999996</v>
      </c>
      <c r="N98" s="55">
        <v>126.24</v>
      </c>
      <c r="O98" s="55">
        <v>0.78132460800000003</v>
      </c>
      <c r="P98" s="56">
        <v>1E-4</v>
      </c>
      <c r="Q98" s="56">
        <v>0</v>
      </c>
    </row>
    <row r="99" spans="1:17">
      <c r="A99" t="s">
        <v>3417</v>
      </c>
      <c r="B99" t="s">
        <v>2176</v>
      </c>
      <c r="C99" t="s">
        <v>2248</v>
      </c>
      <c r="D99" s="105" t="s">
        <v>3492</v>
      </c>
      <c r="E99" t="s">
        <v>462</v>
      </c>
      <c r="F99" t="s">
        <v>2249</v>
      </c>
      <c r="G99" t="s">
        <v>175</v>
      </c>
      <c r="H99" s="55">
        <v>3.7</v>
      </c>
      <c r="I99" t="s">
        <v>315</v>
      </c>
      <c r="J99" t="s">
        <v>98</v>
      </c>
      <c r="K99" s="56">
        <v>5.0999999999999997E-2</v>
      </c>
      <c r="L99" s="56">
        <v>2.5600000000000001E-2</v>
      </c>
      <c r="M99" s="55">
        <v>1252.3800000000001</v>
      </c>
      <c r="N99" s="55">
        <v>124.63</v>
      </c>
      <c r="O99" s="55">
        <v>1.560841194</v>
      </c>
      <c r="P99" s="56">
        <v>2.0000000000000001E-4</v>
      </c>
      <c r="Q99" s="56">
        <v>0</v>
      </c>
    </row>
    <row r="100" spans="1:17">
      <c r="A100" t="s">
        <v>3417</v>
      </c>
      <c r="B100" t="s">
        <v>2176</v>
      </c>
      <c r="C100" t="s">
        <v>2235</v>
      </c>
      <c r="D100" s="105" t="s">
        <v>3492</v>
      </c>
      <c r="E100" t="s">
        <v>462</v>
      </c>
      <c r="F100" t="s">
        <v>586</v>
      </c>
      <c r="G100" t="s">
        <v>175</v>
      </c>
      <c r="H100" s="55">
        <v>3.7</v>
      </c>
      <c r="I100" t="s">
        <v>315</v>
      </c>
      <c r="J100" t="s">
        <v>98</v>
      </c>
      <c r="K100" s="56">
        <v>5.0999999999999997E-2</v>
      </c>
      <c r="L100" s="56">
        <v>2.5499999999999998E-2</v>
      </c>
      <c r="M100" s="55">
        <v>1941.4</v>
      </c>
      <c r="N100" s="55">
        <v>124.86</v>
      </c>
      <c r="O100" s="55">
        <v>2.4240320400000002</v>
      </c>
      <c r="P100" s="56">
        <v>2.9999999999999997E-4</v>
      </c>
      <c r="Q100" s="56">
        <v>0</v>
      </c>
    </row>
    <row r="101" spans="1:17">
      <c r="A101" t="s">
        <v>3417</v>
      </c>
      <c r="B101" t="s">
        <v>2176</v>
      </c>
      <c r="C101" t="s">
        <v>2250</v>
      </c>
      <c r="D101" s="105" t="s">
        <v>3492</v>
      </c>
      <c r="E101" t="s">
        <v>462</v>
      </c>
      <c r="F101" t="s">
        <v>586</v>
      </c>
      <c r="G101" t="s">
        <v>175</v>
      </c>
      <c r="H101" s="55">
        <v>3.72</v>
      </c>
      <c r="I101" t="s">
        <v>315</v>
      </c>
      <c r="J101" t="s">
        <v>98</v>
      </c>
      <c r="K101" s="56">
        <v>5.0999999999999997E-2</v>
      </c>
      <c r="L101" s="56">
        <v>2.2599999999999999E-2</v>
      </c>
      <c r="M101" s="55">
        <v>849.78</v>
      </c>
      <c r="N101" s="55">
        <v>125.97</v>
      </c>
      <c r="O101" s="55">
        <v>1.070467866</v>
      </c>
      <c r="P101" s="56">
        <v>1E-4</v>
      </c>
      <c r="Q101" s="56">
        <v>0</v>
      </c>
    </row>
    <row r="102" spans="1:17">
      <c r="A102" t="s">
        <v>3417</v>
      </c>
      <c r="B102" t="s">
        <v>2176</v>
      </c>
      <c r="C102" t="s">
        <v>2276</v>
      </c>
      <c r="D102" s="105" t="s">
        <v>3492</v>
      </c>
      <c r="E102" t="s">
        <v>462</v>
      </c>
      <c r="F102" t="s">
        <v>2277</v>
      </c>
      <c r="G102" t="s">
        <v>175</v>
      </c>
      <c r="H102" s="55">
        <v>3.7</v>
      </c>
      <c r="I102" t="s">
        <v>315</v>
      </c>
      <c r="J102" t="s">
        <v>98</v>
      </c>
      <c r="K102" s="56">
        <v>5.0999999999999997E-2</v>
      </c>
      <c r="L102" s="56">
        <v>2.5600000000000001E-2</v>
      </c>
      <c r="M102" s="55">
        <v>2016.26</v>
      </c>
      <c r="N102" s="55">
        <v>125.11</v>
      </c>
      <c r="O102" s="55">
        <v>2.5225428860000001</v>
      </c>
      <c r="P102" s="56">
        <v>2.9999999999999997E-4</v>
      </c>
      <c r="Q102" s="56">
        <v>0</v>
      </c>
    </row>
    <row r="103" spans="1:17">
      <c r="A103" t="s">
        <v>3417</v>
      </c>
      <c r="B103" t="s">
        <v>2176</v>
      </c>
      <c r="C103" t="s">
        <v>2260</v>
      </c>
      <c r="D103" s="105" t="s">
        <v>3492</v>
      </c>
      <c r="E103" t="s">
        <v>462</v>
      </c>
      <c r="F103" t="s">
        <v>2261</v>
      </c>
      <c r="G103" t="s">
        <v>175</v>
      </c>
      <c r="H103" s="55">
        <v>3.7</v>
      </c>
      <c r="I103" t="s">
        <v>315</v>
      </c>
      <c r="J103" t="s">
        <v>98</v>
      </c>
      <c r="K103" s="56">
        <v>5.0999999999999997E-2</v>
      </c>
      <c r="L103" s="56">
        <v>2.5700000000000001E-2</v>
      </c>
      <c r="M103" s="55">
        <v>894.11</v>
      </c>
      <c r="N103" s="55">
        <v>125.41</v>
      </c>
      <c r="O103" s="55">
        <v>1.1213033509999999</v>
      </c>
      <c r="P103" s="56">
        <v>1E-4</v>
      </c>
      <c r="Q103" s="56">
        <v>0</v>
      </c>
    </row>
    <row r="104" spans="1:17">
      <c r="A104" t="s">
        <v>3417</v>
      </c>
      <c r="B104" t="s">
        <v>2176</v>
      </c>
      <c r="C104" t="s">
        <v>2262</v>
      </c>
      <c r="D104" s="105" t="s">
        <v>3492</v>
      </c>
      <c r="E104" t="s">
        <v>462</v>
      </c>
      <c r="F104" t="s">
        <v>2263</v>
      </c>
      <c r="G104" t="s">
        <v>175</v>
      </c>
      <c r="H104" s="55">
        <v>3.7</v>
      </c>
      <c r="I104" t="s">
        <v>315</v>
      </c>
      <c r="J104" t="s">
        <v>98</v>
      </c>
      <c r="K104" s="56">
        <v>5.0999999999999997E-2</v>
      </c>
      <c r="L104" s="56">
        <v>2.5600000000000001E-2</v>
      </c>
      <c r="M104" s="55">
        <v>1127.47</v>
      </c>
      <c r="N104" s="55">
        <v>124.05</v>
      </c>
      <c r="O104" s="55">
        <v>1.398626535</v>
      </c>
      <c r="P104" s="56">
        <v>2.0000000000000001E-4</v>
      </c>
      <c r="Q104" s="56">
        <v>0</v>
      </c>
    </row>
    <row r="105" spans="1:17">
      <c r="A105" t="s">
        <v>3417</v>
      </c>
      <c r="B105" t="s">
        <v>2176</v>
      </c>
      <c r="C105" t="s">
        <v>2279</v>
      </c>
      <c r="D105" s="105" t="s">
        <v>3492</v>
      </c>
      <c r="E105" t="s">
        <v>462</v>
      </c>
      <c r="F105" t="s">
        <v>2280</v>
      </c>
      <c r="G105" t="s">
        <v>175</v>
      </c>
      <c r="H105" s="55">
        <v>3.72</v>
      </c>
      <c r="I105" t="s">
        <v>315</v>
      </c>
      <c r="J105" t="s">
        <v>98</v>
      </c>
      <c r="K105" s="56">
        <v>5.0999999999999997E-2</v>
      </c>
      <c r="L105" s="56">
        <v>2.2499999999999999E-2</v>
      </c>
      <c r="M105" s="55">
        <v>257.77999999999997</v>
      </c>
      <c r="N105" s="55">
        <v>125.43</v>
      </c>
      <c r="O105" s="55">
        <v>0.32333345400000002</v>
      </c>
      <c r="P105" s="56">
        <v>0</v>
      </c>
      <c r="Q105" s="56">
        <v>0</v>
      </c>
    </row>
    <row r="106" spans="1:17">
      <c r="A106" t="s">
        <v>3417</v>
      </c>
      <c r="B106" t="s">
        <v>2176</v>
      </c>
      <c r="C106" t="s">
        <v>2244</v>
      </c>
      <c r="D106" s="105" t="s">
        <v>3492</v>
      </c>
      <c r="E106" t="s">
        <v>462</v>
      </c>
      <c r="F106" t="s">
        <v>2245</v>
      </c>
      <c r="G106" t="s">
        <v>175</v>
      </c>
      <c r="H106" s="55">
        <v>3.7</v>
      </c>
      <c r="I106" t="s">
        <v>315</v>
      </c>
      <c r="J106" t="s">
        <v>98</v>
      </c>
      <c r="K106" s="56">
        <v>5.0999999999999997E-2</v>
      </c>
      <c r="L106" s="56">
        <v>2.5499999999999998E-2</v>
      </c>
      <c r="M106" s="55">
        <v>2273.31</v>
      </c>
      <c r="N106" s="55">
        <v>124.29</v>
      </c>
      <c r="O106" s="55">
        <v>2.8254969989999998</v>
      </c>
      <c r="P106" s="56">
        <v>4.0000000000000002E-4</v>
      </c>
      <c r="Q106" s="56">
        <v>1E-4</v>
      </c>
    </row>
    <row r="107" spans="1:17">
      <c r="A107" t="s">
        <v>3417</v>
      </c>
      <c r="B107" t="s">
        <v>2176</v>
      </c>
      <c r="C107" t="s">
        <v>2251</v>
      </c>
      <c r="D107" s="105" t="s">
        <v>3492</v>
      </c>
      <c r="E107" t="s">
        <v>462</v>
      </c>
      <c r="F107" t="s">
        <v>586</v>
      </c>
      <c r="G107" t="s">
        <v>175</v>
      </c>
      <c r="H107" s="55">
        <v>3.72</v>
      </c>
      <c r="I107" t="s">
        <v>315</v>
      </c>
      <c r="J107" t="s">
        <v>98</v>
      </c>
      <c r="K107" s="56">
        <v>5.0999999999999997E-2</v>
      </c>
      <c r="L107" s="56">
        <v>2.2700000000000001E-2</v>
      </c>
      <c r="M107" s="55">
        <v>512.74</v>
      </c>
      <c r="N107" s="55">
        <v>125.29</v>
      </c>
      <c r="O107" s="55">
        <v>0.64241194599999996</v>
      </c>
      <c r="P107" s="56">
        <v>1E-4</v>
      </c>
      <c r="Q107" s="56">
        <v>0</v>
      </c>
    </row>
    <row r="108" spans="1:17">
      <c r="A108" t="s">
        <v>3417</v>
      </c>
      <c r="B108" t="s">
        <v>2176</v>
      </c>
      <c r="C108" t="s">
        <v>2252</v>
      </c>
      <c r="D108" s="105" t="s">
        <v>3492</v>
      </c>
      <c r="E108" t="s">
        <v>462</v>
      </c>
      <c r="F108" t="s">
        <v>586</v>
      </c>
      <c r="G108" t="s">
        <v>175</v>
      </c>
      <c r="H108" s="55">
        <v>3.72</v>
      </c>
      <c r="I108" t="s">
        <v>315</v>
      </c>
      <c r="J108" t="s">
        <v>98</v>
      </c>
      <c r="K108" s="56">
        <v>5.0999999999999997E-2</v>
      </c>
      <c r="L108" s="56">
        <v>2.3199999999999998E-2</v>
      </c>
      <c r="M108" s="55">
        <v>450.28</v>
      </c>
      <c r="N108" s="55">
        <v>124.07</v>
      </c>
      <c r="O108" s="55">
        <v>0.55866239600000001</v>
      </c>
      <c r="P108" s="56">
        <v>1E-4</v>
      </c>
      <c r="Q108" s="56">
        <v>0</v>
      </c>
    </row>
    <row r="109" spans="1:17">
      <c r="A109" t="s">
        <v>3417</v>
      </c>
      <c r="B109" t="s">
        <v>2176</v>
      </c>
      <c r="C109" t="s">
        <v>2253</v>
      </c>
      <c r="D109" s="105" t="s">
        <v>3492</v>
      </c>
      <c r="E109" t="s">
        <v>462</v>
      </c>
      <c r="F109" t="s">
        <v>586</v>
      </c>
      <c r="G109" t="s">
        <v>175</v>
      </c>
      <c r="H109" s="55">
        <v>3.67</v>
      </c>
      <c r="I109" t="s">
        <v>315</v>
      </c>
      <c r="J109" t="s">
        <v>98</v>
      </c>
      <c r="K109" s="56">
        <v>5.0999999999999997E-2</v>
      </c>
      <c r="L109" s="56">
        <v>3.2300000000000002E-2</v>
      </c>
      <c r="M109" s="55">
        <v>1403.84</v>
      </c>
      <c r="N109" s="55">
        <v>119.74</v>
      </c>
      <c r="O109" s="55">
        <v>1.6809580159999999</v>
      </c>
      <c r="P109" s="56">
        <v>2.0000000000000001E-4</v>
      </c>
      <c r="Q109" s="56">
        <v>0</v>
      </c>
    </row>
    <row r="110" spans="1:17">
      <c r="A110" t="s">
        <v>3417</v>
      </c>
      <c r="B110" t="s">
        <v>2176</v>
      </c>
      <c r="C110" t="s">
        <v>2254</v>
      </c>
      <c r="D110" s="105" t="s">
        <v>3492</v>
      </c>
      <c r="E110" t="s">
        <v>462</v>
      </c>
      <c r="F110" t="s">
        <v>586</v>
      </c>
      <c r="G110" t="s">
        <v>175</v>
      </c>
      <c r="H110" s="55">
        <v>3.67</v>
      </c>
      <c r="I110" t="s">
        <v>315</v>
      </c>
      <c r="J110" t="s">
        <v>98</v>
      </c>
      <c r="K110" s="56">
        <v>5.0999999999999997E-2</v>
      </c>
      <c r="L110" s="56">
        <v>3.2300000000000002E-2</v>
      </c>
      <c r="M110" s="55">
        <v>1027.2</v>
      </c>
      <c r="N110" s="55">
        <v>119.5</v>
      </c>
      <c r="O110" s="55">
        <v>1.2275039999999999</v>
      </c>
      <c r="P110" s="56">
        <v>2.0000000000000001E-4</v>
      </c>
      <c r="Q110" s="56">
        <v>0</v>
      </c>
    </row>
    <row r="111" spans="1:17">
      <c r="A111" t="s">
        <v>3417</v>
      </c>
      <c r="B111" t="s">
        <v>2176</v>
      </c>
      <c r="C111" t="s">
        <v>2255</v>
      </c>
      <c r="D111" s="105" t="s">
        <v>3492</v>
      </c>
      <c r="E111" t="s">
        <v>462</v>
      </c>
      <c r="F111" t="s">
        <v>586</v>
      </c>
      <c r="G111" t="s">
        <v>175</v>
      </c>
      <c r="H111" s="55">
        <v>3.71</v>
      </c>
      <c r="I111" t="s">
        <v>315</v>
      </c>
      <c r="J111" t="s">
        <v>98</v>
      </c>
      <c r="K111" s="56">
        <v>5.0999999999999997E-2</v>
      </c>
      <c r="L111" s="56">
        <v>2.3699999999999999E-2</v>
      </c>
      <c r="M111" s="55">
        <v>500.86</v>
      </c>
      <c r="N111" s="55">
        <v>123.25</v>
      </c>
      <c r="O111" s="55">
        <v>0.61730995</v>
      </c>
      <c r="P111" s="56">
        <v>1E-4</v>
      </c>
      <c r="Q111" s="56">
        <v>0</v>
      </c>
    </row>
    <row r="112" spans="1:17">
      <c r="A112" t="s">
        <v>3417</v>
      </c>
      <c r="B112" t="s">
        <v>2176</v>
      </c>
      <c r="C112" t="s">
        <v>2236</v>
      </c>
      <c r="D112" s="105" t="s">
        <v>3492</v>
      </c>
      <c r="E112" t="s">
        <v>462</v>
      </c>
      <c r="F112" t="s">
        <v>586</v>
      </c>
      <c r="G112" t="s">
        <v>175</v>
      </c>
      <c r="H112" s="55">
        <v>3.71</v>
      </c>
      <c r="I112" t="s">
        <v>315</v>
      </c>
      <c r="J112" t="s">
        <v>98</v>
      </c>
      <c r="K112" s="56">
        <v>5.0999999999999997E-2</v>
      </c>
      <c r="L112" s="56">
        <v>2.3900000000000001E-2</v>
      </c>
      <c r="M112" s="55">
        <v>129.35</v>
      </c>
      <c r="N112" s="55">
        <v>122.81</v>
      </c>
      <c r="O112" s="55">
        <v>0.158854735</v>
      </c>
      <c r="P112" s="56">
        <v>0</v>
      </c>
      <c r="Q112" s="56">
        <v>0</v>
      </c>
    </row>
    <row r="113" spans="1:17">
      <c r="A113" t="s">
        <v>3417</v>
      </c>
      <c r="B113" t="s">
        <v>2176</v>
      </c>
      <c r="C113" t="s">
        <v>2237</v>
      </c>
      <c r="D113" s="105" t="s">
        <v>3492</v>
      </c>
      <c r="E113" t="s">
        <v>462</v>
      </c>
      <c r="F113" t="s">
        <v>586</v>
      </c>
      <c r="G113" t="s">
        <v>175</v>
      </c>
      <c r="H113" s="55">
        <v>3.7</v>
      </c>
      <c r="I113" t="s">
        <v>315</v>
      </c>
      <c r="J113" t="s">
        <v>98</v>
      </c>
      <c r="K113" s="56">
        <v>5.0999999999999997E-2</v>
      </c>
      <c r="L113" s="56">
        <v>2.5600000000000001E-2</v>
      </c>
      <c r="M113" s="55">
        <v>1471.6</v>
      </c>
      <c r="N113" s="55">
        <v>122.53</v>
      </c>
      <c r="O113" s="55">
        <v>1.8031514799999999</v>
      </c>
      <c r="P113" s="56">
        <v>2.0000000000000001E-4</v>
      </c>
      <c r="Q113" s="56">
        <v>0</v>
      </c>
    </row>
    <row r="114" spans="1:17">
      <c r="A114" t="s">
        <v>3417</v>
      </c>
      <c r="B114" t="s">
        <v>2176</v>
      </c>
      <c r="C114" t="s">
        <v>2238</v>
      </c>
      <c r="D114" s="105" t="s">
        <v>3492</v>
      </c>
      <c r="E114" t="s">
        <v>462</v>
      </c>
      <c r="F114" t="s">
        <v>586</v>
      </c>
      <c r="G114" t="s">
        <v>175</v>
      </c>
      <c r="H114" s="55">
        <v>3.71</v>
      </c>
      <c r="I114" t="s">
        <v>315</v>
      </c>
      <c r="J114" t="s">
        <v>98</v>
      </c>
      <c r="K114" s="56">
        <v>5.0999999999999997E-2</v>
      </c>
      <c r="L114" s="56">
        <v>2.5499999999999998E-2</v>
      </c>
      <c r="M114" s="55">
        <v>284.64</v>
      </c>
      <c r="N114" s="55">
        <v>122.43</v>
      </c>
      <c r="O114" s="55">
        <v>0.34848475200000001</v>
      </c>
      <c r="P114" s="56">
        <v>0</v>
      </c>
      <c r="Q114" s="56">
        <v>0</v>
      </c>
    </row>
    <row r="115" spans="1:17">
      <c r="A115" t="s">
        <v>3417</v>
      </c>
      <c r="B115" t="s">
        <v>2176</v>
      </c>
      <c r="C115" t="s">
        <v>2239</v>
      </c>
      <c r="D115" s="105" t="s">
        <v>3492</v>
      </c>
      <c r="E115" t="s">
        <v>462</v>
      </c>
      <c r="F115" t="s">
        <v>586</v>
      </c>
      <c r="G115" t="s">
        <v>175</v>
      </c>
      <c r="H115" s="55">
        <v>3.71</v>
      </c>
      <c r="I115" t="s">
        <v>315</v>
      </c>
      <c r="J115" t="s">
        <v>98</v>
      </c>
      <c r="K115" s="56">
        <v>5.0999999999999997E-2</v>
      </c>
      <c r="L115" s="56">
        <v>2.5499999999999998E-2</v>
      </c>
      <c r="M115" s="55">
        <v>273.95999999999998</v>
      </c>
      <c r="N115" s="55">
        <v>123.16</v>
      </c>
      <c r="O115" s="55">
        <v>0.337409136</v>
      </c>
      <c r="P115" s="56">
        <v>0</v>
      </c>
      <c r="Q115" s="56">
        <v>0</v>
      </c>
    </row>
    <row r="116" spans="1:17">
      <c r="A116" t="s">
        <v>3417</v>
      </c>
      <c r="B116" t="s">
        <v>2176</v>
      </c>
      <c r="C116" t="s">
        <v>2240</v>
      </c>
      <c r="D116" s="105" t="s">
        <v>3492</v>
      </c>
      <c r="E116" t="s">
        <v>462</v>
      </c>
      <c r="F116" t="s">
        <v>586</v>
      </c>
      <c r="G116" t="s">
        <v>175</v>
      </c>
      <c r="H116" s="55">
        <v>3.7</v>
      </c>
      <c r="I116" t="s">
        <v>315</v>
      </c>
      <c r="J116" t="s">
        <v>98</v>
      </c>
      <c r="K116" s="56">
        <v>5.0999999999999997E-2</v>
      </c>
      <c r="L116" s="56">
        <v>2.5499999999999998E-2</v>
      </c>
      <c r="M116" s="55">
        <v>545.61</v>
      </c>
      <c r="N116" s="55">
        <v>123.39</v>
      </c>
      <c r="O116" s="55">
        <v>0.67322817899999998</v>
      </c>
      <c r="P116" s="56">
        <v>1E-4</v>
      </c>
      <c r="Q116" s="56">
        <v>0</v>
      </c>
    </row>
    <row r="117" spans="1:17">
      <c r="A117" t="s">
        <v>3417</v>
      </c>
      <c r="B117" t="s">
        <v>2176</v>
      </c>
      <c r="C117" t="s">
        <v>2241</v>
      </c>
      <c r="D117" s="105" t="s">
        <v>3492</v>
      </c>
      <c r="E117" t="s">
        <v>462</v>
      </c>
      <c r="F117" t="s">
        <v>586</v>
      </c>
      <c r="G117" t="s">
        <v>175</v>
      </c>
      <c r="H117" s="55">
        <v>3.7</v>
      </c>
      <c r="I117" t="s">
        <v>315</v>
      </c>
      <c r="J117" t="s">
        <v>98</v>
      </c>
      <c r="K117" s="56">
        <v>5.0999999999999997E-2</v>
      </c>
      <c r="L117" s="56">
        <v>2.5499999999999998E-2</v>
      </c>
      <c r="M117" s="55">
        <v>343.5</v>
      </c>
      <c r="N117" s="55">
        <v>122.91</v>
      </c>
      <c r="O117" s="55">
        <v>0.42219584999999998</v>
      </c>
      <c r="P117" s="56">
        <v>1E-4</v>
      </c>
      <c r="Q117" s="56">
        <v>0</v>
      </c>
    </row>
    <row r="118" spans="1:17">
      <c r="A118" t="s">
        <v>3417</v>
      </c>
      <c r="B118" t="s">
        <v>2176</v>
      </c>
      <c r="C118" t="s">
        <v>2242</v>
      </c>
      <c r="D118" s="105" t="s">
        <v>3492</v>
      </c>
      <c r="E118" t="s">
        <v>462</v>
      </c>
      <c r="F118" t="s">
        <v>586</v>
      </c>
      <c r="G118" t="s">
        <v>175</v>
      </c>
      <c r="H118" s="55">
        <v>3.71</v>
      </c>
      <c r="I118" t="s">
        <v>315</v>
      </c>
      <c r="J118" t="s">
        <v>98</v>
      </c>
      <c r="K118" s="56">
        <v>5.0999999999999997E-2</v>
      </c>
      <c r="L118" s="56">
        <v>2.5499999999999998E-2</v>
      </c>
      <c r="M118" s="55">
        <v>193.13</v>
      </c>
      <c r="N118" s="55">
        <v>122.8</v>
      </c>
      <c r="O118" s="55">
        <v>0.23716364000000001</v>
      </c>
      <c r="P118" s="56">
        <v>0</v>
      </c>
      <c r="Q118" s="56">
        <v>0</v>
      </c>
    </row>
    <row r="119" spans="1:17">
      <c r="A119" t="s">
        <v>3417</v>
      </c>
      <c r="B119" t="s">
        <v>2176</v>
      </c>
      <c r="C119" t="s">
        <v>2243</v>
      </c>
      <c r="D119" s="105" t="s">
        <v>3492</v>
      </c>
      <c r="E119" t="s">
        <v>462</v>
      </c>
      <c r="F119" t="s">
        <v>586</v>
      </c>
      <c r="G119" t="s">
        <v>175</v>
      </c>
      <c r="H119" s="55">
        <v>3.71</v>
      </c>
      <c r="I119" t="s">
        <v>315</v>
      </c>
      <c r="J119" t="s">
        <v>98</v>
      </c>
      <c r="K119" s="56">
        <v>5.0999999999999997E-2</v>
      </c>
      <c r="L119" s="56">
        <v>2.5499999999999998E-2</v>
      </c>
      <c r="M119" s="55">
        <v>574.16</v>
      </c>
      <c r="N119" s="55">
        <v>122.44</v>
      </c>
      <c r="O119" s="55">
        <v>0.70300150400000005</v>
      </c>
      <c r="P119" s="56">
        <v>1E-4</v>
      </c>
      <c r="Q119" s="56">
        <v>0</v>
      </c>
    </row>
    <row r="120" spans="1:17">
      <c r="A120" t="s">
        <v>3417</v>
      </c>
      <c r="B120" t="s">
        <v>2176</v>
      </c>
      <c r="C120" t="s">
        <v>2256</v>
      </c>
      <c r="D120" s="105" t="s">
        <v>3492</v>
      </c>
      <c r="E120" t="s">
        <v>462</v>
      </c>
      <c r="F120" t="s">
        <v>586</v>
      </c>
      <c r="G120" t="s">
        <v>175</v>
      </c>
      <c r="H120" s="55">
        <v>3.71</v>
      </c>
      <c r="I120" t="s">
        <v>315</v>
      </c>
      <c r="J120" t="s">
        <v>98</v>
      </c>
      <c r="K120" s="56">
        <v>5.0999999999999997E-2</v>
      </c>
      <c r="L120" s="56">
        <v>2.5499999999999998E-2</v>
      </c>
      <c r="M120" s="55">
        <v>225.36</v>
      </c>
      <c r="N120" s="55">
        <v>122.44</v>
      </c>
      <c r="O120" s="55">
        <v>0.27593078399999998</v>
      </c>
      <c r="P120" s="56">
        <v>0</v>
      </c>
      <c r="Q120" s="56">
        <v>0</v>
      </c>
    </row>
    <row r="121" spans="1:17">
      <c r="A121" t="s">
        <v>3417</v>
      </c>
      <c r="B121" t="s">
        <v>2176</v>
      </c>
      <c r="C121" t="s">
        <v>2257</v>
      </c>
      <c r="D121" s="105" t="s">
        <v>3492</v>
      </c>
      <c r="E121" t="s">
        <v>462</v>
      </c>
      <c r="F121" t="s">
        <v>586</v>
      </c>
      <c r="G121" t="s">
        <v>175</v>
      </c>
      <c r="H121" s="55">
        <v>3.71</v>
      </c>
      <c r="I121" t="s">
        <v>315</v>
      </c>
      <c r="J121" t="s">
        <v>98</v>
      </c>
      <c r="K121" s="56">
        <v>5.0999999999999997E-2</v>
      </c>
      <c r="L121" s="56">
        <v>2.5499999999999998E-2</v>
      </c>
      <c r="M121" s="55">
        <v>1500.08</v>
      </c>
      <c r="N121" s="55">
        <v>122.68</v>
      </c>
      <c r="O121" s="55">
        <v>1.8402981439999999</v>
      </c>
      <c r="P121" s="56">
        <v>2.0000000000000001E-4</v>
      </c>
      <c r="Q121" s="56">
        <v>0</v>
      </c>
    </row>
    <row r="122" spans="1:17">
      <c r="A122" t="s">
        <v>3417</v>
      </c>
      <c r="B122" t="s">
        <v>2176</v>
      </c>
      <c r="C122" t="s">
        <v>2258</v>
      </c>
      <c r="D122" s="105" t="s">
        <v>3492</v>
      </c>
      <c r="E122" t="s">
        <v>462</v>
      </c>
      <c r="F122" t="s">
        <v>586</v>
      </c>
      <c r="G122" t="s">
        <v>175</v>
      </c>
      <c r="H122" s="55">
        <v>3.7</v>
      </c>
      <c r="I122" t="s">
        <v>315</v>
      </c>
      <c r="J122" t="s">
        <v>98</v>
      </c>
      <c r="K122" s="56">
        <v>5.0999999999999997E-2</v>
      </c>
      <c r="L122" s="56">
        <v>2.5600000000000001E-2</v>
      </c>
      <c r="M122" s="55">
        <v>2930.28</v>
      </c>
      <c r="N122" s="55">
        <v>123.76</v>
      </c>
      <c r="O122" s="55">
        <v>3.626514528</v>
      </c>
      <c r="P122" s="56">
        <v>5.0000000000000001E-4</v>
      </c>
      <c r="Q122" s="56">
        <v>1E-4</v>
      </c>
    </row>
    <row r="123" spans="1:17">
      <c r="A123" t="s">
        <v>3417</v>
      </c>
      <c r="B123" t="s">
        <v>2176</v>
      </c>
      <c r="C123" t="s">
        <v>2234</v>
      </c>
      <c r="D123" s="105" t="s">
        <v>3492</v>
      </c>
      <c r="E123" t="s">
        <v>462</v>
      </c>
      <c r="F123" t="s">
        <v>586</v>
      </c>
      <c r="G123" t="s">
        <v>175</v>
      </c>
      <c r="H123" s="55">
        <v>3.72</v>
      </c>
      <c r="I123" t="s">
        <v>315</v>
      </c>
      <c r="J123" t="s">
        <v>98</v>
      </c>
      <c r="K123" s="56">
        <v>5.0999999999999997E-2</v>
      </c>
      <c r="L123" s="56">
        <v>2.2599999999999999E-2</v>
      </c>
      <c r="M123" s="55">
        <v>311.24</v>
      </c>
      <c r="N123" s="55">
        <v>125.43</v>
      </c>
      <c r="O123" s="55">
        <v>0.390388332</v>
      </c>
      <c r="P123" s="56">
        <v>0</v>
      </c>
      <c r="Q123" s="56">
        <v>0</v>
      </c>
    </row>
    <row r="124" spans="1:17">
      <c r="A124" t="s">
        <v>3417</v>
      </c>
      <c r="B124" t="s">
        <v>2176</v>
      </c>
      <c r="C124" t="s">
        <v>2259</v>
      </c>
      <c r="D124" s="105" t="s">
        <v>3492</v>
      </c>
      <c r="E124" t="s">
        <v>462</v>
      </c>
      <c r="F124" t="s">
        <v>586</v>
      </c>
      <c r="G124" t="s">
        <v>175</v>
      </c>
      <c r="H124" s="55">
        <v>3.7</v>
      </c>
      <c r="I124" t="s">
        <v>315</v>
      </c>
      <c r="J124" t="s">
        <v>98</v>
      </c>
      <c r="K124" s="56">
        <v>5.0999999999999997E-2</v>
      </c>
      <c r="L124" s="56">
        <v>2.5600000000000001E-2</v>
      </c>
      <c r="M124" s="55">
        <v>3576.66</v>
      </c>
      <c r="N124" s="55">
        <v>124.26</v>
      </c>
      <c r="O124" s="55">
        <v>4.4443577159999998</v>
      </c>
      <c r="P124" s="56">
        <v>5.9999999999999995E-4</v>
      </c>
      <c r="Q124" s="56">
        <v>1E-4</v>
      </c>
    </row>
    <row r="125" spans="1:17">
      <c r="A125" t="s">
        <v>3417</v>
      </c>
      <c r="B125" t="s">
        <v>2176</v>
      </c>
      <c r="C125" t="s">
        <v>2281</v>
      </c>
      <c r="D125" s="105" t="s">
        <v>3492</v>
      </c>
      <c r="E125" t="s">
        <v>462</v>
      </c>
      <c r="F125" t="s">
        <v>2282</v>
      </c>
      <c r="G125" t="s">
        <v>175</v>
      </c>
      <c r="H125" s="55">
        <v>3.7</v>
      </c>
      <c r="I125" t="s">
        <v>315</v>
      </c>
      <c r="J125" t="s">
        <v>98</v>
      </c>
      <c r="K125" s="56">
        <v>5.1900000000000002E-2</v>
      </c>
      <c r="L125" s="56">
        <v>2.5499999999999998E-2</v>
      </c>
      <c r="M125" s="55">
        <v>706.5</v>
      </c>
      <c r="N125" s="55">
        <v>126.96</v>
      </c>
      <c r="O125" s="55">
        <v>0.8969724</v>
      </c>
      <c r="P125" s="56">
        <v>1E-4</v>
      </c>
      <c r="Q125" s="56">
        <v>0</v>
      </c>
    </row>
    <row r="126" spans="1:17">
      <c r="A126" t="s">
        <v>3417</v>
      </c>
      <c r="B126" t="s">
        <v>2176</v>
      </c>
      <c r="C126" t="s">
        <v>2268</v>
      </c>
      <c r="D126" s="105" t="s">
        <v>3492</v>
      </c>
      <c r="E126" t="s">
        <v>462</v>
      </c>
      <c r="F126" t="s">
        <v>2269</v>
      </c>
      <c r="G126" t="s">
        <v>175</v>
      </c>
      <c r="H126" s="55">
        <v>3.72</v>
      </c>
      <c r="I126" t="s">
        <v>315</v>
      </c>
      <c r="J126" t="s">
        <v>98</v>
      </c>
      <c r="K126" s="56">
        <v>5.0999999999999997E-2</v>
      </c>
      <c r="L126" s="56">
        <v>2.2599999999999999E-2</v>
      </c>
      <c r="M126" s="55">
        <v>18135.27</v>
      </c>
      <c r="N126" s="55">
        <v>130.84</v>
      </c>
      <c r="O126" s="55">
        <v>23.728187267999999</v>
      </c>
      <c r="P126" s="56">
        <v>3.0000000000000001E-3</v>
      </c>
      <c r="Q126" s="56">
        <v>4.0000000000000002E-4</v>
      </c>
    </row>
    <row r="127" spans="1:17">
      <c r="A127" t="s">
        <v>3418</v>
      </c>
      <c r="B127" t="s">
        <v>2134</v>
      </c>
      <c r="C127" t="s">
        <v>2264</v>
      </c>
      <c r="D127" s="105" t="s">
        <v>3492</v>
      </c>
      <c r="E127" t="s">
        <v>475</v>
      </c>
      <c r="F127" t="s">
        <v>408</v>
      </c>
      <c r="G127" t="s">
        <v>127</v>
      </c>
      <c r="H127" s="55">
        <v>2.84</v>
      </c>
      <c r="I127" t="s">
        <v>335</v>
      </c>
      <c r="J127" t="s">
        <v>98</v>
      </c>
      <c r="K127" s="56">
        <v>0.05</v>
      </c>
      <c r="L127" s="56">
        <v>2.0400000000000001E-2</v>
      </c>
      <c r="M127" s="55">
        <v>5966.11</v>
      </c>
      <c r="N127" s="55">
        <v>122.33</v>
      </c>
      <c r="O127" s="55">
        <v>7.2983423629999997</v>
      </c>
      <c r="P127" s="56">
        <v>8.9999999999999998E-4</v>
      </c>
      <c r="Q127" s="56">
        <v>1E-4</v>
      </c>
    </row>
    <row r="128" spans="1:17">
      <c r="A128" t="s">
        <v>3418</v>
      </c>
      <c r="B128" t="s">
        <v>2134</v>
      </c>
      <c r="C128" t="s">
        <v>2265</v>
      </c>
      <c r="D128" s="105" t="s">
        <v>3492</v>
      </c>
      <c r="E128" t="s">
        <v>475</v>
      </c>
      <c r="F128" t="s">
        <v>408</v>
      </c>
      <c r="G128" t="s">
        <v>127</v>
      </c>
      <c r="H128" s="55">
        <v>2.84</v>
      </c>
      <c r="I128" t="s">
        <v>335</v>
      </c>
      <c r="J128" t="s">
        <v>98</v>
      </c>
      <c r="K128" s="56">
        <v>0.05</v>
      </c>
      <c r="L128" s="56">
        <v>2.0400000000000001E-2</v>
      </c>
      <c r="M128" s="55">
        <v>1918.82</v>
      </c>
      <c r="N128" s="55">
        <v>122.33</v>
      </c>
      <c r="O128" s="55">
        <v>2.3472925060000001</v>
      </c>
      <c r="P128" s="56">
        <v>2.9999999999999997E-4</v>
      </c>
      <c r="Q128" s="56">
        <v>0</v>
      </c>
    </row>
    <row r="129" spans="1:17">
      <c r="A129" t="s">
        <v>3418</v>
      </c>
      <c r="B129" t="s">
        <v>2134</v>
      </c>
      <c r="C129" t="s">
        <v>2310</v>
      </c>
      <c r="D129" s="105" t="s">
        <v>3492</v>
      </c>
      <c r="E129" t="s">
        <v>475</v>
      </c>
      <c r="F129" t="s">
        <v>2311</v>
      </c>
      <c r="G129" t="s">
        <v>127</v>
      </c>
      <c r="H129" s="55">
        <v>1.61</v>
      </c>
      <c r="I129" t="s">
        <v>335</v>
      </c>
      <c r="J129" t="s">
        <v>98</v>
      </c>
      <c r="K129" s="56">
        <v>5.7000000000000002E-2</v>
      </c>
      <c r="L129" s="56">
        <v>2.0199999999999999E-2</v>
      </c>
      <c r="M129" s="55">
        <v>3917.28</v>
      </c>
      <c r="N129" s="55">
        <v>125.54</v>
      </c>
      <c r="O129" s="55">
        <v>4.9177533120000003</v>
      </c>
      <c r="P129" s="56">
        <v>5.9999999999999995E-4</v>
      </c>
      <c r="Q129" s="56">
        <v>1E-4</v>
      </c>
    </row>
    <row r="130" spans="1:17">
      <c r="A130" t="s">
        <v>3418</v>
      </c>
      <c r="B130" t="s">
        <v>2134</v>
      </c>
      <c r="C130" t="s">
        <v>2233</v>
      </c>
      <c r="D130" s="105" t="s">
        <v>3492</v>
      </c>
      <c r="E130" t="s">
        <v>475</v>
      </c>
      <c r="F130" t="s">
        <v>408</v>
      </c>
      <c r="G130" t="s">
        <v>127</v>
      </c>
      <c r="H130" s="55">
        <v>6.78</v>
      </c>
      <c r="I130" t="s">
        <v>335</v>
      </c>
      <c r="J130" t="s">
        <v>98</v>
      </c>
      <c r="K130" s="56">
        <v>4.1000000000000002E-2</v>
      </c>
      <c r="L130" s="56">
        <v>2.9499999999999998E-2</v>
      </c>
      <c r="M130" s="55">
        <v>7073.18</v>
      </c>
      <c r="N130" s="55">
        <v>121.36</v>
      </c>
      <c r="O130" s="55">
        <v>8.5840112479999995</v>
      </c>
      <c r="P130" s="56">
        <v>1.1000000000000001E-3</v>
      </c>
      <c r="Q130" s="56">
        <v>2.0000000000000001E-4</v>
      </c>
    </row>
    <row r="131" spans="1:17">
      <c r="A131" t="s">
        <v>3418</v>
      </c>
      <c r="B131" t="s">
        <v>2134</v>
      </c>
      <c r="C131" t="s">
        <v>2266</v>
      </c>
      <c r="D131" s="105" t="s">
        <v>3492</v>
      </c>
      <c r="E131" t="s">
        <v>475</v>
      </c>
      <c r="F131" t="s">
        <v>408</v>
      </c>
      <c r="G131" t="s">
        <v>127</v>
      </c>
      <c r="H131" s="55">
        <v>5.1100000000000003</v>
      </c>
      <c r="I131" t="s">
        <v>335</v>
      </c>
      <c r="J131" t="s">
        <v>98</v>
      </c>
      <c r="K131" s="56">
        <v>0.05</v>
      </c>
      <c r="L131" s="56">
        <v>2.6100000000000002E-2</v>
      </c>
      <c r="M131" s="55">
        <v>7651.82</v>
      </c>
      <c r="N131" s="55">
        <v>125.93</v>
      </c>
      <c r="O131" s="55">
        <v>9.6359369259999994</v>
      </c>
      <c r="P131" s="56">
        <v>1.1999999999999999E-3</v>
      </c>
      <c r="Q131" s="56">
        <v>2.0000000000000001E-4</v>
      </c>
    </row>
    <row r="132" spans="1:17">
      <c r="A132" t="s">
        <v>3418</v>
      </c>
      <c r="B132" t="s">
        <v>2134</v>
      </c>
      <c r="C132" t="s">
        <v>2267</v>
      </c>
      <c r="D132" s="105" t="s">
        <v>3492</v>
      </c>
      <c r="E132" t="s">
        <v>475</v>
      </c>
      <c r="F132" t="s">
        <v>408</v>
      </c>
      <c r="G132" t="s">
        <v>127</v>
      </c>
      <c r="H132" s="55">
        <v>6.82</v>
      </c>
      <c r="I132" t="s">
        <v>335</v>
      </c>
      <c r="J132" t="s">
        <v>98</v>
      </c>
      <c r="K132" s="56">
        <v>4.1000000000000002E-2</v>
      </c>
      <c r="L132" s="56">
        <v>2.7099999999999999E-2</v>
      </c>
      <c r="M132" s="55">
        <v>23835.42</v>
      </c>
      <c r="N132" s="55">
        <v>122.83</v>
      </c>
      <c r="O132" s="55">
        <v>29.277046385999999</v>
      </c>
      <c r="P132" s="56">
        <v>3.7000000000000002E-3</v>
      </c>
      <c r="Q132" s="56">
        <v>5.0000000000000001E-4</v>
      </c>
    </row>
    <row r="133" spans="1:17">
      <c r="A133" t="s">
        <v>3418</v>
      </c>
      <c r="B133" t="s">
        <v>2134</v>
      </c>
      <c r="C133" t="s">
        <v>2232</v>
      </c>
      <c r="D133" s="105" t="s">
        <v>3492</v>
      </c>
      <c r="E133" t="s">
        <v>475</v>
      </c>
      <c r="F133" t="s">
        <v>203</v>
      </c>
      <c r="G133" t="s">
        <v>127</v>
      </c>
      <c r="H133" s="55">
        <v>12.25</v>
      </c>
      <c r="I133" t="s">
        <v>335</v>
      </c>
      <c r="J133" t="s">
        <v>98</v>
      </c>
      <c r="K133" s="56">
        <v>2.1499999999999998E-2</v>
      </c>
      <c r="L133" s="56">
        <v>4.07E-2</v>
      </c>
      <c r="M133" s="55">
        <v>33998.71</v>
      </c>
      <c r="N133" s="55">
        <v>88.6</v>
      </c>
      <c r="O133" s="55">
        <v>30.122857060000001</v>
      </c>
      <c r="P133" s="56">
        <v>3.8E-3</v>
      </c>
      <c r="Q133" s="56">
        <v>5.9999999999999995E-4</v>
      </c>
    </row>
    <row r="134" spans="1:17">
      <c r="A134" t="s">
        <v>3419</v>
      </c>
      <c r="B134" t="s">
        <v>2176</v>
      </c>
      <c r="C134" t="s">
        <v>2293</v>
      </c>
      <c r="D134" s="105" t="s">
        <v>3492</v>
      </c>
      <c r="E134" t="s">
        <v>475</v>
      </c>
      <c r="F134" t="s">
        <v>351</v>
      </c>
      <c r="G134" t="s">
        <v>127</v>
      </c>
      <c r="H134" s="55">
        <v>4.25</v>
      </c>
      <c r="I134" t="s">
        <v>668</v>
      </c>
      <c r="J134" t="s">
        <v>98</v>
      </c>
      <c r="K134" s="56">
        <v>5.3499999999999999E-2</v>
      </c>
      <c r="L134" s="56">
        <v>2.5100000000000001E-2</v>
      </c>
      <c r="M134" s="55">
        <v>416.7</v>
      </c>
      <c r="N134" s="55">
        <v>127.33</v>
      </c>
      <c r="O134" s="55">
        <v>0.53058411000000005</v>
      </c>
      <c r="P134" s="56">
        <v>1E-4</v>
      </c>
      <c r="Q134" s="56">
        <v>0</v>
      </c>
    </row>
    <row r="135" spans="1:17">
      <c r="A135" t="s">
        <v>3419</v>
      </c>
      <c r="B135" t="s">
        <v>2176</v>
      </c>
      <c r="C135" t="s">
        <v>2295</v>
      </c>
      <c r="D135" s="105" t="s">
        <v>3492</v>
      </c>
      <c r="E135" t="s">
        <v>475</v>
      </c>
      <c r="F135" t="s">
        <v>351</v>
      </c>
      <c r="G135" t="s">
        <v>127</v>
      </c>
      <c r="H135" s="55">
        <v>4.25</v>
      </c>
      <c r="I135" t="s">
        <v>668</v>
      </c>
      <c r="J135" t="s">
        <v>98</v>
      </c>
      <c r="K135" s="56">
        <v>5.3499999999999999E-2</v>
      </c>
      <c r="L135" s="56">
        <v>2.5100000000000001E-2</v>
      </c>
      <c r="M135" s="55">
        <v>532.45000000000005</v>
      </c>
      <c r="N135" s="55">
        <v>127.33</v>
      </c>
      <c r="O135" s="55">
        <v>0.67796858500000001</v>
      </c>
      <c r="P135" s="56">
        <v>1E-4</v>
      </c>
      <c r="Q135" s="56">
        <v>0</v>
      </c>
    </row>
    <row r="136" spans="1:17">
      <c r="A136" t="s">
        <v>3419</v>
      </c>
      <c r="B136" t="s">
        <v>2176</v>
      </c>
      <c r="C136" t="s">
        <v>2296</v>
      </c>
      <c r="D136" s="105" t="s">
        <v>3492</v>
      </c>
      <c r="E136" t="s">
        <v>475</v>
      </c>
      <c r="F136" t="s">
        <v>351</v>
      </c>
      <c r="G136" t="s">
        <v>127</v>
      </c>
      <c r="H136" s="55">
        <v>4.29</v>
      </c>
      <c r="I136" t="s">
        <v>668</v>
      </c>
      <c r="J136" t="s">
        <v>98</v>
      </c>
      <c r="K136" s="56">
        <v>5.3499999999999999E-2</v>
      </c>
      <c r="L136" s="56">
        <v>1.9400000000000001E-2</v>
      </c>
      <c r="M136" s="55">
        <v>3539.85</v>
      </c>
      <c r="N136" s="55">
        <v>132.38</v>
      </c>
      <c r="O136" s="55">
        <v>4.6860534300000003</v>
      </c>
      <c r="P136" s="56">
        <v>5.9999999999999995E-4</v>
      </c>
      <c r="Q136" s="56">
        <v>1E-4</v>
      </c>
    </row>
    <row r="137" spans="1:17">
      <c r="A137" t="s">
        <v>3419</v>
      </c>
      <c r="B137" t="s">
        <v>2176</v>
      </c>
      <c r="C137" t="s">
        <v>2297</v>
      </c>
      <c r="D137" s="105" t="s">
        <v>3492</v>
      </c>
      <c r="E137" t="s">
        <v>475</v>
      </c>
      <c r="F137" t="s">
        <v>351</v>
      </c>
      <c r="G137" t="s">
        <v>127</v>
      </c>
      <c r="H137" s="55">
        <v>4.25</v>
      </c>
      <c r="I137" t="s">
        <v>668</v>
      </c>
      <c r="J137" t="s">
        <v>98</v>
      </c>
      <c r="K137" s="56">
        <v>5.3499999999999999E-2</v>
      </c>
      <c r="L137" s="56">
        <v>2.5100000000000001E-2</v>
      </c>
      <c r="M137" s="55">
        <v>625.04999999999995</v>
      </c>
      <c r="N137" s="55">
        <v>127.33</v>
      </c>
      <c r="O137" s="55">
        <v>0.79587616500000002</v>
      </c>
      <c r="P137" s="56">
        <v>1E-4</v>
      </c>
      <c r="Q137" s="56">
        <v>0</v>
      </c>
    </row>
    <row r="138" spans="1:17">
      <c r="A138" t="s">
        <v>3419</v>
      </c>
      <c r="B138" t="s">
        <v>2176</v>
      </c>
      <c r="C138" t="s">
        <v>2298</v>
      </c>
      <c r="D138" s="105" t="s">
        <v>3492</v>
      </c>
      <c r="E138" t="s">
        <v>475</v>
      </c>
      <c r="F138" t="s">
        <v>351</v>
      </c>
      <c r="G138" t="s">
        <v>127</v>
      </c>
      <c r="H138" s="55">
        <v>4.29</v>
      </c>
      <c r="I138" t="s">
        <v>668</v>
      </c>
      <c r="J138" t="s">
        <v>98</v>
      </c>
      <c r="K138" s="56">
        <v>5.3499999999999999E-2</v>
      </c>
      <c r="L138" s="56">
        <v>1.9400000000000001E-2</v>
      </c>
      <c r="M138" s="55">
        <v>2549.89</v>
      </c>
      <c r="N138" s="55">
        <v>132.38</v>
      </c>
      <c r="O138" s="55">
        <v>3.3755443820000002</v>
      </c>
      <c r="P138" s="56">
        <v>4.0000000000000002E-4</v>
      </c>
      <c r="Q138" s="56">
        <v>1E-4</v>
      </c>
    </row>
    <row r="139" spans="1:17">
      <c r="A139" t="s">
        <v>3419</v>
      </c>
      <c r="B139" t="s">
        <v>2176</v>
      </c>
      <c r="C139" t="s">
        <v>2299</v>
      </c>
      <c r="D139" s="105" t="s">
        <v>3492</v>
      </c>
      <c r="E139" t="s">
        <v>475</v>
      </c>
      <c r="F139" t="s">
        <v>351</v>
      </c>
      <c r="G139" t="s">
        <v>127</v>
      </c>
      <c r="H139" s="55">
        <v>4.25</v>
      </c>
      <c r="I139" t="s">
        <v>668</v>
      </c>
      <c r="J139" t="s">
        <v>98</v>
      </c>
      <c r="K139" s="56">
        <v>5.3499999999999999E-2</v>
      </c>
      <c r="L139" s="56">
        <v>2.5100000000000001E-2</v>
      </c>
      <c r="M139" s="55">
        <v>509.18</v>
      </c>
      <c r="N139" s="55">
        <v>127.33</v>
      </c>
      <c r="O139" s="55">
        <v>0.648338894</v>
      </c>
      <c r="P139" s="56">
        <v>1E-4</v>
      </c>
      <c r="Q139" s="56">
        <v>0</v>
      </c>
    </row>
    <row r="140" spans="1:17">
      <c r="A140" t="s">
        <v>3419</v>
      </c>
      <c r="B140" t="s">
        <v>2176</v>
      </c>
      <c r="C140" t="s">
        <v>2290</v>
      </c>
      <c r="D140" s="105" t="s">
        <v>3492</v>
      </c>
      <c r="E140" t="s">
        <v>475</v>
      </c>
      <c r="F140" t="s">
        <v>351</v>
      </c>
      <c r="G140" t="s">
        <v>127</v>
      </c>
      <c r="H140" s="55">
        <v>4.29</v>
      </c>
      <c r="I140" t="s">
        <v>668</v>
      </c>
      <c r="J140" t="s">
        <v>98</v>
      </c>
      <c r="K140" s="56">
        <v>5.3499999999999999E-2</v>
      </c>
      <c r="L140" s="56">
        <v>1.9400000000000001E-2</v>
      </c>
      <c r="M140" s="55">
        <v>3062.37</v>
      </c>
      <c r="N140" s="55">
        <v>132.38</v>
      </c>
      <c r="O140" s="55">
        <v>4.0539654059999997</v>
      </c>
      <c r="P140" s="56">
        <v>5.0000000000000001E-4</v>
      </c>
      <c r="Q140" s="56">
        <v>1E-4</v>
      </c>
    </row>
    <row r="141" spans="1:17">
      <c r="A141" t="s">
        <v>3419</v>
      </c>
      <c r="B141" t="s">
        <v>2176</v>
      </c>
      <c r="C141" t="s">
        <v>2291</v>
      </c>
      <c r="D141" s="105" t="s">
        <v>3492</v>
      </c>
      <c r="E141" t="s">
        <v>475</v>
      </c>
      <c r="F141" t="s">
        <v>351</v>
      </c>
      <c r="G141" t="s">
        <v>127</v>
      </c>
      <c r="H141" s="55">
        <v>4.25</v>
      </c>
      <c r="I141" t="s">
        <v>668</v>
      </c>
      <c r="J141" t="s">
        <v>98</v>
      </c>
      <c r="K141" s="56">
        <v>5.3499999999999999E-2</v>
      </c>
      <c r="L141" s="56">
        <v>2.5100000000000001E-2</v>
      </c>
      <c r="M141" s="55">
        <v>532.45000000000005</v>
      </c>
      <c r="N141" s="55">
        <v>127.33</v>
      </c>
      <c r="O141" s="55">
        <v>0.67796858500000001</v>
      </c>
      <c r="P141" s="56">
        <v>1E-4</v>
      </c>
      <c r="Q141" s="56">
        <v>0</v>
      </c>
    </row>
    <row r="142" spans="1:17">
      <c r="A142" t="s">
        <v>3419</v>
      </c>
      <c r="B142" t="s">
        <v>2176</v>
      </c>
      <c r="C142" t="s">
        <v>2294</v>
      </c>
      <c r="D142" s="105" t="s">
        <v>3492</v>
      </c>
      <c r="E142" t="s">
        <v>475</v>
      </c>
      <c r="F142" t="s">
        <v>351</v>
      </c>
      <c r="G142" t="s">
        <v>127</v>
      </c>
      <c r="H142" s="55">
        <v>4.29</v>
      </c>
      <c r="I142" t="s">
        <v>668</v>
      </c>
      <c r="J142" t="s">
        <v>98</v>
      </c>
      <c r="K142" s="56">
        <v>5.3499999999999999E-2</v>
      </c>
      <c r="L142" s="56">
        <v>1.9300000000000001E-2</v>
      </c>
      <c r="M142" s="55">
        <v>2809.73</v>
      </c>
      <c r="N142" s="55">
        <v>132.41999999999999</v>
      </c>
      <c r="O142" s="55">
        <v>3.720644466</v>
      </c>
      <c r="P142" s="56">
        <v>5.0000000000000001E-4</v>
      </c>
      <c r="Q142" s="56">
        <v>1E-4</v>
      </c>
    </row>
    <row r="143" spans="1:17">
      <c r="A143" t="s">
        <v>3419</v>
      </c>
      <c r="B143" t="s">
        <v>2176</v>
      </c>
      <c r="C143" t="s">
        <v>2292</v>
      </c>
      <c r="D143" s="105" t="s">
        <v>3492</v>
      </c>
      <c r="E143" t="s">
        <v>475</v>
      </c>
      <c r="F143" t="s">
        <v>351</v>
      </c>
      <c r="G143" t="s">
        <v>127</v>
      </c>
      <c r="H143" s="55">
        <v>4.29</v>
      </c>
      <c r="I143" t="s">
        <v>668</v>
      </c>
      <c r="J143" t="s">
        <v>98</v>
      </c>
      <c r="K143" s="56">
        <v>5.3499999999999999E-2</v>
      </c>
      <c r="L143" s="56">
        <v>1.9300000000000001E-2</v>
      </c>
      <c r="M143" s="55">
        <v>2644.45</v>
      </c>
      <c r="N143" s="55">
        <v>132.41999999999999</v>
      </c>
      <c r="O143" s="55">
        <v>3.5017806899999999</v>
      </c>
      <c r="P143" s="56">
        <v>4.0000000000000002E-4</v>
      </c>
      <c r="Q143" s="56">
        <v>1E-4</v>
      </c>
    </row>
    <row r="144" spans="1:17">
      <c r="A144" t="s">
        <v>3420</v>
      </c>
      <c r="B144" t="s">
        <v>2134</v>
      </c>
      <c r="C144" t="s">
        <v>2289</v>
      </c>
      <c r="D144" s="105" t="s">
        <v>3492</v>
      </c>
      <c r="E144" t="s">
        <v>475</v>
      </c>
      <c r="F144" t="s">
        <v>382</v>
      </c>
      <c r="G144" t="s">
        <v>127</v>
      </c>
      <c r="H144" s="55">
        <v>3.97</v>
      </c>
      <c r="I144" t="s">
        <v>668</v>
      </c>
      <c r="J144" t="s">
        <v>98</v>
      </c>
      <c r="K144" s="56">
        <v>2.98E-2</v>
      </c>
      <c r="L144" s="56">
        <v>0.02</v>
      </c>
      <c r="M144" s="55">
        <v>8640.8700000000008</v>
      </c>
      <c r="N144" s="55">
        <v>117.66</v>
      </c>
      <c r="O144" s="55">
        <v>10.166847642</v>
      </c>
      <c r="P144" s="56">
        <v>1.2999999999999999E-3</v>
      </c>
      <c r="Q144" s="56">
        <v>2.0000000000000001E-4</v>
      </c>
    </row>
    <row r="145" spans="1:17">
      <c r="A145" t="s">
        <v>3421</v>
      </c>
      <c r="B145" t="s">
        <v>2134</v>
      </c>
      <c r="C145" t="s">
        <v>2278</v>
      </c>
      <c r="D145" s="105" t="s">
        <v>3492</v>
      </c>
      <c r="E145" t="s">
        <v>462</v>
      </c>
      <c r="F145" t="s">
        <v>1911</v>
      </c>
      <c r="G145" t="s">
        <v>175</v>
      </c>
      <c r="H145" s="55">
        <v>0.46</v>
      </c>
      <c r="I145" t="s">
        <v>113</v>
      </c>
      <c r="J145" t="s">
        <v>98</v>
      </c>
      <c r="K145" s="56">
        <v>0.04</v>
      </c>
      <c r="L145" s="56">
        <v>5.4800000000000001E-2</v>
      </c>
      <c r="M145" s="55">
        <v>29338.01</v>
      </c>
      <c r="N145" s="55">
        <v>99.54</v>
      </c>
      <c r="O145" s="55">
        <v>29.203055154000001</v>
      </c>
      <c r="P145" s="56">
        <v>3.7000000000000002E-3</v>
      </c>
      <c r="Q145" s="56">
        <v>5.0000000000000001E-4</v>
      </c>
    </row>
    <row r="146" spans="1:17">
      <c r="A146" s="61" t="s">
        <v>3422</v>
      </c>
      <c r="B146" t="s">
        <v>2134</v>
      </c>
      <c r="C146" t="s">
        <v>2314</v>
      </c>
      <c r="D146" s="105" t="s">
        <v>3492</v>
      </c>
      <c r="E146" t="s">
        <v>291</v>
      </c>
      <c r="F146" t="s">
        <v>2313</v>
      </c>
      <c r="G146" t="s">
        <v>1969</v>
      </c>
      <c r="H146" s="55">
        <v>3.28</v>
      </c>
      <c r="I146" t="s">
        <v>110</v>
      </c>
      <c r="J146" t="s">
        <v>98</v>
      </c>
      <c r="K146" s="56">
        <v>2.3900000000000001E-2</v>
      </c>
      <c r="L146" s="56">
        <v>4.7399999999999998E-2</v>
      </c>
      <c r="M146" s="55">
        <v>28210.38</v>
      </c>
      <c r="N146" s="55">
        <v>92.77</v>
      </c>
      <c r="O146" s="55">
        <v>26.170769526000001</v>
      </c>
      <c r="P146" s="56">
        <v>3.3E-3</v>
      </c>
      <c r="Q146" s="56">
        <v>5.0000000000000001E-4</v>
      </c>
    </row>
    <row r="147" spans="1:17">
      <c r="A147" s="61" t="s">
        <v>3422</v>
      </c>
      <c r="B147" t="s">
        <v>2134</v>
      </c>
      <c r="C147" t="s">
        <v>2312</v>
      </c>
      <c r="D147" s="105" t="s">
        <v>3492</v>
      </c>
      <c r="E147" t="s">
        <v>291</v>
      </c>
      <c r="F147" t="s">
        <v>2313</v>
      </c>
      <c r="G147" t="s">
        <v>1969</v>
      </c>
      <c r="H147" s="55">
        <v>3.39</v>
      </c>
      <c r="I147" t="s">
        <v>110</v>
      </c>
      <c r="J147" t="s">
        <v>98</v>
      </c>
      <c r="K147" s="56">
        <v>1.2999999999999999E-2</v>
      </c>
      <c r="L147" s="56">
        <v>2.12E-2</v>
      </c>
      <c r="M147" s="55">
        <v>15193.44</v>
      </c>
      <c r="N147" s="55">
        <v>108.17</v>
      </c>
      <c r="O147" s="55">
        <v>16.434744047999999</v>
      </c>
      <c r="P147" s="56">
        <v>2.0999999999999999E-3</v>
      </c>
      <c r="Q147" s="56">
        <v>2.9999999999999997E-4</v>
      </c>
    </row>
    <row r="148" spans="1:17">
      <c r="A148" t="s">
        <v>3432</v>
      </c>
      <c r="B148" t="s">
        <v>2176</v>
      </c>
      <c r="C148" t="s">
        <v>2375</v>
      </c>
      <c r="D148" s="105" t="s">
        <v>3492</v>
      </c>
      <c r="E148" t="s">
        <v>544</v>
      </c>
      <c r="F148" t="s">
        <v>586</v>
      </c>
      <c r="G148" t="s">
        <v>127</v>
      </c>
      <c r="H148" s="55">
        <v>11.07</v>
      </c>
      <c r="I148" t="s">
        <v>668</v>
      </c>
      <c r="J148" t="s">
        <v>98</v>
      </c>
      <c r="K148" s="56">
        <v>2.75E-2</v>
      </c>
      <c r="L148" s="56">
        <v>4.2500000000000003E-2</v>
      </c>
      <c r="M148" s="55">
        <v>4282.22</v>
      </c>
      <c r="N148" s="55">
        <v>85.68</v>
      </c>
      <c r="O148" s="55">
        <v>3.6690060959999999</v>
      </c>
      <c r="P148" s="56">
        <v>5.0000000000000001E-4</v>
      </c>
      <c r="Q148" s="56">
        <v>1E-4</v>
      </c>
    </row>
    <row r="149" spans="1:17">
      <c r="A149" t="s">
        <v>3423</v>
      </c>
      <c r="B149" t="s">
        <v>2134</v>
      </c>
      <c r="C149" t="s">
        <v>2398</v>
      </c>
      <c r="D149" s="105" t="s">
        <v>3492</v>
      </c>
      <c r="E149" t="s">
        <v>291</v>
      </c>
      <c r="F149" t="s">
        <v>1911</v>
      </c>
      <c r="G149" t="s">
        <v>1969</v>
      </c>
      <c r="H149" s="55">
        <v>0.56000000000000005</v>
      </c>
      <c r="I149" t="s">
        <v>110</v>
      </c>
      <c r="J149" t="s">
        <v>98</v>
      </c>
      <c r="K149" s="56">
        <v>2.76E-2</v>
      </c>
      <c r="L149" s="56">
        <v>5.6899999999999999E-2</v>
      </c>
      <c r="M149" s="55">
        <v>9921</v>
      </c>
      <c r="N149" s="55">
        <v>99.35</v>
      </c>
      <c r="O149" s="55">
        <v>9.8565135000000001</v>
      </c>
      <c r="P149" s="56">
        <v>1.1999999999999999E-3</v>
      </c>
      <c r="Q149" s="56">
        <v>2.0000000000000001E-4</v>
      </c>
    </row>
    <row r="150" spans="1:17">
      <c r="A150" t="s">
        <v>3424</v>
      </c>
      <c r="B150" t="s">
        <v>2176</v>
      </c>
      <c r="C150" t="s">
        <v>2411</v>
      </c>
      <c r="D150" s="105" t="s">
        <v>3492</v>
      </c>
      <c r="E150" t="s">
        <v>544</v>
      </c>
      <c r="F150" t="s">
        <v>558</v>
      </c>
      <c r="G150" t="s">
        <v>127</v>
      </c>
      <c r="H150" s="55">
        <v>6.83</v>
      </c>
      <c r="I150" t="s">
        <v>668</v>
      </c>
      <c r="J150" t="s">
        <v>98</v>
      </c>
      <c r="K150" s="56">
        <v>2.6200000000000001E-2</v>
      </c>
      <c r="L150" s="56">
        <v>3.5799999999999998E-2</v>
      </c>
      <c r="M150" s="55">
        <v>6647.23</v>
      </c>
      <c r="N150" s="55">
        <v>106.14</v>
      </c>
      <c r="O150" s="55">
        <v>7.0553699219999997</v>
      </c>
      <c r="P150" s="56">
        <v>8.9999999999999998E-4</v>
      </c>
      <c r="Q150" s="56">
        <v>1E-4</v>
      </c>
    </row>
    <row r="151" spans="1:17">
      <c r="A151" t="s">
        <v>3424</v>
      </c>
      <c r="B151" t="s">
        <v>2176</v>
      </c>
      <c r="C151" t="s">
        <v>2412</v>
      </c>
      <c r="D151" s="105" t="s">
        <v>3492</v>
      </c>
      <c r="E151" t="s">
        <v>544</v>
      </c>
      <c r="F151" t="s">
        <v>428</v>
      </c>
      <c r="G151" t="s">
        <v>127</v>
      </c>
      <c r="H151" s="55">
        <v>6.88</v>
      </c>
      <c r="I151" t="s">
        <v>668</v>
      </c>
      <c r="J151" t="s">
        <v>98</v>
      </c>
      <c r="K151" s="56">
        <v>2.7799999999999998E-2</v>
      </c>
      <c r="L151" s="56">
        <v>3.1600000000000003E-2</v>
      </c>
      <c r="M151" s="55">
        <v>1060.1400000000001</v>
      </c>
      <c r="N151" s="55">
        <v>110.49</v>
      </c>
      <c r="O151" s="55">
        <v>1.171348686</v>
      </c>
      <c r="P151" s="56">
        <v>1E-4</v>
      </c>
      <c r="Q151" s="56">
        <v>0</v>
      </c>
    </row>
    <row r="152" spans="1:17">
      <c r="A152" t="s">
        <v>3424</v>
      </c>
      <c r="B152" t="s">
        <v>2176</v>
      </c>
      <c r="C152" t="s">
        <v>2413</v>
      </c>
      <c r="D152" s="105" t="s">
        <v>3492</v>
      </c>
      <c r="E152" t="s">
        <v>544</v>
      </c>
      <c r="F152" t="s">
        <v>2414</v>
      </c>
      <c r="G152" t="s">
        <v>127</v>
      </c>
      <c r="H152" s="55">
        <v>6.9</v>
      </c>
      <c r="I152" t="s">
        <v>668</v>
      </c>
      <c r="J152" t="s">
        <v>98</v>
      </c>
      <c r="K152" s="56">
        <v>2.7799999999999998E-2</v>
      </c>
      <c r="L152" s="56">
        <v>3.0700000000000002E-2</v>
      </c>
      <c r="M152" s="55">
        <v>1239.8599999999999</v>
      </c>
      <c r="N152" s="55">
        <v>110.19</v>
      </c>
      <c r="O152" s="55">
        <v>1.3662017339999999</v>
      </c>
      <c r="P152" s="56">
        <v>2.0000000000000001E-4</v>
      </c>
      <c r="Q152" s="56">
        <v>0</v>
      </c>
    </row>
    <row r="153" spans="1:17">
      <c r="A153" t="s">
        <v>3424</v>
      </c>
      <c r="B153" t="s">
        <v>2176</v>
      </c>
      <c r="C153" t="s">
        <v>2417</v>
      </c>
      <c r="D153" s="105" t="s">
        <v>3492</v>
      </c>
      <c r="E153" t="s">
        <v>544</v>
      </c>
      <c r="F153" t="s">
        <v>2418</v>
      </c>
      <c r="G153" t="s">
        <v>127</v>
      </c>
      <c r="H153" s="55">
        <v>6.85</v>
      </c>
      <c r="I153" t="s">
        <v>668</v>
      </c>
      <c r="J153" t="s">
        <v>98</v>
      </c>
      <c r="K153" s="56">
        <v>3.0800000000000001E-2</v>
      </c>
      <c r="L153" s="56">
        <v>3.1199999999999999E-2</v>
      </c>
      <c r="M153" s="55">
        <v>7907.82</v>
      </c>
      <c r="N153" s="55">
        <v>111.79</v>
      </c>
      <c r="O153" s="55">
        <v>8.8401519779999997</v>
      </c>
      <c r="P153" s="56">
        <v>1.1000000000000001E-3</v>
      </c>
      <c r="Q153" s="56">
        <v>2.0000000000000001E-4</v>
      </c>
    </row>
    <row r="154" spans="1:17">
      <c r="A154" t="s">
        <v>3424</v>
      </c>
      <c r="B154" t="s">
        <v>2176</v>
      </c>
      <c r="C154" t="s">
        <v>2415</v>
      </c>
      <c r="D154" s="105" t="s">
        <v>3492</v>
      </c>
      <c r="E154" t="s">
        <v>544</v>
      </c>
      <c r="F154" t="s">
        <v>2416</v>
      </c>
      <c r="G154" t="s">
        <v>127</v>
      </c>
      <c r="H154" s="55">
        <v>6.9</v>
      </c>
      <c r="I154" t="s">
        <v>668</v>
      </c>
      <c r="J154" t="s">
        <v>98</v>
      </c>
      <c r="K154" s="56">
        <v>2.8500000000000001E-2</v>
      </c>
      <c r="L154" s="56">
        <v>3.04E-2</v>
      </c>
      <c r="M154" s="55">
        <v>6945.54</v>
      </c>
      <c r="N154" s="55">
        <v>110.9</v>
      </c>
      <c r="O154" s="55">
        <v>7.70260386</v>
      </c>
      <c r="P154" s="56">
        <v>1E-3</v>
      </c>
      <c r="Q154" s="56">
        <v>1E-4</v>
      </c>
    </row>
    <row r="155" spans="1:17">
      <c r="A155" t="s">
        <v>3424</v>
      </c>
      <c r="B155" t="s">
        <v>2176</v>
      </c>
      <c r="C155" t="s">
        <v>2419</v>
      </c>
      <c r="D155" s="105" t="s">
        <v>3492</v>
      </c>
      <c r="E155" t="s">
        <v>544</v>
      </c>
      <c r="F155" t="s">
        <v>2420</v>
      </c>
      <c r="G155" t="s">
        <v>127</v>
      </c>
      <c r="H155" s="55">
        <v>6.88</v>
      </c>
      <c r="I155" t="s">
        <v>668</v>
      </c>
      <c r="J155" t="s">
        <v>98</v>
      </c>
      <c r="K155" s="56">
        <v>3.0200000000000001E-2</v>
      </c>
      <c r="L155" s="56">
        <v>2.98E-2</v>
      </c>
      <c r="M155" s="55">
        <v>9993.09</v>
      </c>
      <c r="N155" s="55">
        <v>112.72</v>
      </c>
      <c r="O155" s="55">
        <v>11.264211048</v>
      </c>
      <c r="P155" s="56">
        <v>1.4E-3</v>
      </c>
      <c r="Q155" s="56">
        <v>2.0000000000000001E-4</v>
      </c>
    </row>
    <row r="156" spans="1:17">
      <c r="A156" t="s">
        <v>3424</v>
      </c>
      <c r="B156" t="s">
        <v>2176</v>
      </c>
      <c r="C156" t="s">
        <v>2421</v>
      </c>
      <c r="D156" s="105" t="s">
        <v>3492</v>
      </c>
      <c r="E156" t="s">
        <v>544</v>
      </c>
      <c r="F156" t="s">
        <v>2422</v>
      </c>
      <c r="G156" t="s">
        <v>127</v>
      </c>
      <c r="H156" s="55">
        <v>6.91</v>
      </c>
      <c r="I156" t="s">
        <v>668</v>
      </c>
      <c r="J156" t="s">
        <v>98</v>
      </c>
      <c r="K156" s="56">
        <v>2.7300000000000001E-2</v>
      </c>
      <c r="L156" s="56">
        <v>3.0800000000000001E-2</v>
      </c>
      <c r="M156" s="55">
        <v>858.15</v>
      </c>
      <c r="N156" s="55">
        <v>109.73</v>
      </c>
      <c r="O156" s="55">
        <v>0.94164799499999996</v>
      </c>
      <c r="P156" s="56">
        <v>1E-4</v>
      </c>
      <c r="Q156" s="56">
        <v>0</v>
      </c>
    </row>
    <row r="157" spans="1:17">
      <c r="A157" t="s">
        <v>3424</v>
      </c>
      <c r="B157" t="s">
        <v>2176</v>
      </c>
      <c r="C157" t="s">
        <v>2423</v>
      </c>
      <c r="D157" s="105" t="s">
        <v>3492</v>
      </c>
      <c r="E157" t="s">
        <v>544</v>
      </c>
      <c r="F157" t="s">
        <v>2424</v>
      </c>
      <c r="G157" t="s">
        <v>127</v>
      </c>
      <c r="H157" s="55">
        <v>6.92</v>
      </c>
      <c r="I157" t="s">
        <v>668</v>
      </c>
      <c r="J157" t="s">
        <v>98</v>
      </c>
      <c r="K157" s="56">
        <v>2.52E-2</v>
      </c>
      <c r="L157" s="56">
        <v>3.1699999999999999E-2</v>
      </c>
      <c r="M157" s="55">
        <v>2637.52</v>
      </c>
      <c r="N157" s="55">
        <v>106.56</v>
      </c>
      <c r="O157" s="55">
        <v>2.8105413119999998</v>
      </c>
      <c r="P157" s="56">
        <v>4.0000000000000002E-4</v>
      </c>
      <c r="Q157" s="56">
        <v>1E-4</v>
      </c>
    </row>
    <row r="158" spans="1:17">
      <c r="A158" t="s">
        <v>3424</v>
      </c>
      <c r="B158" t="s">
        <v>2176</v>
      </c>
      <c r="C158" t="s">
        <v>2425</v>
      </c>
      <c r="D158" s="105" t="s">
        <v>3492</v>
      </c>
      <c r="E158" t="s">
        <v>544</v>
      </c>
      <c r="F158" t="s">
        <v>2426</v>
      </c>
      <c r="G158" t="s">
        <v>127</v>
      </c>
      <c r="H158" s="55">
        <v>6.85</v>
      </c>
      <c r="I158" t="s">
        <v>668</v>
      </c>
      <c r="J158" t="s">
        <v>98</v>
      </c>
      <c r="K158" s="56">
        <v>2.52E-2</v>
      </c>
      <c r="L158" s="56">
        <v>3.5900000000000001E-2</v>
      </c>
      <c r="M158" s="55">
        <v>2602.19</v>
      </c>
      <c r="N158" s="55">
        <v>102.96</v>
      </c>
      <c r="O158" s="55">
        <v>2.6792148240000002</v>
      </c>
      <c r="P158" s="56">
        <v>2.9999999999999997E-4</v>
      </c>
      <c r="Q158" s="56">
        <v>1E-4</v>
      </c>
    </row>
    <row r="159" spans="1:17">
      <c r="A159" t="s">
        <v>3424</v>
      </c>
      <c r="B159" t="s">
        <v>2176</v>
      </c>
      <c r="C159" t="s">
        <v>2407</v>
      </c>
      <c r="D159" s="105" t="s">
        <v>3492</v>
      </c>
      <c r="E159" t="s">
        <v>544</v>
      </c>
      <c r="F159" t="s">
        <v>2408</v>
      </c>
      <c r="G159" t="s">
        <v>127</v>
      </c>
      <c r="H159" s="55">
        <v>6.85</v>
      </c>
      <c r="I159" t="s">
        <v>668</v>
      </c>
      <c r="J159" t="s">
        <v>98</v>
      </c>
      <c r="K159" s="56">
        <v>2.52E-2</v>
      </c>
      <c r="L159" s="56">
        <v>3.5400000000000001E-2</v>
      </c>
      <c r="M159" s="55">
        <v>3223.08</v>
      </c>
      <c r="N159" s="55">
        <v>104.18</v>
      </c>
      <c r="O159" s="55">
        <v>3.3578047440000001</v>
      </c>
      <c r="P159" s="56">
        <v>4.0000000000000002E-4</v>
      </c>
      <c r="Q159" s="56">
        <v>1E-4</v>
      </c>
    </row>
    <row r="160" spans="1:17">
      <c r="A160" t="s">
        <v>3424</v>
      </c>
      <c r="B160" t="s">
        <v>2176</v>
      </c>
      <c r="C160" t="s">
        <v>2409</v>
      </c>
      <c r="D160" s="105" t="s">
        <v>3492</v>
      </c>
      <c r="E160" t="s">
        <v>544</v>
      </c>
      <c r="F160" t="s">
        <v>2410</v>
      </c>
      <c r="G160" t="s">
        <v>127</v>
      </c>
      <c r="H160" s="55">
        <v>6.85</v>
      </c>
      <c r="I160" t="s">
        <v>668</v>
      </c>
      <c r="J160" t="s">
        <v>98</v>
      </c>
      <c r="K160" s="56">
        <v>2.52E-2</v>
      </c>
      <c r="L160" s="56">
        <v>3.5799999999999998E-2</v>
      </c>
      <c r="M160" s="55">
        <v>1794.8</v>
      </c>
      <c r="N160" s="55">
        <v>103.91</v>
      </c>
      <c r="O160" s="55">
        <v>1.8649766800000001</v>
      </c>
      <c r="P160" s="56">
        <v>2.0000000000000001E-4</v>
      </c>
      <c r="Q160" s="56">
        <v>0</v>
      </c>
    </row>
    <row r="161" spans="1:17">
      <c r="A161" t="s">
        <v>3424</v>
      </c>
      <c r="B161" t="s">
        <v>2176</v>
      </c>
      <c r="C161" t="s">
        <v>2405</v>
      </c>
      <c r="D161" s="105" t="s">
        <v>3492</v>
      </c>
      <c r="E161" t="s">
        <v>544</v>
      </c>
      <c r="F161" t="s">
        <v>2406</v>
      </c>
      <c r="G161" t="s">
        <v>127</v>
      </c>
      <c r="H161" s="55">
        <v>6.56</v>
      </c>
      <c r="I161" t="s">
        <v>668</v>
      </c>
      <c r="J161" t="s">
        <v>98</v>
      </c>
      <c r="K161" s="56">
        <v>2.52E-2</v>
      </c>
      <c r="L161" s="56">
        <v>3.1800000000000002E-2</v>
      </c>
      <c r="M161" s="55">
        <v>10136.08</v>
      </c>
      <c r="N161" s="55">
        <v>107.73</v>
      </c>
      <c r="O161" s="55">
        <v>10.919598984</v>
      </c>
      <c r="P161" s="56">
        <v>1.4E-3</v>
      </c>
      <c r="Q161" s="56">
        <v>2.0000000000000001E-4</v>
      </c>
    </row>
    <row r="162" spans="1:17">
      <c r="A162" t="s">
        <v>3424</v>
      </c>
      <c r="B162" t="s">
        <v>2176</v>
      </c>
      <c r="C162" t="s">
        <v>2399</v>
      </c>
      <c r="D162" s="105" t="s">
        <v>3492</v>
      </c>
      <c r="E162" t="s">
        <v>544</v>
      </c>
      <c r="F162" t="s">
        <v>2400</v>
      </c>
      <c r="G162" t="s">
        <v>127</v>
      </c>
      <c r="H162" s="55">
        <v>9.3800000000000008</v>
      </c>
      <c r="I162" t="s">
        <v>668</v>
      </c>
      <c r="J162" t="s">
        <v>98</v>
      </c>
      <c r="K162" s="56">
        <v>2.63E-2</v>
      </c>
      <c r="L162" s="56">
        <v>3.1600000000000003E-2</v>
      </c>
      <c r="M162" s="55">
        <v>4450.67</v>
      </c>
      <c r="N162" s="55">
        <v>101.28</v>
      </c>
      <c r="O162" s="55">
        <v>4.5076385759999997</v>
      </c>
      <c r="P162" s="56">
        <v>5.9999999999999995E-4</v>
      </c>
      <c r="Q162" s="56">
        <v>1E-4</v>
      </c>
    </row>
    <row r="163" spans="1:17">
      <c r="A163" t="s">
        <v>3424</v>
      </c>
      <c r="B163" t="s">
        <v>2176</v>
      </c>
      <c r="C163" t="s">
        <v>2401</v>
      </c>
      <c r="D163" s="105" t="s">
        <v>3492</v>
      </c>
      <c r="E163" t="s">
        <v>544</v>
      </c>
      <c r="F163" t="s">
        <v>521</v>
      </c>
      <c r="G163" t="s">
        <v>127</v>
      </c>
      <c r="H163" s="55">
        <v>9.09</v>
      </c>
      <c r="I163" t="s">
        <v>668</v>
      </c>
      <c r="J163" t="s">
        <v>98</v>
      </c>
      <c r="K163" s="56">
        <v>3.0800000000000001E-2</v>
      </c>
      <c r="L163" s="56">
        <v>3.6799999999999999E-2</v>
      </c>
      <c r="M163" s="55">
        <v>1448.44</v>
      </c>
      <c r="N163" s="55">
        <v>98.95</v>
      </c>
      <c r="O163" s="55">
        <v>1.4332313800000001</v>
      </c>
      <c r="P163" s="56">
        <v>2.0000000000000001E-4</v>
      </c>
      <c r="Q163" s="56">
        <v>0</v>
      </c>
    </row>
    <row r="164" spans="1:17">
      <c r="A164" t="s">
        <v>3425</v>
      </c>
      <c r="B164" t="s">
        <v>2176</v>
      </c>
      <c r="C164" t="s">
        <v>2369</v>
      </c>
      <c r="D164" s="105" t="s">
        <v>3492</v>
      </c>
      <c r="E164" t="s">
        <v>544</v>
      </c>
      <c r="F164" t="s">
        <v>408</v>
      </c>
      <c r="G164" t="s">
        <v>127</v>
      </c>
      <c r="H164" s="55">
        <v>7.55</v>
      </c>
      <c r="I164" t="s">
        <v>668</v>
      </c>
      <c r="J164" t="s">
        <v>98</v>
      </c>
      <c r="K164" s="56">
        <v>3.73E-2</v>
      </c>
      <c r="L164" s="56">
        <v>3.5999999999999997E-2</v>
      </c>
      <c r="M164" s="55">
        <v>10022.209999999999</v>
      </c>
      <c r="N164" s="55">
        <v>114.27</v>
      </c>
      <c r="O164" s="55">
        <v>11.452379367000001</v>
      </c>
      <c r="P164" s="56">
        <v>1.4E-3</v>
      </c>
      <c r="Q164" s="56">
        <v>2.0000000000000001E-4</v>
      </c>
    </row>
    <row r="165" spans="1:17">
      <c r="A165" t="s">
        <v>3425</v>
      </c>
      <c r="B165" t="s">
        <v>2176</v>
      </c>
      <c r="C165" t="s">
        <v>2370</v>
      </c>
      <c r="D165" s="105" t="s">
        <v>3492</v>
      </c>
      <c r="E165" t="s">
        <v>544</v>
      </c>
      <c r="F165" t="s">
        <v>408</v>
      </c>
      <c r="G165" t="s">
        <v>127</v>
      </c>
      <c r="H165" s="55">
        <v>7.57</v>
      </c>
      <c r="I165" t="s">
        <v>668</v>
      </c>
      <c r="J165" t="s">
        <v>98</v>
      </c>
      <c r="K165" s="56">
        <v>3.5499999999999997E-2</v>
      </c>
      <c r="L165" s="56">
        <v>3.6299999999999999E-2</v>
      </c>
      <c r="M165" s="55">
        <v>2139.66</v>
      </c>
      <c r="N165" s="55">
        <v>112.34</v>
      </c>
      <c r="O165" s="55">
        <v>2.4036940439999999</v>
      </c>
      <c r="P165" s="56">
        <v>2.9999999999999997E-4</v>
      </c>
      <c r="Q165" s="56">
        <v>0</v>
      </c>
    </row>
    <row r="166" spans="1:17">
      <c r="A166" t="s">
        <v>3425</v>
      </c>
      <c r="B166" t="s">
        <v>2176</v>
      </c>
      <c r="C166" t="s">
        <v>2371</v>
      </c>
      <c r="D166" s="105" t="s">
        <v>3492</v>
      </c>
      <c r="E166" t="s">
        <v>544</v>
      </c>
      <c r="F166" t="s">
        <v>408</v>
      </c>
      <c r="G166" t="s">
        <v>127</v>
      </c>
      <c r="H166" s="55">
        <v>7.41</v>
      </c>
      <c r="I166" t="s">
        <v>668</v>
      </c>
      <c r="J166" t="s">
        <v>98</v>
      </c>
      <c r="K166" s="56">
        <v>3.4700000000000002E-2</v>
      </c>
      <c r="L166" s="56">
        <v>4.3799999999999999E-2</v>
      </c>
      <c r="M166" s="55">
        <v>3801.94</v>
      </c>
      <c r="N166" s="55">
        <v>105.64</v>
      </c>
      <c r="O166" s="55">
        <v>4.0163694159999999</v>
      </c>
      <c r="P166" s="56">
        <v>5.0000000000000001E-4</v>
      </c>
      <c r="Q166" s="56">
        <v>1E-4</v>
      </c>
    </row>
    <row r="167" spans="1:17">
      <c r="A167" t="s">
        <v>3425</v>
      </c>
      <c r="B167" t="s">
        <v>2176</v>
      </c>
      <c r="C167" t="s">
        <v>2365</v>
      </c>
      <c r="D167" s="105" t="s">
        <v>3492</v>
      </c>
      <c r="E167" t="s">
        <v>544</v>
      </c>
      <c r="F167" t="s">
        <v>408</v>
      </c>
      <c r="G167" t="s">
        <v>127</v>
      </c>
      <c r="H167" s="55">
        <v>7.57</v>
      </c>
      <c r="I167" t="s">
        <v>668</v>
      </c>
      <c r="J167" t="s">
        <v>98</v>
      </c>
      <c r="K167" s="56">
        <v>3.44E-2</v>
      </c>
      <c r="L167" s="56">
        <v>3.6900000000000002E-2</v>
      </c>
      <c r="M167" s="55">
        <v>2453</v>
      </c>
      <c r="N167" s="55">
        <v>111.1</v>
      </c>
      <c r="O167" s="55">
        <v>2.7252830000000001</v>
      </c>
      <c r="P167" s="56">
        <v>2.9999999999999997E-4</v>
      </c>
      <c r="Q167" s="56">
        <v>1E-4</v>
      </c>
    </row>
    <row r="168" spans="1:17">
      <c r="A168" t="s">
        <v>3425</v>
      </c>
      <c r="B168" t="s">
        <v>2176</v>
      </c>
      <c r="C168" t="s">
        <v>2366</v>
      </c>
      <c r="D168" s="105" t="s">
        <v>3492</v>
      </c>
      <c r="E168" t="s">
        <v>544</v>
      </c>
      <c r="F168" t="s">
        <v>408</v>
      </c>
      <c r="G168" t="s">
        <v>127</v>
      </c>
      <c r="H168" s="55">
        <v>7.53</v>
      </c>
      <c r="I168" t="s">
        <v>668</v>
      </c>
      <c r="J168" t="s">
        <v>98</v>
      </c>
      <c r="K168" s="56">
        <v>3.6600000000000001E-2</v>
      </c>
      <c r="L168" s="56">
        <v>3.6999999999999998E-2</v>
      </c>
      <c r="M168" s="55">
        <v>3272.47</v>
      </c>
      <c r="N168" s="55">
        <v>111.56</v>
      </c>
      <c r="O168" s="55">
        <v>3.6507675320000001</v>
      </c>
      <c r="P168" s="56">
        <v>5.0000000000000001E-4</v>
      </c>
      <c r="Q168" s="56">
        <v>1E-4</v>
      </c>
    </row>
    <row r="169" spans="1:17">
      <c r="A169" t="s">
        <v>3425</v>
      </c>
      <c r="B169" t="s">
        <v>2176</v>
      </c>
      <c r="C169" t="s">
        <v>2368</v>
      </c>
      <c r="D169" s="105" t="s">
        <v>3492</v>
      </c>
      <c r="E169" t="s">
        <v>544</v>
      </c>
      <c r="F169" t="s">
        <v>408</v>
      </c>
      <c r="G169" t="s">
        <v>127</v>
      </c>
      <c r="H169" s="55">
        <v>7.5</v>
      </c>
      <c r="I169" t="s">
        <v>668</v>
      </c>
      <c r="J169" t="s">
        <v>98</v>
      </c>
      <c r="K169" s="56">
        <v>3.6200000000000003E-2</v>
      </c>
      <c r="L169" s="56">
        <v>3.8800000000000001E-2</v>
      </c>
      <c r="M169" s="55">
        <v>6542.72</v>
      </c>
      <c r="N169" s="55">
        <v>109.59</v>
      </c>
      <c r="O169" s="55">
        <v>7.170166848</v>
      </c>
      <c r="P169" s="56">
        <v>8.9999999999999998E-4</v>
      </c>
      <c r="Q169" s="56">
        <v>1E-4</v>
      </c>
    </row>
    <row r="170" spans="1:17">
      <c r="A170" t="s">
        <v>3425</v>
      </c>
      <c r="B170" t="s">
        <v>2176</v>
      </c>
      <c r="C170" t="s">
        <v>2372</v>
      </c>
      <c r="D170" s="105" t="s">
        <v>3492</v>
      </c>
      <c r="E170" t="s">
        <v>544</v>
      </c>
      <c r="F170" t="s">
        <v>408</v>
      </c>
      <c r="G170" t="s">
        <v>127</v>
      </c>
      <c r="H170" s="55">
        <v>7.58</v>
      </c>
      <c r="I170" t="s">
        <v>668</v>
      </c>
      <c r="J170" t="s">
        <v>98</v>
      </c>
      <c r="K170" s="56">
        <v>3.8199999999999998E-2</v>
      </c>
      <c r="L170" s="56">
        <v>3.3799999999999997E-2</v>
      </c>
      <c r="M170" s="55">
        <v>4621.82</v>
      </c>
      <c r="N170" s="55">
        <v>115.23</v>
      </c>
      <c r="O170" s="55">
        <v>5.3257231860000003</v>
      </c>
      <c r="P170" s="56">
        <v>6.9999999999999999E-4</v>
      </c>
      <c r="Q170" s="56">
        <v>1E-4</v>
      </c>
    </row>
    <row r="171" spans="1:17">
      <c r="A171" t="s">
        <v>3425</v>
      </c>
      <c r="B171" t="s">
        <v>2176</v>
      </c>
      <c r="C171" t="s">
        <v>2361</v>
      </c>
      <c r="D171" s="105" t="s">
        <v>3492</v>
      </c>
      <c r="E171" t="s">
        <v>544</v>
      </c>
      <c r="F171" t="s">
        <v>408</v>
      </c>
      <c r="G171" t="s">
        <v>127</v>
      </c>
      <c r="H171" s="55">
        <v>7.6</v>
      </c>
      <c r="I171" t="s">
        <v>668</v>
      </c>
      <c r="J171" t="s">
        <v>98</v>
      </c>
      <c r="K171" s="56">
        <v>3.3700000000000001E-2</v>
      </c>
      <c r="L171" s="56">
        <v>3.6299999999999999E-2</v>
      </c>
      <c r="M171" s="55">
        <v>10974.58</v>
      </c>
      <c r="N171" s="55">
        <v>109.67</v>
      </c>
      <c r="O171" s="55">
        <v>12.035821886000001</v>
      </c>
      <c r="P171" s="56">
        <v>1.5E-3</v>
      </c>
      <c r="Q171" s="56">
        <v>2.0000000000000001E-4</v>
      </c>
    </row>
    <row r="172" spans="1:17">
      <c r="A172" t="s">
        <v>3425</v>
      </c>
      <c r="B172" t="s">
        <v>2176</v>
      </c>
      <c r="C172" t="s">
        <v>2367</v>
      </c>
      <c r="D172" s="105" t="s">
        <v>3492</v>
      </c>
      <c r="E172" t="s">
        <v>544</v>
      </c>
      <c r="F172" t="s">
        <v>408</v>
      </c>
      <c r="G172" t="s">
        <v>127</v>
      </c>
      <c r="H172" s="55">
        <v>7.47</v>
      </c>
      <c r="I172" t="s">
        <v>668</v>
      </c>
      <c r="J172" t="s">
        <v>98</v>
      </c>
      <c r="K172" s="56">
        <v>2.75E-2</v>
      </c>
      <c r="L172" s="56">
        <v>4.6399999999999997E-2</v>
      </c>
      <c r="M172" s="55">
        <v>12776.74</v>
      </c>
      <c r="N172" s="55">
        <v>96.34</v>
      </c>
      <c r="O172" s="55">
        <v>12.309111315999999</v>
      </c>
      <c r="P172" s="56">
        <v>1.5E-3</v>
      </c>
      <c r="Q172" s="56">
        <v>2.0000000000000001E-4</v>
      </c>
    </row>
    <row r="173" spans="1:17">
      <c r="A173" t="s">
        <v>3425</v>
      </c>
      <c r="B173" t="s">
        <v>2176</v>
      </c>
      <c r="C173" t="s">
        <v>2362</v>
      </c>
      <c r="D173" s="105" t="s">
        <v>3492</v>
      </c>
      <c r="E173" t="s">
        <v>544</v>
      </c>
      <c r="F173" t="s">
        <v>408</v>
      </c>
      <c r="G173" t="s">
        <v>127</v>
      </c>
      <c r="H173" s="55">
        <v>7.8</v>
      </c>
      <c r="I173" t="s">
        <v>668</v>
      </c>
      <c r="J173" t="s">
        <v>98</v>
      </c>
      <c r="K173" s="56">
        <v>2.7900000000000001E-2</v>
      </c>
      <c r="L173" s="56">
        <v>3.1899999999999998E-2</v>
      </c>
      <c r="M173" s="55">
        <v>2599.4699999999998</v>
      </c>
      <c r="N173" s="55">
        <v>108.25</v>
      </c>
      <c r="O173" s="55">
        <v>2.813926275</v>
      </c>
      <c r="P173" s="56">
        <v>4.0000000000000002E-4</v>
      </c>
      <c r="Q173" s="56">
        <v>1E-4</v>
      </c>
    </row>
    <row r="174" spans="1:17">
      <c r="A174" t="s">
        <v>3425</v>
      </c>
      <c r="B174" t="s">
        <v>2176</v>
      </c>
      <c r="C174" t="s">
        <v>2363</v>
      </c>
      <c r="D174" s="105" t="s">
        <v>3492</v>
      </c>
      <c r="E174" t="s">
        <v>544</v>
      </c>
      <c r="F174" t="s">
        <v>408</v>
      </c>
      <c r="G174" t="s">
        <v>127</v>
      </c>
      <c r="H174" s="55">
        <v>7.58</v>
      </c>
      <c r="I174" t="s">
        <v>668</v>
      </c>
      <c r="J174" t="s">
        <v>98</v>
      </c>
      <c r="K174" s="56">
        <v>2.75E-2</v>
      </c>
      <c r="L174" s="56">
        <v>4.1700000000000001E-2</v>
      </c>
      <c r="M174" s="55">
        <v>2142.9499999999998</v>
      </c>
      <c r="N174" s="55">
        <v>100.5</v>
      </c>
      <c r="O174" s="55">
        <v>2.1536647499999999</v>
      </c>
      <c r="P174" s="56">
        <v>2.9999999999999997E-4</v>
      </c>
      <c r="Q174" s="56">
        <v>0</v>
      </c>
    </row>
    <row r="175" spans="1:17">
      <c r="A175" t="s">
        <v>3425</v>
      </c>
      <c r="B175" t="s">
        <v>2176</v>
      </c>
      <c r="C175" t="s">
        <v>2364</v>
      </c>
      <c r="D175" s="105" t="s">
        <v>3492</v>
      </c>
      <c r="E175" t="s">
        <v>544</v>
      </c>
      <c r="F175" t="s">
        <v>408</v>
      </c>
      <c r="G175" t="s">
        <v>127</v>
      </c>
      <c r="H175" s="55">
        <v>7.48</v>
      </c>
      <c r="I175" t="s">
        <v>668</v>
      </c>
      <c r="J175" t="s">
        <v>98</v>
      </c>
      <c r="K175" s="56">
        <v>2.75E-2</v>
      </c>
      <c r="L175" s="56">
        <v>4.5999999999999999E-2</v>
      </c>
      <c r="M175" s="55">
        <v>3475.88</v>
      </c>
      <c r="N175" s="55">
        <v>97.38</v>
      </c>
      <c r="O175" s="55">
        <v>3.384811944</v>
      </c>
      <c r="P175" s="56">
        <v>4.0000000000000002E-4</v>
      </c>
      <c r="Q175" s="56">
        <v>1E-4</v>
      </c>
    </row>
    <row r="176" spans="1:17">
      <c r="A176" t="s">
        <v>3425</v>
      </c>
      <c r="B176" t="s">
        <v>2176</v>
      </c>
      <c r="C176" t="s">
        <v>2351</v>
      </c>
      <c r="D176" s="105" t="s">
        <v>3492</v>
      </c>
      <c r="E176" t="s">
        <v>544</v>
      </c>
      <c r="F176" t="s">
        <v>408</v>
      </c>
      <c r="G176" t="s">
        <v>127</v>
      </c>
      <c r="H176" s="55">
        <v>7.35</v>
      </c>
      <c r="I176" t="s">
        <v>668</v>
      </c>
      <c r="J176" t="s">
        <v>98</v>
      </c>
      <c r="K176" s="56">
        <v>2.75E-2</v>
      </c>
      <c r="L176" s="56">
        <v>5.16E-2</v>
      </c>
      <c r="M176" s="55">
        <v>1803.33</v>
      </c>
      <c r="N176" s="55">
        <v>93.59</v>
      </c>
      <c r="O176" s="55">
        <v>1.6877365470000001</v>
      </c>
      <c r="P176" s="56">
        <v>2.0000000000000001E-4</v>
      </c>
      <c r="Q176" s="56">
        <v>0</v>
      </c>
    </row>
    <row r="177" spans="1:17">
      <c r="A177" t="s">
        <v>3425</v>
      </c>
      <c r="B177" t="s">
        <v>2176</v>
      </c>
      <c r="C177" t="s">
        <v>2352</v>
      </c>
      <c r="D177" s="105" t="s">
        <v>3492</v>
      </c>
      <c r="E177" t="s">
        <v>544</v>
      </c>
      <c r="F177" t="s">
        <v>2353</v>
      </c>
      <c r="G177" t="s">
        <v>127</v>
      </c>
      <c r="H177" s="55">
        <v>7.27</v>
      </c>
      <c r="I177" t="s">
        <v>668</v>
      </c>
      <c r="J177" t="s">
        <v>98</v>
      </c>
      <c r="K177" s="56">
        <v>2.75E-2</v>
      </c>
      <c r="L177" s="56">
        <v>5.5399999999999998E-2</v>
      </c>
      <c r="M177" s="55">
        <v>3463.75</v>
      </c>
      <c r="N177" s="55">
        <v>91.05</v>
      </c>
      <c r="O177" s="55">
        <v>3.153744375</v>
      </c>
      <c r="P177" s="56">
        <v>4.0000000000000002E-4</v>
      </c>
      <c r="Q177" s="56">
        <v>1E-4</v>
      </c>
    </row>
    <row r="178" spans="1:17">
      <c r="A178" t="s">
        <v>3425</v>
      </c>
      <c r="B178" t="s">
        <v>2176</v>
      </c>
      <c r="C178" t="s">
        <v>2354</v>
      </c>
      <c r="D178" s="105" t="s">
        <v>3492</v>
      </c>
      <c r="E178" t="s">
        <v>544</v>
      </c>
      <c r="F178" t="s">
        <v>277</v>
      </c>
      <c r="G178" t="s">
        <v>127</v>
      </c>
      <c r="H178" s="55">
        <v>6.71</v>
      </c>
      <c r="I178" t="s">
        <v>668</v>
      </c>
      <c r="J178" t="s">
        <v>98</v>
      </c>
      <c r="K178" s="56">
        <v>2.75E-2</v>
      </c>
      <c r="L178" s="56">
        <v>8.1600000000000006E-2</v>
      </c>
      <c r="M178" s="55">
        <v>3880.14</v>
      </c>
      <c r="N178" s="55">
        <v>74.97</v>
      </c>
      <c r="O178" s="55">
        <v>2.9089409580000001</v>
      </c>
      <c r="P178" s="56">
        <v>4.0000000000000002E-4</v>
      </c>
      <c r="Q178" s="56">
        <v>1E-4</v>
      </c>
    </row>
    <row r="179" spans="1:17">
      <c r="A179" t="s">
        <v>3425</v>
      </c>
      <c r="B179" t="s">
        <v>2176</v>
      </c>
      <c r="C179" t="s">
        <v>2355</v>
      </c>
      <c r="D179" s="105" t="s">
        <v>3492</v>
      </c>
      <c r="E179" t="s">
        <v>544</v>
      </c>
      <c r="F179" t="s">
        <v>263</v>
      </c>
      <c r="G179" t="s">
        <v>127</v>
      </c>
      <c r="H179" s="55">
        <v>6.95</v>
      </c>
      <c r="I179" t="s">
        <v>668</v>
      </c>
      <c r="J179" t="s">
        <v>98</v>
      </c>
      <c r="K179" s="56">
        <v>2.75E-2</v>
      </c>
      <c r="L179" s="56">
        <v>7.0199999999999999E-2</v>
      </c>
      <c r="M179" s="55">
        <v>4710.13</v>
      </c>
      <c r="N179" s="55">
        <v>80.209999999999994</v>
      </c>
      <c r="O179" s="55">
        <v>3.7779952730000002</v>
      </c>
      <c r="P179" s="56">
        <v>5.0000000000000001E-4</v>
      </c>
      <c r="Q179" s="56">
        <v>1E-4</v>
      </c>
    </row>
    <row r="180" spans="1:17">
      <c r="A180" t="s">
        <v>3425</v>
      </c>
      <c r="B180" t="s">
        <v>2176</v>
      </c>
      <c r="C180" t="s">
        <v>2357</v>
      </c>
      <c r="D180" s="105" t="s">
        <v>3492</v>
      </c>
      <c r="E180" t="s">
        <v>544</v>
      </c>
      <c r="F180" t="s">
        <v>2358</v>
      </c>
      <c r="G180" t="s">
        <v>127</v>
      </c>
      <c r="H180" s="55">
        <v>7.57</v>
      </c>
      <c r="I180" t="s">
        <v>668</v>
      </c>
      <c r="J180" t="s">
        <v>98</v>
      </c>
      <c r="K180" s="56">
        <v>2.9100000000000001E-2</v>
      </c>
      <c r="L180" s="56">
        <v>4.07E-2</v>
      </c>
      <c r="M180" s="55">
        <v>6953.06</v>
      </c>
      <c r="N180" s="55">
        <v>97.05</v>
      </c>
      <c r="O180" s="55">
        <v>6.7479447300000004</v>
      </c>
      <c r="P180" s="56">
        <v>8.0000000000000004E-4</v>
      </c>
      <c r="Q180" s="56">
        <v>1E-4</v>
      </c>
    </row>
    <row r="181" spans="1:17">
      <c r="A181" t="s">
        <v>3425</v>
      </c>
      <c r="B181" t="s">
        <v>2176</v>
      </c>
      <c r="C181" t="s">
        <v>2359</v>
      </c>
      <c r="D181" s="105" t="s">
        <v>3492</v>
      </c>
      <c r="E181" t="s">
        <v>544</v>
      </c>
      <c r="F181" t="s">
        <v>2112</v>
      </c>
      <c r="G181" t="s">
        <v>127</v>
      </c>
      <c r="H181" s="55">
        <v>7.45</v>
      </c>
      <c r="I181" t="s">
        <v>668</v>
      </c>
      <c r="J181" t="s">
        <v>98</v>
      </c>
      <c r="K181" s="56">
        <v>3.4599999999999999E-2</v>
      </c>
      <c r="L181" s="56">
        <v>4.2200000000000001E-2</v>
      </c>
      <c r="M181" s="55">
        <v>3364.38</v>
      </c>
      <c r="N181" s="55">
        <v>97.91</v>
      </c>
      <c r="O181" s="55">
        <v>3.2940644579999998</v>
      </c>
      <c r="P181" s="56">
        <v>4.0000000000000002E-4</v>
      </c>
      <c r="Q181" s="56">
        <v>1E-4</v>
      </c>
    </row>
    <row r="182" spans="1:17">
      <c r="A182" t="s">
        <v>3425</v>
      </c>
      <c r="B182" t="s">
        <v>2176</v>
      </c>
      <c r="C182" t="s">
        <v>2360</v>
      </c>
      <c r="D182" s="105" t="s">
        <v>3492</v>
      </c>
      <c r="E182" t="s">
        <v>544</v>
      </c>
      <c r="F182" t="s">
        <v>2131</v>
      </c>
      <c r="G182" t="s">
        <v>127</v>
      </c>
      <c r="H182" s="55">
        <v>7.33</v>
      </c>
      <c r="I182" t="s">
        <v>668</v>
      </c>
      <c r="J182" t="s">
        <v>98</v>
      </c>
      <c r="K182" s="56">
        <v>3.9699999999999999E-2</v>
      </c>
      <c r="L182" s="56">
        <v>4.3799999999999999E-2</v>
      </c>
      <c r="M182" s="55">
        <v>3822.62</v>
      </c>
      <c r="N182" s="55">
        <v>98.41</v>
      </c>
      <c r="O182" s="55">
        <v>3.7618403420000002</v>
      </c>
      <c r="P182" s="56">
        <v>5.0000000000000001E-4</v>
      </c>
      <c r="Q182" s="56">
        <v>1E-4</v>
      </c>
    </row>
    <row r="183" spans="1:17">
      <c r="A183" t="s">
        <v>3425</v>
      </c>
      <c r="B183" t="s">
        <v>2176</v>
      </c>
      <c r="C183" t="s">
        <v>2356</v>
      </c>
      <c r="D183" s="105" t="s">
        <v>3492</v>
      </c>
      <c r="E183" t="s">
        <v>544</v>
      </c>
      <c r="F183" t="s">
        <v>230</v>
      </c>
      <c r="G183" t="s">
        <v>127</v>
      </c>
      <c r="H183" s="55">
        <v>7.2</v>
      </c>
      <c r="I183" t="s">
        <v>668</v>
      </c>
      <c r="J183" t="s">
        <v>98</v>
      </c>
      <c r="K183" s="56">
        <v>4.4499999999999998E-2</v>
      </c>
      <c r="L183" s="56">
        <v>4.6899999999999997E-2</v>
      </c>
      <c r="M183" s="55">
        <v>2759.52</v>
      </c>
      <c r="N183" s="55">
        <v>98.94</v>
      </c>
      <c r="O183" s="55">
        <v>2.730269088</v>
      </c>
      <c r="P183" s="56">
        <v>2.9999999999999997E-4</v>
      </c>
      <c r="Q183" s="56">
        <v>1E-4</v>
      </c>
    </row>
    <row r="184" spans="1:17">
      <c r="A184" t="s">
        <v>3426</v>
      </c>
      <c r="B184" t="s">
        <v>2176</v>
      </c>
      <c r="C184" t="s">
        <v>2323</v>
      </c>
      <c r="D184" s="105" t="s">
        <v>3492</v>
      </c>
      <c r="E184" t="s">
        <v>544</v>
      </c>
      <c r="F184" t="s">
        <v>3427</v>
      </c>
      <c r="G184" t="s">
        <v>127</v>
      </c>
      <c r="H184" s="55">
        <v>4.97</v>
      </c>
      <c r="I184" t="s">
        <v>315</v>
      </c>
      <c r="J184" t="s">
        <v>98</v>
      </c>
      <c r="K184" s="56">
        <v>4.4999999999999998E-2</v>
      </c>
      <c r="L184" s="56">
        <v>3.7100000000000001E-2</v>
      </c>
      <c r="M184" s="55">
        <v>15901.13</v>
      </c>
      <c r="N184" s="55">
        <v>106.49</v>
      </c>
      <c r="O184" s="55">
        <v>16.933113337000002</v>
      </c>
      <c r="P184" s="56">
        <v>2.0999999999999999E-3</v>
      </c>
      <c r="Q184" s="56">
        <v>2.9999999999999997E-4</v>
      </c>
    </row>
    <row r="185" spans="1:17">
      <c r="A185" t="s">
        <v>3428</v>
      </c>
      <c r="B185" t="s">
        <v>2176</v>
      </c>
      <c r="C185" t="s">
        <v>2404</v>
      </c>
      <c r="D185" s="105" t="s">
        <v>3492</v>
      </c>
      <c r="E185" t="s">
        <v>544</v>
      </c>
      <c r="F185" t="s">
        <v>3427</v>
      </c>
      <c r="G185" t="s">
        <v>127</v>
      </c>
      <c r="H185" s="55">
        <v>5.1100000000000003</v>
      </c>
      <c r="I185" t="s">
        <v>315</v>
      </c>
      <c r="J185" t="s">
        <v>98</v>
      </c>
      <c r="K185" s="56">
        <v>4.5499999999999999E-2</v>
      </c>
      <c r="L185" s="56">
        <v>3.7699999999999997E-2</v>
      </c>
      <c r="M185" s="55">
        <v>33656.120000000003</v>
      </c>
      <c r="N185" s="55">
        <v>106.58</v>
      </c>
      <c r="O185" s="55">
        <v>35.870692695999999</v>
      </c>
      <c r="P185" s="56">
        <v>4.4999999999999997E-3</v>
      </c>
      <c r="Q185" s="56">
        <v>6.9999999999999999E-4</v>
      </c>
    </row>
    <row r="186" spans="1:17">
      <c r="A186" t="s">
        <v>3429</v>
      </c>
      <c r="B186" t="s">
        <v>2176</v>
      </c>
      <c r="C186" t="s">
        <v>2315</v>
      </c>
      <c r="D186" s="105" t="s">
        <v>3492</v>
      </c>
      <c r="E186" t="s">
        <v>539</v>
      </c>
      <c r="F186" t="s">
        <v>2316</v>
      </c>
      <c r="G186" t="s">
        <v>175</v>
      </c>
      <c r="H186" s="55">
        <v>4.57</v>
      </c>
      <c r="I186" t="s">
        <v>315</v>
      </c>
      <c r="J186" t="s">
        <v>102</v>
      </c>
      <c r="K186" s="56">
        <v>2.3599999999999999E-2</v>
      </c>
      <c r="L186" s="56">
        <v>5.4199999999999998E-2</v>
      </c>
      <c r="M186" s="55">
        <v>40477.11</v>
      </c>
      <c r="N186" s="55">
        <v>87.310000000000244</v>
      </c>
      <c r="O186" s="55">
        <v>141.77220951499601</v>
      </c>
      <c r="P186" s="56">
        <v>1.78E-2</v>
      </c>
      <c r="Q186" s="56">
        <v>2.7000000000000001E-3</v>
      </c>
    </row>
    <row r="187" spans="1:17">
      <c r="A187" t="s">
        <v>3430</v>
      </c>
      <c r="B187" t="s">
        <v>2176</v>
      </c>
      <c r="C187" t="s">
        <v>2333</v>
      </c>
      <c r="D187" s="105" t="s">
        <v>3492</v>
      </c>
      <c r="E187" t="s">
        <v>544</v>
      </c>
      <c r="F187" t="s">
        <v>657</v>
      </c>
      <c r="G187" t="s">
        <v>127</v>
      </c>
      <c r="H187" s="55">
        <v>8.6</v>
      </c>
      <c r="I187" t="s">
        <v>668</v>
      </c>
      <c r="J187" t="s">
        <v>98</v>
      </c>
      <c r="K187" s="56">
        <v>2.35E-2</v>
      </c>
      <c r="L187" s="56">
        <v>4.0899999999999999E-2</v>
      </c>
      <c r="M187" s="55">
        <v>19646.23</v>
      </c>
      <c r="N187" s="55">
        <v>96.18</v>
      </c>
      <c r="O187" s="55">
        <v>18.895744014000002</v>
      </c>
      <c r="P187" s="56">
        <v>2.3999999999999998E-3</v>
      </c>
      <c r="Q187" s="56">
        <v>4.0000000000000002E-4</v>
      </c>
    </row>
    <row r="188" spans="1:17">
      <c r="A188" t="s">
        <v>3430</v>
      </c>
      <c r="B188" t="s">
        <v>2176</v>
      </c>
      <c r="C188" t="s">
        <v>2334</v>
      </c>
      <c r="D188" s="105" t="s">
        <v>3492</v>
      </c>
      <c r="E188" t="s">
        <v>544</v>
      </c>
      <c r="F188" t="s">
        <v>2335</v>
      </c>
      <c r="G188" t="s">
        <v>127</v>
      </c>
      <c r="H188" s="55">
        <v>8.5</v>
      </c>
      <c r="I188" t="s">
        <v>668</v>
      </c>
      <c r="J188" t="s">
        <v>98</v>
      </c>
      <c r="K188" s="56">
        <v>2.47E-2</v>
      </c>
      <c r="L188" s="56">
        <v>4.3299999999999998E-2</v>
      </c>
      <c r="M188" s="55">
        <v>2457.85</v>
      </c>
      <c r="N188" s="55">
        <v>95.37</v>
      </c>
      <c r="O188" s="55">
        <v>2.3440515450000001</v>
      </c>
      <c r="P188" s="56">
        <v>2.9999999999999997E-4</v>
      </c>
      <c r="Q188" s="56">
        <v>0</v>
      </c>
    </row>
    <row r="189" spans="1:17">
      <c r="A189" t="s">
        <v>3430</v>
      </c>
      <c r="B189" t="s">
        <v>2176</v>
      </c>
      <c r="C189" t="s">
        <v>2324</v>
      </c>
      <c r="D189" s="105" t="s">
        <v>3492</v>
      </c>
      <c r="E189" t="s">
        <v>544</v>
      </c>
      <c r="F189" t="s">
        <v>2325</v>
      </c>
      <c r="G189" t="s">
        <v>127</v>
      </c>
      <c r="H189" s="55">
        <v>8.41</v>
      </c>
      <c r="I189" t="s">
        <v>668</v>
      </c>
      <c r="J189" t="s">
        <v>98</v>
      </c>
      <c r="K189" s="56">
        <v>2.5600000000000001E-2</v>
      </c>
      <c r="L189" s="56">
        <v>4.5900000000000003E-2</v>
      </c>
      <c r="M189" s="55">
        <v>11314.48</v>
      </c>
      <c r="N189" s="55">
        <v>93.5</v>
      </c>
      <c r="O189" s="55">
        <v>10.579038799999999</v>
      </c>
      <c r="P189" s="56">
        <v>1.2999999999999999E-3</v>
      </c>
      <c r="Q189" s="56">
        <v>2.0000000000000001E-4</v>
      </c>
    </row>
    <row r="190" spans="1:17">
      <c r="A190" t="s">
        <v>3430</v>
      </c>
      <c r="B190" t="s">
        <v>2176</v>
      </c>
      <c r="C190" t="s">
        <v>2326</v>
      </c>
      <c r="D190" s="105" t="s">
        <v>3492</v>
      </c>
      <c r="E190" t="s">
        <v>544</v>
      </c>
      <c r="F190" t="s">
        <v>2327</v>
      </c>
      <c r="G190" t="s">
        <v>127</v>
      </c>
      <c r="H190" s="55">
        <v>8.5299999999999994</v>
      </c>
      <c r="I190" t="s">
        <v>668</v>
      </c>
      <c r="J190" t="s">
        <v>98</v>
      </c>
      <c r="K190" s="56">
        <v>2.2700000000000001E-2</v>
      </c>
      <c r="L190" s="56">
        <v>4.4299999999999999E-2</v>
      </c>
      <c r="M190" s="55">
        <v>11275.71</v>
      </c>
      <c r="N190" s="55">
        <v>91.47</v>
      </c>
      <c r="O190" s="55">
        <v>10.313891936999999</v>
      </c>
      <c r="P190" s="56">
        <v>1.2999999999999999E-3</v>
      </c>
      <c r="Q190" s="56">
        <v>2.0000000000000001E-4</v>
      </c>
    </row>
    <row r="191" spans="1:17">
      <c r="A191" t="s">
        <v>3430</v>
      </c>
      <c r="B191" t="s">
        <v>2176</v>
      </c>
      <c r="C191" t="s">
        <v>2328</v>
      </c>
      <c r="D191" s="105" t="s">
        <v>3492</v>
      </c>
      <c r="E191" t="s">
        <v>544</v>
      </c>
      <c r="F191" t="s">
        <v>358</v>
      </c>
      <c r="G191" t="s">
        <v>127</v>
      </c>
      <c r="H191" s="55">
        <v>8.57</v>
      </c>
      <c r="I191" t="s">
        <v>668</v>
      </c>
      <c r="J191" t="s">
        <v>98</v>
      </c>
      <c r="K191" s="56">
        <v>1.7899999999999999E-2</v>
      </c>
      <c r="L191" s="56">
        <v>4.7100000000000003E-2</v>
      </c>
      <c r="M191" s="55">
        <v>9291.31</v>
      </c>
      <c r="N191" s="55">
        <v>84.42</v>
      </c>
      <c r="O191" s="55">
        <v>7.8437239019999998</v>
      </c>
      <c r="P191" s="56">
        <v>1E-3</v>
      </c>
      <c r="Q191" s="56">
        <v>1E-4</v>
      </c>
    </row>
    <row r="192" spans="1:17">
      <c r="A192" t="s">
        <v>3430</v>
      </c>
      <c r="B192" t="s">
        <v>2176</v>
      </c>
      <c r="C192" t="s">
        <v>2329</v>
      </c>
      <c r="D192" s="105" t="s">
        <v>3492</v>
      </c>
      <c r="E192" t="s">
        <v>544</v>
      </c>
      <c r="F192" t="s">
        <v>263</v>
      </c>
      <c r="G192" t="s">
        <v>127</v>
      </c>
      <c r="H192" s="55">
        <v>8.41</v>
      </c>
      <c r="I192" t="s">
        <v>668</v>
      </c>
      <c r="J192" t="s">
        <v>98</v>
      </c>
      <c r="K192" s="56">
        <v>2.3599999999999999E-2</v>
      </c>
      <c r="L192" s="56">
        <v>4.7800000000000002E-2</v>
      </c>
      <c r="M192" s="55">
        <v>10896.23</v>
      </c>
      <c r="N192" s="55">
        <v>88.43</v>
      </c>
      <c r="O192" s="55">
        <v>9.6355361889999998</v>
      </c>
      <c r="P192" s="56">
        <v>1.1999999999999999E-3</v>
      </c>
      <c r="Q192" s="56">
        <v>2.0000000000000001E-4</v>
      </c>
    </row>
    <row r="193" spans="1:17">
      <c r="A193" t="s">
        <v>3430</v>
      </c>
      <c r="B193" t="s">
        <v>2176</v>
      </c>
      <c r="C193" t="s">
        <v>2330</v>
      </c>
      <c r="D193" s="105" t="s">
        <v>3492</v>
      </c>
      <c r="E193" t="s">
        <v>544</v>
      </c>
      <c r="F193" t="s">
        <v>2331</v>
      </c>
      <c r="G193" t="s">
        <v>127</v>
      </c>
      <c r="H193" s="55">
        <v>8.4499999999999993</v>
      </c>
      <c r="I193" t="s">
        <v>668</v>
      </c>
      <c r="J193" t="s">
        <v>98</v>
      </c>
      <c r="K193" s="56">
        <v>2.4E-2</v>
      </c>
      <c r="L193" s="56">
        <v>4.5699999999999998E-2</v>
      </c>
      <c r="M193" s="55">
        <v>12409.95</v>
      </c>
      <c r="N193" s="55">
        <v>89.67</v>
      </c>
      <c r="O193" s="55">
        <v>11.128002165</v>
      </c>
      <c r="P193" s="56">
        <v>1.4E-3</v>
      </c>
      <c r="Q193" s="56">
        <v>2.0000000000000001E-4</v>
      </c>
    </row>
    <row r="194" spans="1:17">
      <c r="A194" t="s">
        <v>3430</v>
      </c>
      <c r="B194" t="s">
        <v>2176</v>
      </c>
      <c r="C194" t="s">
        <v>2336</v>
      </c>
      <c r="D194" s="105" t="s">
        <v>3492</v>
      </c>
      <c r="E194" t="s">
        <v>544</v>
      </c>
      <c r="F194" t="s">
        <v>239</v>
      </c>
      <c r="G194" t="s">
        <v>127</v>
      </c>
      <c r="H194" s="55">
        <v>8.1999999999999993</v>
      </c>
      <c r="I194" t="s">
        <v>668</v>
      </c>
      <c r="J194" t="s">
        <v>98</v>
      </c>
      <c r="K194" s="56">
        <v>4.1200000000000001E-2</v>
      </c>
      <c r="L194" s="56">
        <v>4.1399999999999999E-2</v>
      </c>
      <c r="M194" s="55">
        <v>191.74</v>
      </c>
      <c r="N194" s="55">
        <v>100.49</v>
      </c>
      <c r="O194" s="55">
        <v>0.19267952599999999</v>
      </c>
      <c r="P194" s="56">
        <v>0</v>
      </c>
      <c r="Q194" s="56">
        <v>0</v>
      </c>
    </row>
    <row r="195" spans="1:17">
      <c r="A195" t="s">
        <v>3430</v>
      </c>
      <c r="B195" t="s">
        <v>2176</v>
      </c>
      <c r="C195" t="s">
        <v>2332</v>
      </c>
      <c r="D195" s="105" t="s">
        <v>3492</v>
      </c>
      <c r="E195" t="s">
        <v>544</v>
      </c>
      <c r="F195" t="s">
        <v>239</v>
      </c>
      <c r="G195" t="s">
        <v>127</v>
      </c>
      <c r="H195" s="55">
        <v>8.1999999999999993</v>
      </c>
      <c r="I195" t="s">
        <v>668</v>
      </c>
      <c r="J195" t="s">
        <v>98</v>
      </c>
      <c r="K195" s="56">
        <v>4.1200000000000001E-2</v>
      </c>
      <c r="L195" s="56">
        <v>4.1399999999999999E-2</v>
      </c>
      <c r="M195" s="55">
        <v>5832.11</v>
      </c>
      <c r="N195" s="55">
        <v>100.49</v>
      </c>
      <c r="O195" s="55">
        <v>5.8606873390000001</v>
      </c>
      <c r="P195" s="56">
        <v>6.9999999999999999E-4</v>
      </c>
      <c r="Q195" s="56">
        <v>1E-4</v>
      </c>
    </row>
    <row r="196" spans="1:17">
      <c r="A196" t="s">
        <v>3431</v>
      </c>
      <c r="B196" t="s">
        <v>2176</v>
      </c>
      <c r="C196" t="s">
        <v>2394</v>
      </c>
      <c r="D196" s="105" t="s">
        <v>3492</v>
      </c>
      <c r="E196" t="s">
        <v>539</v>
      </c>
      <c r="F196" t="s">
        <v>200</v>
      </c>
      <c r="G196" t="s">
        <v>175</v>
      </c>
      <c r="H196" s="55">
        <v>4.24</v>
      </c>
      <c r="I196" t="s">
        <v>110</v>
      </c>
      <c r="J196" t="s">
        <v>98</v>
      </c>
      <c r="K196" s="56">
        <v>7.3999999999999996E-2</v>
      </c>
      <c r="L196" s="56">
        <v>7.2800000000000004E-2</v>
      </c>
      <c r="M196" s="55">
        <v>319076.47999999998</v>
      </c>
      <c r="N196" s="55">
        <v>99.42</v>
      </c>
      <c r="O196" s="55">
        <v>317.22583641599999</v>
      </c>
      <c r="P196" s="56">
        <v>3.9899999999999998E-2</v>
      </c>
      <c r="Q196" s="56">
        <v>5.8999999999999999E-3</v>
      </c>
    </row>
    <row r="197" spans="1:17">
      <c r="A197" t="s">
        <v>3431</v>
      </c>
      <c r="B197" t="s">
        <v>2176</v>
      </c>
      <c r="C197" t="s">
        <v>2395</v>
      </c>
      <c r="D197" s="105" t="s">
        <v>3492</v>
      </c>
      <c r="E197" t="s">
        <v>539</v>
      </c>
      <c r="F197" t="s">
        <v>382</v>
      </c>
      <c r="G197" t="s">
        <v>175</v>
      </c>
      <c r="H197" s="55">
        <v>4.24</v>
      </c>
      <c r="I197" t="s">
        <v>110</v>
      </c>
      <c r="J197" t="s">
        <v>98</v>
      </c>
      <c r="K197" s="56">
        <v>7.3999999999999996E-2</v>
      </c>
      <c r="L197" s="56">
        <v>7.2700000000000001E-2</v>
      </c>
      <c r="M197" s="55">
        <v>55075.22</v>
      </c>
      <c r="N197" s="55">
        <v>99.46</v>
      </c>
      <c r="O197" s="55">
        <v>54.777813811999998</v>
      </c>
      <c r="P197" s="56">
        <v>6.8999999999999999E-3</v>
      </c>
      <c r="Q197" s="56">
        <v>1E-3</v>
      </c>
    </row>
    <row r="198" spans="1:17">
      <c r="A198" t="s">
        <v>3431</v>
      </c>
      <c r="B198" t="s">
        <v>2176</v>
      </c>
      <c r="C198" t="s">
        <v>2396</v>
      </c>
      <c r="D198" s="105" t="s">
        <v>3492</v>
      </c>
      <c r="E198" t="s">
        <v>539</v>
      </c>
      <c r="F198" t="s">
        <v>904</v>
      </c>
      <c r="G198" t="s">
        <v>175</v>
      </c>
      <c r="H198" s="55">
        <v>4.25</v>
      </c>
      <c r="I198" t="s">
        <v>110</v>
      </c>
      <c r="J198" t="s">
        <v>98</v>
      </c>
      <c r="K198" s="56">
        <v>7.3999999999999996E-2</v>
      </c>
      <c r="L198" s="56">
        <v>6.7100000000000007E-2</v>
      </c>
      <c r="M198" s="55">
        <v>167642.74</v>
      </c>
      <c r="N198" s="55">
        <v>101.74</v>
      </c>
      <c r="O198" s="55">
        <v>170.559723676</v>
      </c>
      <c r="P198" s="56">
        <v>2.1499999999999998E-2</v>
      </c>
      <c r="Q198" s="56">
        <v>3.2000000000000002E-3</v>
      </c>
    </row>
    <row r="199" spans="1:17">
      <c r="A199" t="s">
        <v>3432</v>
      </c>
      <c r="B199" t="s">
        <v>2176</v>
      </c>
      <c r="C199" t="s">
        <v>2376</v>
      </c>
      <c r="D199" s="105" t="s">
        <v>3492</v>
      </c>
      <c r="E199" t="s">
        <v>544</v>
      </c>
      <c r="F199" t="s">
        <v>2377</v>
      </c>
      <c r="G199" t="s">
        <v>127</v>
      </c>
      <c r="H199" s="55">
        <v>10.9</v>
      </c>
      <c r="I199" t="s">
        <v>668</v>
      </c>
      <c r="J199" t="s">
        <v>98</v>
      </c>
      <c r="K199" s="56">
        <v>3.9600000000000003E-2</v>
      </c>
      <c r="L199" s="56">
        <v>3.9E-2</v>
      </c>
      <c r="M199" s="55">
        <v>3783.6</v>
      </c>
      <c r="N199" s="55">
        <v>98.47</v>
      </c>
      <c r="O199" s="55">
        <v>3.72571092</v>
      </c>
      <c r="P199" s="56">
        <v>5.0000000000000001E-4</v>
      </c>
      <c r="Q199" s="56">
        <v>1E-4</v>
      </c>
    </row>
    <row r="200" spans="1:17">
      <c r="A200" t="s">
        <v>3432</v>
      </c>
      <c r="B200" t="s">
        <v>2176</v>
      </c>
      <c r="C200" t="s">
        <v>2378</v>
      </c>
      <c r="D200" s="105" t="s">
        <v>3492</v>
      </c>
      <c r="E200" t="s">
        <v>544</v>
      </c>
      <c r="F200" t="s">
        <v>244</v>
      </c>
      <c r="G200" t="s">
        <v>127</v>
      </c>
      <c r="H200" s="55">
        <v>10.73</v>
      </c>
      <c r="I200" t="s">
        <v>668</v>
      </c>
      <c r="J200" t="s">
        <v>98</v>
      </c>
      <c r="K200" s="56">
        <v>4.4900000000000002E-2</v>
      </c>
      <c r="L200" s="56">
        <v>4.1700000000000001E-2</v>
      </c>
      <c r="M200" s="55">
        <v>4615.8500000000004</v>
      </c>
      <c r="N200" s="55">
        <v>98.42</v>
      </c>
      <c r="O200" s="55">
        <v>4.5429195699999996</v>
      </c>
      <c r="P200" s="56">
        <v>5.9999999999999995E-4</v>
      </c>
      <c r="Q200" s="56">
        <v>1E-4</v>
      </c>
    </row>
    <row r="201" spans="1:17">
      <c r="A201" t="s">
        <v>3432</v>
      </c>
      <c r="B201" t="s">
        <v>2176</v>
      </c>
      <c r="C201" t="s">
        <v>2379</v>
      </c>
      <c r="D201" s="105" t="s">
        <v>3492</v>
      </c>
      <c r="E201" t="s">
        <v>544</v>
      </c>
      <c r="F201" t="s">
        <v>230</v>
      </c>
      <c r="G201" t="s">
        <v>127</v>
      </c>
      <c r="H201" s="55">
        <v>10.65</v>
      </c>
      <c r="I201" t="s">
        <v>668</v>
      </c>
      <c r="J201" t="s">
        <v>98</v>
      </c>
      <c r="K201" s="56">
        <v>4.7800000000000002E-2</v>
      </c>
      <c r="L201" s="56">
        <v>4.24E-2</v>
      </c>
      <c r="M201" s="55">
        <v>2277.1999999999998</v>
      </c>
      <c r="N201" s="55">
        <v>99.75</v>
      </c>
      <c r="O201" s="55">
        <v>2.2715070000000002</v>
      </c>
      <c r="P201" s="56">
        <v>2.9999999999999997E-4</v>
      </c>
      <c r="Q201" s="56">
        <v>0</v>
      </c>
    </row>
    <row r="202" spans="1:17">
      <c r="A202" t="s">
        <v>3433</v>
      </c>
      <c r="B202" t="s">
        <v>2176</v>
      </c>
      <c r="C202" t="s">
        <v>2321</v>
      </c>
      <c r="D202" s="105" t="s">
        <v>3492</v>
      </c>
      <c r="E202" t="s">
        <v>291</v>
      </c>
      <c r="F202" t="s">
        <v>2322</v>
      </c>
      <c r="G202" t="s">
        <v>1969</v>
      </c>
      <c r="H202" s="55">
        <v>1.76</v>
      </c>
      <c r="I202" t="s">
        <v>335</v>
      </c>
      <c r="J202" t="s">
        <v>98</v>
      </c>
      <c r="K202" s="56">
        <v>7.6799999999999993E-2</v>
      </c>
      <c r="L202" s="56">
        <v>8.09E-2</v>
      </c>
      <c r="M202" s="55">
        <v>91923.49</v>
      </c>
      <c r="N202" s="55">
        <v>99.97</v>
      </c>
      <c r="O202" s="55">
        <v>91.895912953000007</v>
      </c>
      <c r="P202" s="56">
        <v>1.1599999999999999E-2</v>
      </c>
      <c r="Q202" s="56">
        <v>1.6999999999999999E-3</v>
      </c>
    </row>
    <row r="203" spans="1:17">
      <c r="A203" t="s">
        <v>3433</v>
      </c>
      <c r="B203" t="s">
        <v>2176</v>
      </c>
      <c r="C203" t="s">
        <v>2317</v>
      </c>
      <c r="D203" s="105" t="s">
        <v>3492</v>
      </c>
      <c r="E203" t="s">
        <v>291</v>
      </c>
      <c r="F203" t="s">
        <v>2318</v>
      </c>
      <c r="G203" t="s">
        <v>1969</v>
      </c>
      <c r="H203" s="55">
        <v>1.77</v>
      </c>
      <c r="I203" t="s">
        <v>335</v>
      </c>
      <c r="J203" t="s">
        <v>98</v>
      </c>
      <c r="K203" s="56">
        <v>7.6799999999999993E-2</v>
      </c>
      <c r="L203" s="56">
        <v>7.6799999999999993E-2</v>
      </c>
      <c r="M203" s="55">
        <v>237.59</v>
      </c>
      <c r="N203" s="55">
        <v>100.64</v>
      </c>
      <c r="O203" s="55">
        <v>0.23911057599999999</v>
      </c>
      <c r="P203" s="56">
        <v>0</v>
      </c>
      <c r="Q203" s="56">
        <v>0</v>
      </c>
    </row>
    <row r="204" spans="1:17">
      <c r="A204" t="s">
        <v>3433</v>
      </c>
      <c r="B204" t="s">
        <v>2176</v>
      </c>
      <c r="C204" t="s">
        <v>2319</v>
      </c>
      <c r="D204" s="105" t="s">
        <v>3492</v>
      </c>
      <c r="E204" t="s">
        <v>291</v>
      </c>
      <c r="F204" t="s">
        <v>2320</v>
      </c>
      <c r="G204" t="s">
        <v>1969</v>
      </c>
      <c r="H204" s="55">
        <v>1.77</v>
      </c>
      <c r="I204" t="s">
        <v>335</v>
      </c>
      <c r="J204" t="s">
        <v>98</v>
      </c>
      <c r="K204" s="56">
        <v>7.6799999999999993E-2</v>
      </c>
      <c r="L204" s="56">
        <v>7.3099999999999998E-2</v>
      </c>
      <c r="M204" s="55">
        <v>11750.25</v>
      </c>
      <c r="N204" s="55">
        <v>101.26</v>
      </c>
      <c r="O204" s="55">
        <v>11.89830315</v>
      </c>
      <c r="P204" s="56">
        <v>1.5E-3</v>
      </c>
      <c r="Q204" s="56">
        <v>2.0000000000000001E-4</v>
      </c>
    </row>
    <row r="205" spans="1:17">
      <c r="A205" t="s">
        <v>3406</v>
      </c>
      <c r="B205" t="s">
        <v>2176</v>
      </c>
      <c r="C205" t="s">
        <v>2374</v>
      </c>
      <c r="D205" s="105" t="s">
        <v>3492</v>
      </c>
      <c r="E205" t="s">
        <v>291</v>
      </c>
      <c r="F205" t="s">
        <v>203</v>
      </c>
      <c r="G205" t="s">
        <v>1969</v>
      </c>
      <c r="H205" s="55">
        <v>4.9400000000000004</v>
      </c>
      <c r="I205" t="s">
        <v>335</v>
      </c>
      <c r="J205" t="s">
        <v>98</v>
      </c>
      <c r="K205" s="56">
        <v>0.06</v>
      </c>
      <c r="L205" s="56">
        <v>1.9099999999999999E-2</v>
      </c>
      <c r="M205" s="55">
        <v>37331.56</v>
      </c>
      <c r="N205" s="55">
        <v>141.91999999999999</v>
      </c>
      <c r="O205" s="55">
        <v>52.980949952000003</v>
      </c>
      <c r="P205" s="56">
        <v>6.7000000000000002E-3</v>
      </c>
      <c r="Q205" s="56">
        <v>1E-3</v>
      </c>
    </row>
    <row r="206" spans="1:17">
      <c r="A206" t="s">
        <v>3406</v>
      </c>
      <c r="B206" t="s">
        <v>2176</v>
      </c>
      <c r="C206" t="s">
        <v>2373</v>
      </c>
      <c r="D206" s="105" t="s">
        <v>3492</v>
      </c>
      <c r="E206" t="s">
        <v>291</v>
      </c>
      <c r="F206" t="s">
        <v>203</v>
      </c>
      <c r="G206" t="s">
        <v>1969</v>
      </c>
      <c r="H206" s="55">
        <v>4.57</v>
      </c>
      <c r="I206" t="s">
        <v>335</v>
      </c>
      <c r="J206" t="s">
        <v>98</v>
      </c>
      <c r="K206" s="56">
        <v>4.2000000000000003E-2</v>
      </c>
      <c r="L206" s="56">
        <v>2.9899999999999999E-2</v>
      </c>
      <c r="M206" s="55">
        <v>2591.0100000000002</v>
      </c>
      <c r="N206" s="55">
        <v>118.95</v>
      </c>
      <c r="O206" s="55">
        <v>3.0820063950000001</v>
      </c>
      <c r="P206" s="56">
        <v>4.0000000000000002E-4</v>
      </c>
      <c r="Q206" s="56">
        <v>1E-4</v>
      </c>
    </row>
    <row r="207" spans="1:17">
      <c r="A207" t="s">
        <v>3434</v>
      </c>
      <c r="B207" t="s">
        <v>2176</v>
      </c>
      <c r="C207" t="s">
        <v>2380</v>
      </c>
      <c r="D207" s="105" t="s">
        <v>3492</v>
      </c>
      <c r="E207" t="s">
        <v>544</v>
      </c>
      <c r="F207" t="s">
        <v>1911</v>
      </c>
      <c r="G207" t="s">
        <v>127</v>
      </c>
      <c r="H207" s="55">
        <v>2.92</v>
      </c>
      <c r="I207" t="s">
        <v>103</v>
      </c>
      <c r="J207" t="s">
        <v>98</v>
      </c>
      <c r="K207" s="56">
        <v>2.3599999999999999E-2</v>
      </c>
      <c r="L207" s="56">
        <v>2.7799999999999998E-2</v>
      </c>
      <c r="M207" s="55">
        <v>20296.63</v>
      </c>
      <c r="N207" s="55">
        <v>110.13</v>
      </c>
      <c r="O207" s="55">
        <v>22.352678618999999</v>
      </c>
      <c r="P207" s="56">
        <v>2.8E-3</v>
      </c>
      <c r="Q207" s="56">
        <v>4.0000000000000002E-4</v>
      </c>
    </row>
    <row r="208" spans="1:17">
      <c r="A208" t="s">
        <v>3435</v>
      </c>
      <c r="B208" t="s">
        <v>2176</v>
      </c>
      <c r="C208" t="s">
        <v>2343</v>
      </c>
      <c r="D208" s="105" t="s">
        <v>3492</v>
      </c>
      <c r="E208" t="s">
        <v>291</v>
      </c>
      <c r="F208" t="s">
        <v>2344</v>
      </c>
      <c r="G208" t="s">
        <v>1969</v>
      </c>
      <c r="H208" s="55">
        <v>0.19</v>
      </c>
      <c r="I208" t="s">
        <v>110</v>
      </c>
      <c r="J208" t="s">
        <v>98</v>
      </c>
      <c r="K208" s="56">
        <v>3.1800000000000002E-2</v>
      </c>
      <c r="L208" s="56">
        <v>6.5699999999999995E-2</v>
      </c>
      <c r="M208" s="55">
        <v>4827.7299999999996</v>
      </c>
      <c r="N208" s="55">
        <v>99.54</v>
      </c>
      <c r="O208" s="55">
        <v>4.805522442</v>
      </c>
      <c r="P208" s="56">
        <v>5.9999999999999995E-4</v>
      </c>
      <c r="Q208" s="56">
        <v>1E-4</v>
      </c>
    </row>
    <row r="209" spans="1:17">
      <c r="A209" t="s">
        <v>3435</v>
      </c>
      <c r="B209" t="s">
        <v>2176</v>
      </c>
      <c r="C209" t="s">
        <v>2346</v>
      </c>
      <c r="D209" s="105" t="s">
        <v>3492</v>
      </c>
      <c r="E209" t="s">
        <v>291</v>
      </c>
      <c r="F209" t="s">
        <v>2347</v>
      </c>
      <c r="G209" t="s">
        <v>1969</v>
      </c>
      <c r="H209" s="55">
        <v>1.2</v>
      </c>
      <c r="I209" t="s">
        <v>110</v>
      </c>
      <c r="J209" t="s">
        <v>98</v>
      </c>
      <c r="K209" s="56">
        <v>3.3700000000000001E-2</v>
      </c>
      <c r="L209" s="56">
        <v>6.0299999999999999E-2</v>
      </c>
      <c r="M209" s="55">
        <v>3695.34</v>
      </c>
      <c r="N209" s="55">
        <v>97.17</v>
      </c>
      <c r="O209" s="55">
        <v>3.5907618779999999</v>
      </c>
      <c r="P209" s="56">
        <v>5.0000000000000001E-4</v>
      </c>
      <c r="Q209" s="56">
        <v>1E-4</v>
      </c>
    </row>
    <row r="210" spans="1:17">
      <c r="A210" t="s">
        <v>3435</v>
      </c>
      <c r="B210" t="s">
        <v>2176</v>
      </c>
      <c r="C210" t="s">
        <v>2345</v>
      </c>
      <c r="D210" s="105" t="s">
        <v>3492</v>
      </c>
      <c r="E210" t="s">
        <v>291</v>
      </c>
      <c r="F210" t="s">
        <v>2344</v>
      </c>
      <c r="G210" t="s">
        <v>1969</v>
      </c>
      <c r="H210" s="55">
        <v>0.19</v>
      </c>
      <c r="I210" t="s">
        <v>110</v>
      </c>
      <c r="J210" t="s">
        <v>98</v>
      </c>
      <c r="K210" s="56">
        <v>6.8500000000000005E-2</v>
      </c>
      <c r="L210" s="56">
        <v>6.3100000000000003E-2</v>
      </c>
      <c r="M210" s="55">
        <v>4731.1400000000003</v>
      </c>
      <c r="N210" s="55">
        <v>100.43</v>
      </c>
      <c r="O210" s="55">
        <v>4.7514839020000004</v>
      </c>
      <c r="P210" s="56">
        <v>5.9999999999999995E-4</v>
      </c>
      <c r="Q210" s="56">
        <v>1E-4</v>
      </c>
    </row>
    <row r="211" spans="1:17">
      <c r="A211" t="s">
        <v>3435</v>
      </c>
      <c r="B211" t="s">
        <v>2176</v>
      </c>
      <c r="C211" t="s">
        <v>2341</v>
      </c>
      <c r="D211" s="105" t="s">
        <v>3492</v>
      </c>
      <c r="E211" t="s">
        <v>291</v>
      </c>
      <c r="F211" t="s">
        <v>2342</v>
      </c>
      <c r="G211" t="s">
        <v>1969</v>
      </c>
      <c r="H211" s="55">
        <v>1.21</v>
      </c>
      <c r="I211" t="s">
        <v>110</v>
      </c>
      <c r="J211" t="s">
        <v>98</v>
      </c>
      <c r="K211" s="56">
        <v>2.3E-2</v>
      </c>
      <c r="L211" s="56">
        <v>3.2500000000000001E-2</v>
      </c>
      <c r="M211" s="55">
        <v>1914.84</v>
      </c>
      <c r="N211" s="55">
        <v>112.08</v>
      </c>
      <c r="O211" s="55">
        <v>2.1461526719999999</v>
      </c>
      <c r="P211" s="56">
        <v>2.9999999999999997E-4</v>
      </c>
      <c r="Q211" s="56">
        <v>0</v>
      </c>
    </row>
    <row r="212" spans="1:17">
      <c r="A212" t="s">
        <v>3435</v>
      </c>
      <c r="B212" t="s">
        <v>2176</v>
      </c>
      <c r="C212" t="s">
        <v>2348</v>
      </c>
      <c r="D212" s="105" t="s">
        <v>3492</v>
      </c>
      <c r="E212" t="s">
        <v>291</v>
      </c>
      <c r="F212" t="s">
        <v>203</v>
      </c>
      <c r="G212" t="s">
        <v>1969</v>
      </c>
      <c r="H212" s="55">
        <v>1.43</v>
      </c>
      <c r="I212" t="s">
        <v>110</v>
      </c>
      <c r="J212" t="s">
        <v>98</v>
      </c>
      <c r="K212" s="56">
        <v>3.8399999999999997E-2</v>
      </c>
      <c r="L212" s="56">
        <v>5.96E-2</v>
      </c>
      <c r="M212" s="55">
        <v>2375.52</v>
      </c>
      <c r="N212" s="55">
        <v>97.39</v>
      </c>
      <c r="O212" s="55">
        <v>2.3135189280000001</v>
      </c>
      <c r="P212" s="56">
        <v>2.9999999999999997E-4</v>
      </c>
      <c r="Q212" s="56">
        <v>0</v>
      </c>
    </row>
    <row r="213" spans="1:17">
      <c r="A213" t="s">
        <v>3435</v>
      </c>
      <c r="B213" t="s">
        <v>2176</v>
      </c>
      <c r="C213" t="s">
        <v>2349</v>
      </c>
      <c r="D213" s="105" t="s">
        <v>3492</v>
      </c>
      <c r="E213" t="s">
        <v>291</v>
      </c>
      <c r="F213" t="s">
        <v>203</v>
      </c>
      <c r="G213" t="s">
        <v>1969</v>
      </c>
      <c r="H213" s="55">
        <v>1.43</v>
      </c>
      <c r="I213" t="s">
        <v>110</v>
      </c>
      <c r="J213" t="s">
        <v>98</v>
      </c>
      <c r="K213" s="56">
        <v>3.85E-2</v>
      </c>
      <c r="L213" s="56">
        <v>5.9499999999999997E-2</v>
      </c>
      <c r="M213" s="55">
        <v>794.56</v>
      </c>
      <c r="N213" s="55">
        <v>97.41</v>
      </c>
      <c r="O213" s="55">
        <v>0.77398089599999997</v>
      </c>
      <c r="P213" s="56">
        <v>1E-4</v>
      </c>
      <c r="Q213" s="56">
        <v>0</v>
      </c>
    </row>
    <row r="214" spans="1:17">
      <c r="A214" t="s">
        <v>3436</v>
      </c>
      <c r="B214" t="s">
        <v>2134</v>
      </c>
      <c r="C214" t="s">
        <v>2337</v>
      </c>
      <c r="D214" s="105" t="s">
        <v>3492</v>
      </c>
      <c r="E214" t="s">
        <v>539</v>
      </c>
      <c r="F214" t="s">
        <v>1911</v>
      </c>
      <c r="G214" t="s">
        <v>175</v>
      </c>
      <c r="H214" s="55">
        <v>0</v>
      </c>
      <c r="I214" t="s">
        <v>727</v>
      </c>
      <c r="J214" t="s">
        <v>98</v>
      </c>
      <c r="K214" s="56">
        <v>3.6999999999999998E-2</v>
      </c>
      <c r="L214" s="56">
        <v>5.3400000000000003E-2</v>
      </c>
      <c r="M214" s="55">
        <v>4128.16</v>
      </c>
      <c r="N214" s="55">
        <v>113.34</v>
      </c>
      <c r="O214" s="55">
        <v>4.6788565440000003</v>
      </c>
      <c r="P214" s="56">
        <v>5.9999999999999995E-4</v>
      </c>
      <c r="Q214" s="56">
        <v>1E-4</v>
      </c>
    </row>
    <row r="215" spans="1:17">
      <c r="A215" t="s">
        <v>3436</v>
      </c>
      <c r="B215" t="s">
        <v>2134</v>
      </c>
      <c r="C215" t="s">
        <v>2340</v>
      </c>
      <c r="D215" s="105" t="s">
        <v>3492</v>
      </c>
      <c r="E215" t="s">
        <v>539</v>
      </c>
      <c r="F215" t="s">
        <v>1911</v>
      </c>
      <c r="G215" t="s">
        <v>175</v>
      </c>
      <c r="H215" s="55">
        <v>0.48</v>
      </c>
      <c r="I215" t="s">
        <v>727</v>
      </c>
      <c r="J215" t="s">
        <v>98</v>
      </c>
      <c r="K215" s="56">
        <v>3.6999999999999998E-2</v>
      </c>
      <c r="L215" s="56">
        <v>0.10489999999999999</v>
      </c>
      <c r="M215" s="55">
        <v>4128.16</v>
      </c>
      <c r="N215" s="55">
        <v>110.03</v>
      </c>
      <c r="O215" s="55">
        <v>4.5422144480000002</v>
      </c>
      <c r="P215" s="56">
        <v>5.9999999999999995E-4</v>
      </c>
      <c r="Q215" s="56">
        <v>1E-4</v>
      </c>
    </row>
    <row r="216" spans="1:17">
      <c r="A216" t="s">
        <v>3436</v>
      </c>
      <c r="B216" t="s">
        <v>2134</v>
      </c>
      <c r="C216" t="s">
        <v>2338</v>
      </c>
      <c r="D216" s="105" t="s">
        <v>3492</v>
      </c>
      <c r="E216" t="s">
        <v>539</v>
      </c>
      <c r="F216" t="s">
        <v>1911</v>
      </c>
      <c r="G216" t="s">
        <v>175</v>
      </c>
      <c r="H216" s="55">
        <v>1.48</v>
      </c>
      <c r="I216" t="s">
        <v>727</v>
      </c>
      <c r="J216" t="s">
        <v>98</v>
      </c>
      <c r="K216" s="56">
        <v>3.8800000000000001E-2</v>
      </c>
      <c r="L216" s="56">
        <v>5.0299999999999997E-2</v>
      </c>
      <c r="M216" s="55">
        <v>19339.03</v>
      </c>
      <c r="N216" s="55">
        <v>100.09</v>
      </c>
      <c r="O216" s="55">
        <v>19.356435127000001</v>
      </c>
      <c r="P216" s="56">
        <v>2.3999999999999998E-3</v>
      </c>
      <c r="Q216" s="56">
        <v>4.0000000000000002E-4</v>
      </c>
    </row>
    <row r="217" spans="1:17">
      <c r="A217" t="s">
        <v>3436</v>
      </c>
      <c r="B217" t="s">
        <v>2134</v>
      </c>
      <c r="C217" t="s">
        <v>2339</v>
      </c>
      <c r="D217" s="105" t="s">
        <v>3492</v>
      </c>
      <c r="E217" t="s">
        <v>539</v>
      </c>
      <c r="F217" t="s">
        <v>1911</v>
      </c>
      <c r="G217" t="s">
        <v>175</v>
      </c>
      <c r="H217" s="55">
        <v>1.43</v>
      </c>
      <c r="I217" t="s">
        <v>727</v>
      </c>
      <c r="J217" t="s">
        <v>98</v>
      </c>
      <c r="K217" s="56">
        <v>7.0499999999999993E-2</v>
      </c>
      <c r="L217" s="56">
        <v>7.17E-2</v>
      </c>
      <c r="M217" s="55">
        <v>19339.03</v>
      </c>
      <c r="N217" s="55">
        <v>103.07</v>
      </c>
      <c r="O217" s="55">
        <v>19.932738221000001</v>
      </c>
      <c r="P217" s="56">
        <v>2.5000000000000001E-3</v>
      </c>
      <c r="Q217" s="56">
        <v>4.0000000000000002E-4</v>
      </c>
    </row>
    <row r="218" spans="1:17">
      <c r="A218" t="s">
        <v>3437</v>
      </c>
      <c r="B218" t="s">
        <v>2134</v>
      </c>
      <c r="C218" t="s">
        <v>2382</v>
      </c>
      <c r="D218" s="105" t="s">
        <v>3492</v>
      </c>
      <c r="E218" t="s">
        <v>544</v>
      </c>
      <c r="F218" t="s">
        <v>2383</v>
      </c>
      <c r="G218" t="s">
        <v>127</v>
      </c>
      <c r="H218" s="55">
        <v>5.19</v>
      </c>
      <c r="I218" t="s">
        <v>668</v>
      </c>
      <c r="J218" t="s">
        <v>98</v>
      </c>
      <c r="K218" s="56">
        <v>0.04</v>
      </c>
      <c r="L218" s="56">
        <v>3.4099999999999998E-2</v>
      </c>
      <c r="M218" s="55">
        <v>20982.32</v>
      </c>
      <c r="N218" s="55">
        <v>115.56</v>
      </c>
      <c r="O218" s="55">
        <v>24.247168991999999</v>
      </c>
      <c r="P218" s="56">
        <v>3.0999999999999999E-3</v>
      </c>
      <c r="Q218" s="56">
        <v>5.0000000000000001E-4</v>
      </c>
    </row>
    <row r="219" spans="1:17">
      <c r="A219" t="s">
        <v>3437</v>
      </c>
      <c r="B219" t="s">
        <v>2134</v>
      </c>
      <c r="C219" t="s">
        <v>2381</v>
      </c>
      <c r="D219" s="105" t="s">
        <v>3492</v>
      </c>
      <c r="E219" t="s">
        <v>544</v>
      </c>
      <c r="F219" t="s">
        <v>382</v>
      </c>
      <c r="G219" t="s">
        <v>127</v>
      </c>
      <c r="H219" s="55">
        <v>5.18</v>
      </c>
      <c r="I219" t="s">
        <v>668</v>
      </c>
      <c r="J219" t="s">
        <v>98</v>
      </c>
      <c r="K219" s="56">
        <v>0.04</v>
      </c>
      <c r="L219" s="56">
        <v>3.4700000000000002E-2</v>
      </c>
      <c r="M219" s="55">
        <v>1277.08</v>
      </c>
      <c r="N219" s="55">
        <v>113.93</v>
      </c>
      <c r="O219" s="55">
        <v>1.4549772439999999</v>
      </c>
      <c r="P219" s="56">
        <v>2.0000000000000001E-4</v>
      </c>
      <c r="Q219" s="56">
        <v>0</v>
      </c>
    </row>
    <row r="220" spans="1:17">
      <c r="A220" t="s">
        <v>3438</v>
      </c>
      <c r="B220" t="s">
        <v>2134</v>
      </c>
      <c r="C220" t="s">
        <v>2393</v>
      </c>
      <c r="D220" s="105" t="s">
        <v>3492</v>
      </c>
      <c r="E220" t="s">
        <v>544</v>
      </c>
      <c r="F220" t="s">
        <v>382</v>
      </c>
      <c r="G220" t="s">
        <v>127</v>
      </c>
      <c r="H220" s="55">
        <v>4.37</v>
      </c>
      <c r="I220" t="s">
        <v>668</v>
      </c>
      <c r="J220" t="s">
        <v>98</v>
      </c>
      <c r="K220" s="56">
        <v>2.5399999999999999E-2</v>
      </c>
      <c r="L220" s="56">
        <v>2.12E-2</v>
      </c>
      <c r="M220" s="55">
        <v>12667.61</v>
      </c>
      <c r="N220" s="55">
        <v>115.92</v>
      </c>
      <c r="O220" s="55">
        <v>14.684293512</v>
      </c>
      <c r="P220" s="56">
        <v>1.8E-3</v>
      </c>
      <c r="Q220" s="56">
        <v>2.9999999999999997E-4</v>
      </c>
    </row>
    <row r="221" spans="1:17">
      <c r="A221" t="s">
        <v>3439</v>
      </c>
      <c r="B221" t="s">
        <v>2176</v>
      </c>
      <c r="C221" t="s">
        <v>2387</v>
      </c>
      <c r="D221" s="105" t="s">
        <v>3492</v>
      </c>
      <c r="E221" t="s">
        <v>544</v>
      </c>
      <c r="F221" t="s">
        <v>213</v>
      </c>
      <c r="G221" t="s">
        <v>127</v>
      </c>
      <c r="H221" s="55">
        <v>6.19</v>
      </c>
      <c r="I221" t="s">
        <v>668</v>
      </c>
      <c r="J221" t="s">
        <v>98</v>
      </c>
      <c r="K221" s="56">
        <v>8.0500000000000002E-2</v>
      </c>
      <c r="L221" s="56">
        <v>7.3700000000000002E-2</v>
      </c>
      <c r="M221" s="55">
        <v>18981.52</v>
      </c>
      <c r="N221" s="55">
        <v>107.27</v>
      </c>
      <c r="O221" s="55">
        <v>20.361476503999999</v>
      </c>
      <c r="P221" s="56">
        <v>2.5999999999999999E-3</v>
      </c>
      <c r="Q221" s="56">
        <v>4.0000000000000002E-4</v>
      </c>
    </row>
    <row r="222" spans="1:17">
      <c r="A222" t="s">
        <v>3439</v>
      </c>
      <c r="B222" t="s">
        <v>2176</v>
      </c>
      <c r="C222" t="s">
        <v>2388</v>
      </c>
      <c r="D222" s="105" t="s">
        <v>3492</v>
      </c>
      <c r="E222" t="s">
        <v>544</v>
      </c>
      <c r="F222" t="s">
        <v>213</v>
      </c>
      <c r="G222" t="s">
        <v>127</v>
      </c>
      <c r="H222" s="55">
        <v>6.19</v>
      </c>
      <c r="I222" t="s">
        <v>668</v>
      </c>
      <c r="J222" t="s">
        <v>98</v>
      </c>
      <c r="K222" s="56">
        <v>8.0500000000000002E-2</v>
      </c>
      <c r="L222" s="56">
        <v>7.3700000000000002E-2</v>
      </c>
      <c r="M222" s="55">
        <v>17411.86</v>
      </c>
      <c r="N222" s="55">
        <v>107.27</v>
      </c>
      <c r="O222" s="55">
        <v>18.677702222000001</v>
      </c>
      <c r="P222" s="56">
        <v>2.3999999999999998E-3</v>
      </c>
      <c r="Q222" s="56">
        <v>2.9999999999999997E-4</v>
      </c>
    </row>
    <row r="223" spans="1:17">
      <c r="A223" t="s">
        <v>3439</v>
      </c>
      <c r="B223" t="s">
        <v>2176</v>
      </c>
      <c r="C223" t="s">
        <v>2389</v>
      </c>
      <c r="D223" s="105" t="s">
        <v>3492</v>
      </c>
      <c r="E223" t="s">
        <v>544</v>
      </c>
      <c r="F223" t="s">
        <v>213</v>
      </c>
      <c r="G223" t="s">
        <v>127</v>
      </c>
      <c r="H223" s="55">
        <v>6.19</v>
      </c>
      <c r="I223" t="s">
        <v>668</v>
      </c>
      <c r="J223" t="s">
        <v>98</v>
      </c>
      <c r="K223" s="56">
        <v>8.0500000000000002E-2</v>
      </c>
      <c r="L223" s="56">
        <v>7.3700000000000002E-2</v>
      </c>
      <c r="M223" s="55">
        <v>12165.23</v>
      </c>
      <c r="N223" s="55">
        <v>107.27</v>
      </c>
      <c r="O223" s="55">
        <v>13.049642220999999</v>
      </c>
      <c r="P223" s="56">
        <v>1.6000000000000001E-3</v>
      </c>
      <c r="Q223" s="56">
        <v>2.0000000000000001E-4</v>
      </c>
    </row>
    <row r="224" spans="1:17">
      <c r="A224" t="s">
        <v>3439</v>
      </c>
      <c r="B224" t="s">
        <v>2176</v>
      </c>
      <c r="C224" t="s">
        <v>2384</v>
      </c>
      <c r="D224" s="105" t="s">
        <v>3492</v>
      </c>
      <c r="E224" t="s">
        <v>544</v>
      </c>
      <c r="F224" t="s">
        <v>213</v>
      </c>
      <c r="G224" t="s">
        <v>127</v>
      </c>
      <c r="H224" s="55">
        <v>6.19</v>
      </c>
      <c r="I224" t="s">
        <v>668</v>
      </c>
      <c r="J224" t="s">
        <v>98</v>
      </c>
      <c r="K224" s="56">
        <v>8.0500000000000002E-2</v>
      </c>
      <c r="L224" s="56">
        <v>7.3700000000000002E-2</v>
      </c>
      <c r="M224" s="55">
        <v>4512.67</v>
      </c>
      <c r="N224" s="55">
        <v>107.27</v>
      </c>
      <c r="O224" s="55">
        <v>4.8407411089999997</v>
      </c>
      <c r="P224" s="56">
        <v>5.9999999999999995E-4</v>
      </c>
      <c r="Q224" s="56">
        <v>1E-4</v>
      </c>
    </row>
    <row r="225" spans="1:17">
      <c r="A225" t="s">
        <v>3439</v>
      </c>
      <c r="B225" t="s">
        <v>2176</v>
      </c>
      <c r="C225" t="s">
        <v>2390</v>
      </c>
      <c r="D225" s="105" t="s">
        <v>3492</v>
      </c>
      <c r="E225" t="s">
        <v>544</v>
      </c>
      <c r="F225" t="s">
        <v>213</v>
      </c>
      <c r="G225" t="s">
        <v>127</v>
      </c>
      <c r="H225" s="55">
        <v>6.19</v>
      </c>
      <c r="I225" t="s">
        <v>668</v>
      </c>
      <c r="J225" t="s">
        <v>98</v>
      </c>
      <c r="K225" s="56">
        <v>8.0500000000000002E-2</v>
      </c>
      <c r="L225" s="56">
        <v>7.3700000000000002E-2</v>
      </c>
      <c r="M225" s="55">
        <v>14410.18</v>
      </c>
      <c r="N225" s="55">
        <v>107.27</v>
      </c>
      <c r="O225" s="55">
        <v>15.457800086000001</v>
      </c>
      <c r="P225" s="56">
        <v>1.9E-3</v>
      </c>
      <c r="Q225" s="56">
        <v>2.9999999999999997E-4</v>
      </c>
    </row>
    <row r="226" spans="1:17">
      <c r="A226" t="s">
        <v>3439</v>
      </c>
      <c r="B226" t="s">
        <v>2176</v>
      </c>
      <c r="C226" t="s">
        <v>2391</v>
      </c>
      <c r="D226" s="105" t="s">
        <v>3492</v>
      </c>
      <c r="E226" t="s">
        <v>544</v>
      </c>
      <c r="F226" t="s">
        <v>213</v>
      </c>
      <c r="G226" t="s">
        <v>127</v>
      </c>
      <c r="H226" s="55">
        <v>6.19</v>
      </c>
      <c r="I226" t="s">
        <v>668</v>
      </c>
      <c r="J226" t="s">
        <v>98</v>
      </c>
      <c r="K226" s="56">
        <v>8.0500000000000002E-2</v>
      </c>
      <c r="L226" s="56">
        <v>7.3700000000000002E-2</v>
      </c>
      <c r="M226" s="55">
        <v>8941.6</v>
      </c>
      <c r="N226" s="55">
        <v>107.27</v>
      </c>
      <c r="O226" s="55">
        <v>9.59165432</v>
      </c>
      <c r="P226" s="56">
        <v>1.1999999999999999E-3</v>
      </c>
      <c r="Q226" s="56">
        <v>2.0000000000000001E-4</v>
      </c>
    </row>
    <row r="227" spans="1:17">
      <c r="A227" t="s">
        <v>3439</v>
      </c>
      <c r="B227" t="s">
        <v>2176</v>
      </c>
      <c r="C227" t="s">
        <v>2392</v>
      </c>
      <c r="D227" s="105" t="s">
        <v>3492</v>
      </c>
      <c r="E227" t="s">
        <v>544</v>
      </c>
      <c r="F227" t="s">
        <v>213</v>
      </c>
      <c r="G227" t="s">
        <v>127</v>
      </c>
      <c r="H227" s="55">
        <v>6.19</v>
      </c>
      <c r="I227" t="s">
        <v>668</v>
      </c>
      <c r="J227" t="s">
        <v>98</v>
      </c>
      <c r="K227" s="56">
        <v>8.0500000000000002E-2</v>
      </c>
      <c r="L227" s="56">
        <v>7.3700000000000002E-2</v>
      </c>
      <c r="M227" s="55">
        <v>24381.7</v>
      </c>
      <c r="N227" s="55">
        <v>107.27</v>
      </c>
      <c r="O227" s="55">
        <v>26.154249589999999</v>
      </c>
      <c r="P227" s="56">
        <v>3.3E-3</v>
      </c>
      <c r="Q227" s="56">
        <v>5.0000000000000001E-4</v>
      </c>
    </row>
    <row r="228" spans="1:17">
      <c r="A228" t="s">
        <v>3439</v>
      </c>
      <c r="B228" t="s">
        <v>2176</v>
      </c>
      <c r="C228" t="s">
        <v>2385</v>
      </c>
      <c r="D228" s="105" t="s">
        <v>3492</v>
      </c>
      <c r="E228" t="s">
        <v>544</v>
      </c>
      <c r="F228" t="s">
        <v>2386</v>
      </c>
      <c r="G228" t="s">
        <v>127</v>
      </c>
      <c r="H228" s="55">
        <v>7.51</v>
      </c>
      <c r="I228" t="s">
        <v>668</v>
      </c>
      <c r="J228" t="s">
        <v>98</v>
      </c>
      <c r="K228" s="56">
        <v>0.03</v>
      </c>
      <c r="L228" s="56">
        <v>4.2799999999999998E-2</v>
      </c>
      <c r="M228" s="55">
        <v>12195.81</v>
      </c>
      <c r="N228" s="55">
        <v>102.2</v>
      </c>
      <c r="O228" s="55">
        <v>12.46411782</v>
      </c>
      <c r="P228" s="56">
        <v>1.6000000000000001E-3</v>
      </c>
      <c r="Q228" s="56">
        <v>2.0000000000000001E-4</v>
      </c>
    </row>
    <row r="229" spans="1:17">
      <c r="A229" t="s">
        <v>3440</v>
      </c>
      <c r="B229" t="s">
        <v>2176</v>
      </c>
      <c r="C229" t="s">
        <v>2397</v>
      </c>
      <c r="D229" s="105" t="s">
        <v>3492</v>
      </c>
      <c r="E229" t="s">
        <v>539</v>
      </c>
      <c r="F229" t="s">
        <v>408</v>
      </c>
      <c r="G229" t="s">
        <v>175</v>
      </c>
      <c r="H229" s="55">
        <v>3.38</v>
      </c>
      <c r="I229" t="s">
        <v>315</v>
      </c>
      <c r="J229" t="s">
        <v>98</v>
      </c>
      <c r="K229" s="56">
        <v>2.3300000000000001E-2</v>
      </c>
      <c r="L229" s="56">
        <v>3.0800000000000001E-2</v>
      </c>
      <c r="M229" s="55">
        <v>15420.09</v>
      </c>
      <c r="N229" s="55">
        <v>110.49</v>
      </c>
      <c r="O229" s="55">
        <v>17.037657441</v>
      </c>
      <c r="P229" s="56">
        <v>2.0999999999999999E-3</v>
      </c>
      <c r="Q229" s="56">
        <v>2.9999999999999997E-4</v>
      </c>
    </row>
    <row r="230" spans="1:17">
      <c r="A230" t="s">
        <v>3441</v>
      </c>
      <c r="B230" t="s">
        <v>2176</v>
      </c>
      <c r="C230" t="s">
        <v>2350</v>
      </c>
      <c r="D230" s="105" t="s">
        <v>3492</v>
      </c>
      <c r="E230" t="s">
        <v>544</v>
      </c>
      <c r="F230" t="s">
        <v>382</v>
      </c>
      <c r="G230" t="s">
        <v>127</v>
      </c>
      <c r="H230" s="55">
        <v>5.17</v>
      </c>
      <c r="I230" t="s">
        <v>668</v>
      </c>
      <c r="J230" t="s">
        <v>98</v>
      </c>
      <c r="K230" s="56">
        <v>2.9000000000000001E-2</v>
      </c>
      <c r="L230" s="56">
        <v>2.4299999999999999E-2</v>
      </c>
      <c r="M230" s="55">
        <v>33428</v>
      </c>
      <c r="N230" s="55">
        <v>116.59</v>
      </c>
      <c r="O230" s="55">
        <v>38.973705199999998</v>
      </c>
      <c r="P230" s="56">
        <v>4.8999999999999998E-3</v>
      </c>
      <c r="Q230" s="56">
        <v>6.9999999999999999E-4</v>
      </c>
    </row>
    <row r="231" spans="1:17">
      <c r="A231" t="s">
        <v>3442</v>
      </c>
      <c r="B231" t="s">
        <v>2134</v>
      </c>
      <c r="C231" t="s">
        <v>2402</v>
      </c>
      <c r="D231" s="105" t="s">
        <v>3492</v>
      </c>
      <c r="E231" t="s">
        <v>291</v>
      </c>
      <c r="F231" t="s">
        <v>2403</v>
      </c>
      <c r="G231" t="s">
        <v>1969</v>
      </c>
      <c r="H231" s="55">
        <v>0.03</v>
      </c>
      <c r="I231" t="s">
        <v>110</v>
      </c>
      <c r="J231" t="s">
        <v>98</v>
      </c>
      <c r="K231" s="56">
        <v>2.0799999999999999E-2</v>
      </c>
      <c r="L231" s="56">
        <v>6.0900000000000003E-2</v>
      </c>
      <c r="M231" s="55">
        <v>2938.58</v>
      </c>
      <c r="N231" s="55">
        <v>100.33</v>
      </c>
      <c r="O231" s="55">
        <v>2.9482773139999998</v>
      </c>
      <c r="P231" s="56">
        <v>4.0000000000000002E-4</v>
      </c>
      <c r="Q231" s="56">
        <v>1E-4</v>
      </c>
    </row>
    <row r="232" spans="1:17">
      <c r="A232" t="s">
        <v>3443</v>
      </c>
      <c r="B232" t="s">
        <v>2134</v>
      </c>
      <c r="C232" t="s">
        <v>2445</v>
      </c>
      <c r="D232" s="105" t="s">
        <v>3492</v>
      </c>
      <c r="E232" t="s">
        <v>856</v>
      </c>
      <c r="F232" t="s">
        <v>2446</v>
      </c>
      <c r="G232" t="s">
        <v>1969</v>
      </c>
      <c r="H232" s="55">
        <v>4.8899999999999997</v>
      </c>
      <c r="I232" t="s">
        <v>335</v>
      </c>
      <c r="J232" t="s">
        <v>98</v>
      </c>
      <c r="K232" s="56">
        <v>7.85E-2</v>
      </c>
      <c r="L232" s="56">
        <v>7.9500000000000001E-2</v>
      </c>
      <c r="M232" s="55">
        <v>82086.44</v>
      </c>
      <c r="N232" s="55">
        <v>100.43</v>
      </c>
      <c r="O232" s="55">
        <v>82.439411691999993</v>
      </c>
      <c r="P232" s="56">
        <v>1.04E-2</v>
      </c>
      <c r="Q232" s="56">
        <v>1.5E-3</v>
      </c>
    </row>
    <row r="233" spans="1:17">
      <c r="A233" t="s">
        <v>3444</v>
      </c>
      <c r="B233" t="s">
        <v>2134</v>
      </c>
      <c r="C233" t="s">
        <v>2427</v>
      </c>
      <c r="D233" s="105" t="s">
        <v>3492</v>
      </c>
      <c r="E233" t="s">
        <v>609</v>
      </c>
      <c r="F233" t="s">
        <v>274</v>
      </c>
      <c r="G233" t="s">
        <v>127</v>
      </c>
      <c r="H233" s="55">
        <v>4.03</v>
      </c>
      <c r="I233" t="s">
        <v>113</v>
      </c>
      <c r="J233" t="s">
        <v>98</v>
      </c>
      <c r="K233" s="56">
        <v>4.8899999999999999E-2</v>
      </c>
      <c r="L233" s="56">
        <v>5.3699999999999998E-2</v>
      </c>
      <c r="M233" s="55">
        <v>54220.18</v>
      </c>
      <c r="N233" s="55">
        <v>99.52</v>
      </c>
      <c r="O233" s="55">
        <v>53.959923136</v>
      </c>
      <c r="P233" s="56">
        <v>6.7999999999999996E-3</v>
      </c>
      <c r="Q233" s="56">
        <v>1E-3</v>
      </c>
    </row>
    <row r="234" spans="1:17">
      <c r="A234" t="s">
        <v>3444</v>
      </c>
      <c r="B234" t="s">
        <v>2134</v>
      </c>
      <c r="C234" t="s">
        <v>2439</v>
      </c>
      <c r="D234" s="105" t="s">
        <v>3492</v>
      </c>
      <c r="E234" t="s">
        <v>609</v>
      </c>
      <c r="F234" t="s">
        <v>2440</v>
      </c>
      <c r="G234" t="s">
        <v>127</v>
      </c>
      <c r="H234" s="55">
        <v>3.99</v>
      </c>
      <c r="I234" t="s">
        <v>113</v>
      </c>
      <c r="J234" t="s">
        <v>98</v>
      </c>
      <c r="K234" s="56">
        <v>4.5100000000000001E-2</v>
      </c>
      <c r="L234" s="56">
        <v>6.3500000000000001E-2</v>
      </c>
      <c r="M234" s="55">
        <v>67196.31</v>
      </c>
      <c r="N234" s="55">
        <v>94.34</v>
      </c>
      <c r="O234" s="55">
        <v>63.392998853999998</v>
      </c>
      <c r="P234" s="56">
        <v>8.0000000000000002E-3</v>
      </c>
      <c r="Q234" s="56">
        <v>1.1999999999999999E-3</v>
      </c>
    </row>
    <row r="235" spans="1:17">
      <c r="A235" t="s">
        <v>3444</v>
      </c>
      <c r="B235" t="s">
        <v>2134</v>
      </c>
      <c r="C235" t="s">
        <v>2441</v>
      </c>
      <c r="D235" s="105" t="s">
        <v>3492</v>
      </c>
      <c r="E235" t="s">
        <v>609</v>
      </c>
      <c r="F235" t="s">
        <v>2442</v>
      </c>
      <c r="G235" t="s">
        <v>127</v>
      </c>
      <c r="H235" s="55">
        <v>3.84</v>
      </c>
      <c r="I235" t="s">
        <v>113</v>
      </c>
      <c r="J235" t="s">
        <v>98</v>
      </c>
      <c r="K235" s="56">
        <v>4.5499999999999999E-2</v>
      </c>
      <c r="L235" s="56">
        <v>9.06E-2</v>
      </c>
      <c r="M235" s="55">
        <v>61716.77</v>
      </c>
      <c r="N235" s="55">
        <v>85.62</v>
      </c>
      <c r="O235" s="55">
        <v>52.841898473999997</v>
      </c>
      <c r="P235" s="56">
        <v>6.7000000000000002E-3</v>
      </c>
      <c r="Q235" s="56">
        <v>1E-3</v>
      </c>
    </row>
    <row r="236" spans="1:17">
      <c r="A236" t="s">
        <v>3444</v>
      </c>
      <c r="B236" t="s">
        <v>2134</v>
      </c>
      <c r="C236" t="s">
        <v>2430</v>
      </c>
      <c r="D236" s="105" t="s">
        <v>3492</v>
      </c>
      <c r="E236" t="s">
        <v>609</v>
      </c>
      <c r="F236" t="s">
        <v>2431</v>
      </c>
      <c r="G236" t="s">
        <v>127</v>
      </c>
      <c r="H236" s="55">
        <v>4.25</v>
      </c>
      <c r="I236" t="s">
        <v>113</v>
      </c>
      <c r="J236" t="s">
        <v>98</v>
      </c>
      <c r="K236" s="56">
        <v>4.2799999999999998E-2</v>
      </c>
      <c r="L236" s="56">
        <v>7.1300000000000002E-2</v>
      </c>
      <c r="M236" s="55">
        <v>50298.83</v>
      </c>
      <c r="N236" s="55">
        <v>90.07</v>
      </c>
      <c r="O236" s="55">
        <v>45.304156181000003</v>
      </c>
      <c r="P236" s="56">
        <v>5.7000000000000002E-3</v>
      </c>
      <c r="Q236" s="56">
        <v>8.0000000000000004E-4</v>
      </c>
    </row>
    <row r="237" spans="1:17">
      <c r="A237" t="s">
        <v>3444</v>
      </c>
      <c r="B237" t="s">
        <v>2134</v>
      </c>
      <c r="C237" t="s">
        <v>2432</v>
      </c>
      <c r="D237" s="105" t="s">
        <v>3492</v>
      </c>
      <c r="E237" t="s">
        <v>609</v>
      </c>
      <c r="F237" t="s">
        <v>2433</v>
      </c>
      <c r="G237" t="s">
        <v>127</v>
      </c>
      <c r="H237" s="55">
        <v>4.21</v>
      </c>
      <c r="I237" t="s">
        <v>113</v>
      </c>
      <c r="J237" t="s">
        <v>98</v>
      </c>
      <c r="K237" s="56">
        <v>5.28E-2</v>
      </c>
      <c r="L237" s="56">
        <v>6.5699999999999995E-2</v>
      </c>
      <c r="M237" s="55">
        <v>80735.490000000005</v>
      </c>
      <c r="N237" s="55">
        <v>96.4</v>
      </c>
      <c r="O237" s="55">
        <v>77.829012359999993</v>
      </c>
      <c r="P237" s="56">
        <v>9.7999999999999997E-3</v>
      </c>
      <c r="Q237" s="56">
        <v>1.5E-3</v>
      </c>
    </row>
    <row r="238" spans="1:17">
      <c r="A238" t="s">
        <v>3444</v>
      </c>
      <c r="B238" t="s">
        <v>2134</v>
      </c>
      <c r="C238" t="s">
        <v>2434</v>
      </c>
      <c r="D238" s="105" t="s">
        <v>3492</v>
      </c>
      <c r="E238" t="s">
        <v>609</v>
      </c>
      <c r="F238" t="s">
        <v>2435</v>
      </c>
      <c r="G238" t="s">
        <v>127</v>
      </c>
      <c r="H238" s="55">
        <v>4.12</v>
      </c>
      <c r="I238" t="s">
        <v>113</v>
      </c>
      <c r="J238" t="s">
        <v>98</v>
      </c>
      <c r="K238" s="56">
        <v>5.6000000000000001E-2</v>
      </c>
      <c r="L238" s="56">
        <v>7.8299999999999995E-2</v>
      </c>
      <c r="M238" s="55">
        <v>99919.46</v>
      </c>
      <c r="N238" s="55">
        <v>93.15</v>
      </c>
      <c r="O238" s="55">
        <v>93.074976989999996</v>
      </c>
      <c r="P238" s="56">
        <v>1.17E-2</v>
      </c>
      <c r="Q238" s="56">
        <v>1.6999999999999999E-3</v>
      </c>
    </row>
    <row r="239" spans="1:17">
      <c r="A239" t="s">
        <v>3444</v>
      </c>
      <c r="B239" t="s">
        <v>2134</v>
      </c>
      <c r="C239" t="s">
        <v>2443</v>
      </c>
      <c r="D239" s="105" t="s">
        <v>3492</v>
      </c>
      <c r="E239" t="s">
        <v>609</v>
      </c>
      <c r="F239" t="s">
        <v>2444</v>
      </c>
      <c r="G239" t="s">
        <v>127</v>
      </c>
      <c r="H239" s="55">
        <v>3.66</v>
      </c>
      <c r="I239" t="s">
        <v>113</v>
      </c>
      <c r="J239" t="s">
        <v>98</v>
      </c>
      <c r="K239" s="56">
        <v>7.2700000000000001E-2</v>
      </c>
      <c r="L239" s="56">
        <v>9.7100000000000006E-2</v>
      </c>
      <c r="M239" s="55">
        <v>54728.14</v>
      </c>
      <c r="N239" s="55">
        <v>93.99</v>
      </c>
      <c r="O239" s="55">
        <v>51.438978786</v>
      </c>
      <c r="P239" s="56">
        <v>6.4999999999999997E-3</v>
      </c>
      <c r="Q239" s="56">
        <v>1E-3</v>
      </c>
    </row>
    <row r="240" spans="1:17">
      <c r="A240" t="s">
        <v>3444</v>
      </c>
      <c r="B240" t="s">
        <v>2134</v>
      </c>
      <c r="C240" t="s">
        <v>2436</v>
      </c>
      <c r="D240" s="105" t="s">
        <v>3492</v>
      </c>
      <c r="E240" t="s">
        <v>609</v>
      </c>
      <c r="F240" t="s">
        <v>233</v>
      </c>
      <c r="G240" t="s">
        <v>127</v>
      </c>
      <c r="H240" s="55">
        <v>4.1500000000000004</v>
      </c>
      <c r="I240" t="s">
        <v>113</v>
      </c>
      <c r="J240" t="s">
        <v>98</v>
      </c>
      <c r="K240" s="56">
        <v>6.2E-2</v>
      </c>
      <c r="L240" s="56">
        <v>6.1800000000000001E-2</v>
      </c>
      <c r="M240" s="55">
        <v>97886.35</v>
      </c>
      <c r="N240" s="55">
        <v>101.95</v>
      </c>
      <c r="O240" s="55">
        <v>99.795133824999994</v>
      </c>
      <c r="P240" s="56">
        <v>1.26E-2</v>
      </c>
      <c r="Q240" s="56">
        <v>1.9E-3</v>
      </c>
    </row>
    <row r="241" spans="1:17">
      <c r="A241" t="s">
        <v>3444</v>
      </c>
      <c r="B241" t="s">
        <v>2134</v>
      </c>
      <c r="C241" t="s">
        <v>2437</v>
      </c>
      <c r="D241" s="105" t="s">
        <v>3492</v>
      </c>
      <c r="E241" t="s">
        <v>609</v>
      </c>
      <c r="F241" t="s">
        <v>2438</v>
      </c>
      <c r="G241" t="s">
        <v>127</v>
      </c>
      <c r="H241" s="55">
        <v>4.1399999999999997</v>
      </c>
      <c r="I241" t="s">
        <v>113</v>
      </c>
      <c r="J241" t="s">
        <v>98</v>
      </c>
      <c r="K241" s="56">
        <v>6.3399999999999998E-2</v>
      </c>
      <c r="L241" s="56">
        <v>6.2E-2</v>
      </c>
      <c r="M241" s="55">
        <v>106296.35</v>
      </c>
      <c r="N241" s="55">
        <v>102.47</v>
      </c>
      <c r="O241" s="55">
        <v>108.921869845</v>
      </c>
      <c r="P241" s="56">
        <v>1.37E-2</v>
      </c>
      <c r="Q241" s="56">
        <v>2E-3</v>
      </c>
    </row>
    <row r="242" spans="1:17">
      <c r="A242" t="s">
        <v>3444</v>
      </c>
      <c r="B242" t="s">
        <v>2176</v>
      </c>
      <c r="C242" t="s">
        <v>2428</v>
      </c>
      <c r="D242" s="105" t="s">
        <v>3492</v>
      </c>
      <c r="E242" t="s">
        <v>609</v>
      </c>
      <c r="F242" t="s">
        <v>2429</v>
      </c>
      <c r="G242" t="s">
        <v>127</v>
      </c>
      <c r="H242" s="55">
        <v>5.82</v>
      </c>
      <c r="I242" t="s">
        <v>113</v>
      </c>
      <c r="J242" t="s">
        <v>98</v>
      </c>
      <c r="K242" s="56">
        <v>7.3599999999999999E-2</v>
      </c>
      <c r="L242" s="56">
        <v>6.6000000000000003E-2</v>
      </c>
      <c r="M242" s="55">
        <v>42540.54</v>
      </c>
      <c r="N242" s="55">
        <v>106.9</v>
      </c>
      <c r="O242" s="55">
        <v>45.475837259999999</v>
      </c>
      <c r="P242" s="56">
        <v>5.7000000000000002E-3</v>
      </c>
      <c r="Q242" s="56">
        <v>8.9999999999999998E-4</v>
      </c>
    </row>
    <row r="243" spans="1:17">
      <c r="A243" t="s">
        <v>3415</v>
      </c>
      <c r="B243" t="s">
        <v>2176</v>
      </c>
      <c r="C243" t="s">
        <v>2456</v>
      </c>
      <c r="D243" s="105" t="s">
        <v>3492</v>
      </c>
      <c r="E243" t="s">
        <v>609</v>
      </c>
      <c r="F243" t="s">
        <v>2457</v>
      </c>
      <c r="G243" t="s">
        <v>127</v>
      </c>
      <c r="H243" s="55">
        <v>1.73</v>
      </c>
      <c r="I243" t="s">
        <v>110</v>
      </c>
      <c r="J243" t="s">
        <v>98</v>
      </c>
      <c r="K243" s="56">
        <v>6.7500000000000004E-2</v>
      </c>
      <c r="L243" s="56">
        <v>7.1800000000000003E-2</v>
      </c>
      <c r="M243" s="55">
        <v>41902.07</v>
      </c>
      <c r="N243" s="55">
        <v>99.67</v>
      </c>
      <c r="O243" s="55">
        <v>41.763793169000003</v>
      </c>
      <c r="P243" s="56">
        <v>5.3E-3</v>
      </c>
      <c r="Q243" s="56">
        <v>8.0000000000000004E-4</v>
      </c>
    </row>
    <row r="244" spans="1:17">
      <c r="A244" t="s">
        <v>3415</v>
      </c>
      <c r="B244" t="s">
        <v>2176</v>
      </c>
      <c r="C244" t="s">
        <v>2455</v>
      </c>
      <c r="D244" s="105" t="s">
        <v>3492</v>
      </c>
      <c r="E244" t="s">
        <v>609</v>
      </c>
      <c r="F244" t="s">
        <v>586</v>
      </c>
      <c r="G244" t="s">
        <v>127</v>
      </c>
      <c r="H244" s="55">
        <v>1.73</v>
      </c>
      <c r="I244" t="s">
        <v>110</v>
      </c>
      <c r="J244" t="s">
        <v>98</v>
      </c>
      <c r="K244" s="56">
        <v>6.7500000000000004E-2</v>
      </c>
      <c r="L244" s="56">
        <v>7.17E-2</v>
      </c>
      <c r="M244" s="55">
        <v>13420.93</v>
      </c>
      <c r="N244" s="55">
        <v>99.67</v>
      </c>
      <c r="O244" s="55">
        <v>13.376640931000001</v>
      </c>
      <c r="P244" s="56">
        <v>1.6999999999999999E-3</v>
      </c>
      <c r="Q244" s="56">
        <v>2.9999999999999997E-4</v>
      </c>
    </row>
    <row r="245" spans="1:17">
      <c r="A245" t="s">
        <v>3415</v>
      </c>
      <c r="B245" t="s">
        <v>2176</v>
      </c>
      <c r="C245" t="s">
        <v>2458</v>
      </c>
      <c r="D245" s="105" t="s">
        <v>3492</v>
      </c>
      <c r="E245" t="s">
        <v>609</v>
      </c>
      <c r="F245" t="s">
        <v>438</v>
      </c>
      <c r="G245" t="s">
        <v>127</v>
      </c>
      <c r="H245" s="55">
        <v>1.73</v>
      </c>
      <c r="I245" t="s">
        <v>110</v>
      </c>
      <c r="J245" t="s">
        <v>98</v>
      </c>
      <c r="K245" s="56">
        <v>6.7500000000000004E-2</v>
      </c>
      <c r="L245" s="56">
        <v>7.17E-2</v>
      </c>
      <c r="M245" s="55">
        <v>19285.77</v>
      </c>
      <c r="N245" s="55">
        <v>99.67</v>
      </c>
      <c r="O245" s="55">
        <v>19.222126959000001</v>
      </c>
      <c r="P245" s="56">
        <v>2.3999999999999998E-3</v>
      </c>
      <c r="Q245" s="56">
        <v>4.0000000000000002E-4</v>
      </c>
    </row>
    <row r="246" spans="1:17">
      <c r="A246" t="s">
        <v>3415</v>
      </c>
      <c r="B246" t="s">
        <v>2176</v>
      </c>
      <c r="C246" t="s">
        <v>2459</v>
      </c>
      <c r="D246" s="105" t="s">
        <v>3492</v>
      </c>
      <c r="E246" t="s">
        <v>609</v>
      </c>
      <c r="F246" t="s">
        <v>351</v>
      </c>
      <c r="G246" t="s">
        <v>127</v>
      </c>
      <c r="H246" s="55">
        <v>1.73</v>
      </c>
      <c r="I246" t="s">
        <v>110</v>
      </c>
      <c r="J246" t="s">
        <v>98</v>
      </c>
      <c r="K246" s="56">
        <v>6.7500000000000004E-2</v>
      </c>
      <c r="L246" s="56">
        <v>7.17E-2</v>
      </c>
      <c r="M246" s="55">
        <v>19524.599999999999</v>
      </c>
      <c r="N246" s="55">
        <v>99.67</v>
      </c>
      <c r="O246" s="55">
        <v>19.46016882</v>
      </c>
      <c r="P246" s="56">
        <v>2.3999999999999998E-3</v>
      </c>
      <c r="Q246" s="56">
        <v>4.0000000000000002E-4</v>
      </c>
    </row>
    <row r="247" spans="1:17">
      <c r="A247" t="s">
        <v>3415</v>
      </c>
      <c r="B247" t="s">
        <v>2176</v>
      </c>
      <c r="C247" t="s">
        <v>2460</v>
      </c>
      <c r="D247" s="105" t="s">
        <v>3492</v>
      </c>
      <c r="E247" t="s">
        <v>609</v>
      </c>
      <c r="F247" t="s">
        <v>597</v>
      </c>
      <c r="G247" t="s">
        <v>127</v>
      </c>
      <c r="H247" s="55">
        <v>1.73</v>
      </c>
      <c r="I247" t="s">
        <v>110</v>
      </c>
      <c r="J247" t="s">
        <v>98</v>
      </c>
      <c r="K247" s="56">
        <v>6.7500000000000004E-2</v>
      </c>
      <c r="L247" s="56">
        <v>7.17E-2</v>
      </c>
      <c r="M247" s="55">
        <v>11452.74</v>
      </c>
      <c r="N247" s="55">
        <v>99.67</v>
      </c>
      <c r="O247" s="55">
        <v>11.414945958000001</v>
      </c>
      <c r="P247" s="56">
        <v>1.4E-3</v>
      </c>
      <c r="Q247" s="56">
        <v>2.0000000000000001E-4</v>
      </c>
    </row>
    <row r="248" spans="1:17">
      <c r="A248" t="s">
        <v>3415</v>
      </c>
      <c r="B248" t="s">
        <v>2176</v>
      </c>
      <c r="C248" t="s">
        <v>2453</v>
      </c>
      <c r="D248" s="105" t="s">
        <v>3492</v>
      </c>
      <c r="E248" t="s">
        <v>609</v>
      </c>
      <c r="F248" t="s">
        <v>327</v>
      </c>
      <c r="G248" t="s">
        <v>127</v>
      </c>
      <c r="H248" s="55">
        <v>1.73</v>
      </c>
      <c r="I248" t="s">
        <v>110</v>
      </c>
      <c r="J248" t="s">
        <v>98</v>
      </c>
      <c r="K248" s="56">
        <v>6.7500000000000004E-2</v>
      </c>
      <c r="L248" s="56">
        <v>7.17E-2</v>
      </c>
      <c r="M248" s="55">
        <v>28257.22</v>
      </c>
      <c r="N248" s="55">
        <v>99.67</v>
      </c>
      <c r="O248" s="55">
        <v>28.163971174</v>
      </c>
      <c r="P248" s="56">
        <v>3.5000000000000001E-3</v>
      </c>
      <c r="Q248" s="56">
        <v>5.0000000000000001E-4</v>
      </c>
    </row>
    <row r="249" spans="1:17">
      <c r="A249" t="s">
        <v>3415</v>
      </c>
      <c r="B249" t="s">
        <v>2176</v>
      </c>
      <c r="C249" t="s">
        <v>2461</v>
      </c>
      <c r="D249" s="105" t="s">
        <v>3492</v>
      </c>
      <c r="E249" t="s">
        <v>609</v>
      </c>
      <c r="F249" t="s">
        <v>495</v>
      </c>
      <c r="G249" t="s">
        <v>127</v>
      </c>
      <c r="H249" s="55">
        <v>1.73</v>
      </c>
      <c r="I249" t="s">
        <v>110</v>
      </c>
      <c r="J249" t="s">
        <v>98</v>
      </c>
      <c r="K249" s="56">
        <v>6.7500000000000004E-2</v>
      </c>
      <c r="L249" s="56">
        <v>7.17E-2</v>
      </c>
      <c r="M249" s="55">
        <v>18262.919999999998</v>
      </c>
      <c r="N249" s="55">
        <v>99.67</v>
      </c>
      <c r="O249" s="55">
        <v>18.202652363999999</v>
      </c>
      <c r="P249" s="56">
        <v>2.3E-3</v>
      </c>
      <c r="Q249" s="56">
        <v>2.9999999999999997E-4</v>
      </c>
    </row>
    <row r="250" spans="1:17">
      <c r="A250" t="s">
        <v>3415</v>
      </c>
      <c r="B250" t="s">
        <v>2176</v>
      </c>
      <c r="C250" t="s">
        <v>2462</v>
      </c>
      <c r="D250" s="105" t="s">
        <v>3492</v>
      </c>
      <c r="E250" t="s">
        <v>609</v>
      </c>
      <c r="F250" t="s">
        <v>904</v>
      </c>
      <c r="G250" t="s">
        <v>127</v>
      </c>
      <c r="H250" s="55">
        <v>1.73</v>
      </c>
      <c r="I250" t="s">
        <v>110</v>
      </c>
      <c r="J250" t="s">
        <v>98</v>
      </c>
      <c r="K250" s="56">
        <v>6.7500000000000004E-2</v>
      </c>
      <c r="L250" s="56">
        <v>7.17E-2</v>
      </c>
      <c r="M250" s="55">
        <v>9865.1299999999992</v>
      </c>
      <c r="N250" s="55">
        <v>99.67</v>
      </c>
      <c r="O250" s="55">
        <v>9.8325750710000008</v>
      </c>
      <c r="P250" s="56">
        <v>1.1999999999999999E-3</v>
      </c>
      <c r="Q250" s="56">
        <v>2.0000000000000001E-4</v>
      </c>
    </row>
    <row r="251" spans="1:17">
      <c r="A251" t="s">
        <v>3415</v>
      </c>
      <c r="B251" t="s">
        <v>2176</v>
      </c>
      <c r="C251" t="s">
        <v>2463</v>
      </c>
      <c r="D251" s="105" t="s">
        <v>3492</v>
      </c>
      <c r="E251" t="s">
        <v>609</v>
      </c>
      <c r="F251" t="s">
        <v>284</v>
      </c>
      <c r="G251" t="s">
        <v>127</v>
      </c>
      <c r="H251" s="55">
        <v>1.73</v>
      </c>
      <c r="I251" t="s">
        <v>110</v>
      </c>
      <c r="J251" t="s">
        <v>98</v>
      </c>
      <c r="K251" s="56">
        <v>6.7500000000000004E-2</v>
      </c>
      <c r="L251" s="56">
        <v>7.17E-2</v>
      </c>
      <c r="M251" s="55">
        <v>13680</v>
      </c>
      <c r="N251" s="55">
        <v>99.67</v>
      </c>
      <c r="O251" s="55">
        <v>13.634855999999999</v>
      </c>
      <c r="P251" s="56">
        <v>1.6999999999999999E-3</v>
      </c>
      <c r="Q251" s="56">
        <v>2.9999999999999997E-4</v>
      </c>
    </row>
    <row r="252" spans="1:17">
      <c r="A252" t="s">
        <v>3415</v>
      </c>
      <c r="B252" t="s">
        <v>2176</v>
      </c>
      <c r="C252" t="s">
        <v>2464</v>
      </c>
      <c r="D252" s="105" t="s">
        <v>3492</v>
      </c>
      <c r="E252" t="s">
        <v>609</v>
      </c>
      <c r="F252" t="s">
        <v>521</v>
      </c>
      <c r="G252" t="s">
        <v>127</v>
      </c>
      <c r="H252" s="55">
        <v>1.73</v>
      </c>
      <c r="I252" t="s">
        <v>110</v>
      </c>
      <c r="J252" t="s">
        <v>98</v>
      </c>
      <c r="K252" s="56">
        <v>6.7500000000000004E-2</v>
      </c>
      <c r="L252" s="56">
        <v>7.17E-2</v>
      </c>
      <c r="M252" s="55">
        <v>25611.79</v>
      </c>
      <c r="N252" s="55">
        <v>99.67</v>
      </c>
      <c r="O252" s="55">
        <v>25.527271093</v>
      </c>
      <c r="P252" s="56">
        <v>3.2000000000000002E-3</v>
      </c>
      <c r="Q252" s="56">
        <v>5.0000000000000001E-4</v>
      </c>
    </row>
    <row r="253" spans="1:17">
      <c r="A253" t="s">
        <v>3415</v>
      </c>
      <c r="B253" t="s">
        <v>2176</v>
      </c>
      <c r="C253" t="s">
        <v>2465</v>
      </c>
      <c r="D253" s="105" t="s">
        <v>3492</v>
      </c>
      <c r="E253" t="s">
        <v>609</v>
      </c>
      <c r="F253" t="s">
        <v>227</v>
      </c>
      <c r="G253" t="s">
        <v>127</v>
      </c>
      <c r="H253" s="55">
        <v>1.73</v>
      </c>
      <c r="I253" t="s">
        <v>110</v>
      </c>
      <c r="J253" t="s">
        <v>98</v>
      </c>
      <c r="K253" s="56">
        <v>6.7500000000000004E-2</v>
      </c>
      <c r="L253" s="56">
        <v>7.17E-2</v>
      </c>
      <c r="M253" s="55">
        <v>18613.259999999998</v>
      </c>
      <c r="N253" s="55">
        <v>99.67</v>
      </c>
      <c r="O253" s="55">
        <v>18.551836242</v>
      </c>
      <c r="P253" s="56">
        <v>2.3E-3</v>
      </c>
      <c r="Q253" s="56">
        <v>2.9999999999999997E-4</v>
      </c>
    </row>
    <row r="254" spans="1:17">
      <c r="A254" t="s">
        <v>3415</v>
      </c>
      <c r="B254" t="s">
        <v>2176</v>
      </c>
      <c r="C254" t="s">
        <v>2466</v>
      </c>
      <c r="D254" s="105" t="s">
        <v>3492</v>
      </c>
      <c r="E254" t="s">
        <v>609</v>
      </c>
      <c r="F254" t="s">
        <v>221</v>
      </c>
      <c r="G254" t="s">
        <v>127</v>
      </c>
      <c r="H254" s="55">
        <v>1.73</v>
      </c>
      <c r="I254" t="s">
        <v>110</v>
      </c>
      <c r="J254" t="s">
        <v>98</v>
      </c>
      <c r="K254" s="56">
        <v>6.7500000000000004E-2</v>
      </c>
      <c r="L254" s="56">
        <v>7.17E-2</v>
      </c>
      <c r="M254" s="55">
        <v>13062.69</v>
      </c>
      <c r="N254" s="55">
        <v>99.67</v>
      </c>
      <c r="O254" s="55">
        <v>13.019583123</v>
      </c>
      <c r="P254" s="56">
        <v>1.6000000000000001E-3</v>
      </c>
      <c r="Q254" s="56">
        <v>2.0000000000000001E-4</v>
      </c>
    </row>
    <row r="255" spans="1:17">
      <c r="A255" t="s">
        <v>3415</v>
      </c>
      <c r="B255" t="s">
        <v>2176</v>
      </c>
      <c r="C255" t="s">
        <v>2467</v>
      </c>
      <c r="D255" s="105" t="s">
        <v>3492</v>
      </c>
      <c r="E255" t="s">
        <v>609</v>
      </c>
      <c r="F255" t="s">
        <v>244</v>
      </c>
      <c r="G255" t="s">
        <v>127</v>
      </c>
      <c r="H255" s="55">
        <v>1.73</v>
      </c>
      <c r="I255" t="s">
        <v>110</v>
      </c>
      <c r="J255" t="s">
        <v>98</v>
      </c>
      <c r="K255" s="56">
        <v>6.7500000000000004E-2</v>
      </c>
      <c r="L255" s="56">
        <v>7.17E-2</v>
      </c>
      <c r="M255" s="55">
        <v>19788.52</v>
      </c>
      <c r="N255" s="55">
        <v>99.67</v>
      </c>
      <c r="O255" s="55">
        <v>19.723217884</v>
      </c>
      <c r="P255" s="56">
        <v>2.5000000000000001E-3</v>
      </c>
      <c r="Q255" s="56">
        <v>4.0000000000000002E-4</v>
      </c>
    </row>
    <row r="256" spans="1:17">
      <c r="A256" t="s">
        <v>3415</v>
      </c>
      <c r="B256" t="s">
        <v>2176</v>
      </c>
      <c r="C256" t="s">
        <v>2468</v>
      </c>
      <c r="D256" s="105" t="s">
        <v>3492</v>
      </c>
      <c r="E256" t="s">
        <v>609</v>
      </c>
      <c r="F256" t="s">
        <v>247</v>
      </c>
      <c r="G256" t="s">
        <v>127</v>
      </c>
      <c r="H256" s="55">
        <v>1.73</v>
      </c>
      <c r="I256" t="s">
        <v>110</v>
      </c>
      <c r="J256" t="s">
        <v>98</v>
      </c>
      <c r="K256" s="56">
        <v>6.7500000000000004E-2</v>
      </c>
      <c r="L256" s="56">
        <v>7.17E-2</v>
      </c>
      <c r="M256" s="55">
        <v>14798.83</v>
      </c>
      <c r="N256" s="55">
        <v>99.67</v>
      </c>
      <c r="O256" s="55">
        <v>14.749993861</v>
      </c>
      <c r="P256" s="56">
        <v>1.9E-3</v>
      </c>
      <c r="Q256" s="56">
        <v>2.9999999999999997E-4</v>
      </c>
    </row>
    <row r="257" spans="1:17">
      <c r="A257" t="s">
        <v>3415</v>
      </c>
      <c r="B257" t="s">
        <v>2176</v>
      </c>
      <c r="C257" t="s">
        <v>2449</v>
      </c>
      <c r="D257" s="105" t="s">
        <v>3492</v>
      </c>
      <c r="E257" t="s">
        <v>609</v>
      </c>
      <c r="F257" t="s">
        <v>763</v>
      </c>
      <c r="G257" t="s">
        <v>127</v>
      </c>
      <c r="H257" s="55">
        <v>1.82</v>
      </c>
      <c r="I257" t="s">
        <v>110</v>
      </c>
      <c r="J257" t="s">
        <v>98</v>
      </c>
      <c r="K257" s="56">
        <v>6.9500000000000006E-2</v>
      </c>
      <c r="L257" s="56">
        <v>7.1400000000000005E-2</v>
      </c>
      <c r="M257" s="55">
        <v>19027.05</v>
      </c>
      <c r="N257" s="55">
        <v>100.05</v>
      </c>
      <c r="O257" s="55">
        <v>19.036563524999998</v>
      </c>
      <c r="P257" s="56">
        <v>2.3999999999999998E-3</v>
      </c>
      <c r="Q257" s="56">
        <v>4.0000000000000002E-4</v>
      </c>
    </row>
    <row r="258" spans="1:17">
      <c r="A258" t="s">
        <v>3415</v>
      </c>
      <c r="B258" t="s">
        <v>2176</v>
      </c>
      <c r="C258" t="s">
        <v>2450</v>
      </c>
      <c r="D258" s="105" t="s">
        <v>3492</v>
      </c>
      <c r="E258" t="s">
        <v>609</v>
      </c>
      <c r="F258" t="s">
        <v>239</v>
      </c>
      <c r="G258" t="s">
        <v>127</v>
      </c>
      <c r="H258" s="55">
        <v>1.82</v>
      </c>
      <c r="I258" t="s">
        <v>110</v>
      </c>
      <c r="J258" t="s">
        <v>98</v>
      </c>
      <c r="K258" s="56">
        <v>6.9500000000000006E-2</v>
      </c>
      <c r="L258" s="56">
        <v>7.1400000000000005E-2</v>
      </c>
      <c r="M258" s="55">
        <v>10031.77</v>
      </c>
      <c r="N258" s="55">
        <v>100.06</v>
      </c>
      <c r="O258" s="55">
        <v>10.037789062</v>
      </c>
      <c r="P258" s="56">
        <v>1.2999999999999999E-3</v>
      </c>
      <c r="Q258" s="56">
        <v>2.0000000000000001E-4</v>
      </c>
    </row>
    <row r="259" spans="1:17">
      <c r="A259" t="s">
        <v>3415</v>
      </c>
      <c r="B259" t="s">
        <v>2176</v>
      </c>
      <c r="C259" t="s">
        <v>2451</v>
      </c>
      <c r="D259" s="105" t="s">
        <v>3492</v>
      </c>
      <c r="E259" t="s">
        <v>609</v>
      </c>
      <c r="F259" t="s">
        <v>686</v>
      </c>
      <c r="G259" t="s">
        <v>127</v>
      </c>
      <c r="H259" s="55">
        <v>1.82</v>
      </c>
      <c r="I259" t="s">
        <v>110</v>
      </c>
      <c r="J259" t="s">
        <v>98</v>
      </c>
      <c r="K259" s="56">
        <v>6.9500000000000006E-2</v>
      </c>
      <c r="L259" s="56">
        <v>6.3500000000000001E-2</v>
      </c>
      <c r="M259" s="55">
        <v>19546.560000000001</v>
      </c>
      <c r="N259" s="55">
        <v>101.41</v>
      </c>
      <c r="O259" s="55">
        <v>19.822166496000001</v>
      </c>
      <c r="P259" s="56">
        <v>2.5000000000000001E-3</v>
      </c>
      <c r="Q259" s="56">
        <v>4.0000000000000002E-4</v>
      </c>
    </row>
    <row r="260" spans="1:17">
      <c r="A260" t="s">
        <v>3415</v>
      </c>
      <c r="B260" t="s">
        <v>2176</v>
      </c>
      <c r="C260" t="s">
        <v>2452</v>
      </c>
      <c r="D260" s="105" t="s">
        <v>3492</v>
      </c>
      <c r="E260" t="s">
        <v>609</v>
      </c>
      <c r="F260" t="s">
        <v>224</v>
      </c>
      <c r="G260" t="s">
        <v>127</v>
      </c>
      <c r="H260" s="55">
        <v>1.82</v>
      </c>
      <c r="I260" t="s">
        <v>110</v>
      </c>
      <c r="J260" t="s">
        <v>98</v>
      </c>
      <c r="K260" s="56">
        <v>6.9500000000000006E-2</v>
      </c>
      <c r="L260" s="56">
        <v>6.8099999999999994E-2</v>
      </c>
      <c r="M260" s="55">
        <v>12312.77</v>
      </c>
      <c r="N260" s="55">
        <v>100.62</v>
      </c>
      <c r="O260" s="55">
        <v>12.389109174</v>
      </c>
      <c r="P260" s="56">
        <v>1.6000000000000001E-3</v>
      </c>
      <c r="Q260" s="56">
        <v>2.0000000000000001E-4</v>
      </c>
    </row>
    <row r="261" spans="1:17">
      <c r="A261" t="s">
        <v>3415</v>
      </c>
      <c r="B261" t="s">
        <v>2176</v>
      </c>
      <c r="C261" t="s">
        <v>2448</v>
      </c>
      <c r="D261" s="105" t="s">
        <v>3492</v>
      </c>
      <c r="E261" t="s">
        <v>609</v>
      </c>
      <c r="F261" t="s">
        <v>230</v>
      </c>
      <c r="G261" t="s">
        <v>127</v>
      </c>
      <c r="H261" s="55">
        <v>1.73</v>
      </c>
      <c r="I261" t="s">
        <v>110</v>
      </c>
      <c r="J261" t="s">
        <v>98</v>
      </c>
      <c r="K261" s="56">
        <v>6.7500000000000004E-2</v>
      </c>
      <c r="L261" s="56">
        <v>7.17E-2</v>
      </c>
      <c r="M261" s="55">
        <v>11259.09</v>
      </c>
      <c r="N261" s="55">
        <v>99.67</v>
      </c>
      <c r="O261" s="55">
        <v>11.221935003</v>
      </c>
      <c r="P261" s="56">
        <v>1.4E-3</v>
      </c>
      <c r="Q261" s="56">
        <v>2.0000000000000001E-4</v>
      </c>
    </row>
    <row r="262" spans="1:17">
      <c r="A262" t="s">
        <v>3445</v>
      </c>
      <c r="B262" t="s">
        <v>2134</v>
      </c>
      <c r="C262" t="s">
        <v>2454</v>
      </c>
      <c r="D262" s="105" t="s">
        <v>3492</v>
      </c>
      <c r="E262" t="s">
        <v>625</v>
      </c>
      <c r="F262" t="s">
        <v>236</v>
      </c>
      <c r="G262" t="s">
        <v>175</v>
      </c>
      <c r="H262" s="55">
        <v>3.8</v>
      </c>
      <c r="I262" t="s">
        <v>543</v>
      </c>
      <c r="J262" t="s">
        <v>98</v>
      </c>
      <c r="K262" s="56">
        <v>3.3599999999999998E-2</v>
      </c>
      <c r="L262" s="56">
        <v>2.98E-2</v>
      </c>
      <c r="M262" s="55">
        <v>24817.86</v>
      </c>
      <c r="N262" s="55">
        <v>103.78</v>
      </c>
      <c r="O262" s="55">
        <v>25.755975108000001</v>
      </c>
      <c r="P262" s="56">
        <v>3.2000000000000002E-3</v>
      </c>
      <c r="Q262" s="56">
        <v>5.0000000000000001E-4</v>
      </c>
    </row>
    <row r="263" spans="1:17">
      <c r="A263" t="s">
        <v>3446</v>
      </c>
      <c r="B263" t="s">
        <v>2176</v>
      </c>
      <c r="C263" t="s">
        <v>2447</v>
      </c>
      <c r="D263" s="105" t="s">
        <v>3492</v>
      </c>
      <c r="E263" t="s">
        <v>856</v>
      </c>
      <c r="F263" t="s">
        <v>203</v>
      </c>
      <c r="G263" t="s">
        <v>1969</v>
      </c>
      <c r="H263" s="55">
        <v>2.29</v>
      </c>
      <c r="I263" t="s">
        <v>110</v>
      </c>
      <c r="J263" t="s">
        <v>98</v>
      </c>
      <c r="K263" s="56">
        <v>2.1600000000000001E-2</v>
      </c>
      <c r="L263" s="56">
        <v>2.3699999999999999E-2</v>
      </c>
      <c r="M263" s="55">
        <v>10386</v>
      </c>
      <c r="N263" s="55">
        <v>112.3</v>
      </c>
      <c r="O263" s="55">
        <v>11.663478</v>
      </c>
      <c r="P263" s="56">
        <v>1.5E-3</v>
      </c>
      <c r="Q263" s="56">
        <v>2.0000000000000001E-4</v>
      </c>
    </row>
    <row r="264" spans="1:17">
      <c r="A264" s="61" t="s">
        <v>3447</v>
      </c>
      <c r="B264" t="s">
        <v>2176</v>
      </c>
      <c r="C264" t="s">
        <v>2469</v>
      </c>
      <c r="D264" s="105" t="s">
        <v>3492</v>
      </c>
      <c r="E264" t="s">
        <v>643</v>
      </c>
      <c r="F264" t="s">
        <v>1911</v>
      </c>
      <c r="G264" t="s">
        <v>127</v>
      </c>
      <c r="H264" s="55">
        <v>9.36</v>
      </c>
      <c r="I264" t="s">
        <v>110</v>
      </c>
      <c r="J264" t="s">
        <v>98</v>
      </c>
      <c r="K264" s="56">
        <v>6.7000000000000004E-2</v>
      </c>
      <c r="L264" s="56">
        <v>3.4099999999999998E-2</v>
      </c>
      <c r="M264" s="55">
        <v>15324.42</v>
      </c>
      <c r="N264" s="55">
        <v>151.47999999999999</v>
      </c>
      <c r="O264" s="55">
        <v>23.213431415999999</v>
      </c>
      <c r="P264" s="56">
        <v>2.8999999999999998E-3</v>
      </c>
      <c r="Q264" s="56">
        <v>4.0000000000000002E-4</v>
      </c>
    </row>
    <row r="265" spans="1:17">
      <c r="A265" t="s">
        <v>3448</v>
      </c>
      <c r="B265" t="s">
        <v>2134</v>
      </c>
      <c r="C265" t="s">
        <v>2476</v>
      </c>
      <c r="D265" s="105" t="s">
        <v>3492</v>
      </c>
      <c r="E265" t="s">
        <v>643</v>
      </c>
      <c r="F265" t="s">
        <v>2477</v>
      </c>
      <c r="G265" t="s">
        <v>127</v>
      </c>
      <c r="H265" s="55">
        <v>3.37</v>
      </c>
      <c r="I265" t="s">
        <v>335</v>
      </c>
      <c r="J265" t="s">
        <v>98</v>
      </c>
      <c r="K265" s="56">
        <v>4.4299999999999999E-2</v>
      </c>
      <c r="L265" s="56">
        <v>4.19E-2</v>
      </c>
      <c r="M265" s="55">
        <v>18991.8</v>
      </c>
      <c r="N265" s="55">
        <v>102.62</v>
      </c>
      <c r="O265" s="55">
        <v>19.489385160000001</v>
      </c>
      <c r="P265" s="56">
        <v>2.5000000000000001E-3</v>
      </c>
      <c r="Q265" s="56">
        <v>4.0000000000000002E-4</v>
      </c>
    </row>
    <row r="266" spans="1:17">
      <c r="A266" t="s">
        <v>3449</v>
      </c>
      <c r="B266" t="s">
        <v>2134</v>
      </c>
      <c r="C266" t="s">
        <v>2475</v>
      </c>
      <c r="D266" s="105" t="s">
        <v>3492</v>
      </c>
      <c r="E266" t="s">
        <v>643</v>
      </c>
      <c r="F266" t="s">
        <v>247</v>
      </c>
      <c r="G266" t="s">
        <v>127</v>
      </c>
      <c r="H266" s="55">
        <v>2.2999999999999998</v>
      </c>
      <c r="I266" t="s">
        <v>335</v>
      </c>
      <c r="J266" t="s">
        <v>98</v>
      </c>
      <c r="K266" s="56">
        <v>5.2200000000000003E-2</v>
      </c>
      <c r="L266" s="56">
        <v>5.79E-2</v>
      </c>
      <c r="M266" s="55">
        <v>12661.2</v>
      </c>
      <c r="N266" s="55">
        <v>99.81</v>
      </c>
      <c r="O266" s="55">
        <v>12.637143719999999</v>
      </c>
      <c r="P266" s="56">
        <v>1.6000000000000001E-3</v>
      </c>
      <c r="Q266" s="56">
        <v>2.0000000000000001E-4</v>
      </c>
    </row>
    <row r="267" spans="1:17">
      <c r="A267" t="s">
        <v>3419</v>
      </c>
      <c r="B267" t="s">
        <v>2176</v>
      </c>
      <c r="C267" t="s">
        <v>2472</v>
      </c>
      <c r="D267" s="105" t="s">
        <v>3492</v>
      </c>
      <c r="E267" t="s">
        <v>643</v>
      </c>
      <c r="F267" t="s">
        <v>904</v>
      </c>
      <c r="G267" t="s">
        <v>127</v>
      </c>
      <c r="H267" s="55">
        <v>5.32</v>
      </c>
      <c r="I267" t="s">
        <v>668</v>
      </c>
      <c r="J267" t="s">
        <v>98</v>
      </c>
      <c r="K267" s="56">
        <v>3.49E-2</v>
      </c>
      <c r="L267" s="56">
        <v>4.4699999999999997E-2</v>
      </c>
      <c r="M267" s="55">
        <v>1624.64</v>
      </c>
      <c r="N267" s="55">
        <v>99.98</v>
      </c>
      <c r="O267" s="55">
        <v>1.6243150719999999</v>
      </c>
      <c r="P267" s="56">
        <v>2.0000000000000001E-4</v>
      </c>
      <c r="Q267" s="56">
        <v>0</v>
      </c>
    </row>
    <row r="268" spans="1:17">
      <c r="A268" t="s">
        <v>3419</v>
      </c>
      <c r="B268" t="s">
        <v>2176</v>
      </c>
      <c r="C268" t="s">
        <v>2473</v>
      </c>
      <c r="D268" s="105" t="s">
        <v>3492</v>
      </c>
      <c r="E268" t="s">
        <v>643</v>
      </c>
      <c r="F268" t="s">
        <v>904</v>
      </c>
      <c r="G268" t="s">
        <v>127</v>
      </c>
      <c r="H268" s="55">
        <v>5.36</v>
      </c>
      <c r="I268" t="s">
        <v>668</v>
      </c>
      <c r="J268" t="s">
        <v>98</v>
      </c>
      <c r="K268" s="56">
        <v>3.49E-2</v>
      </c>
      <c r="L268" s="56">
        <v>4.4699999999999997E-2</v>
      </c>
      <c r="M268" s="55">
        <v>1976.81</v>
      </c>
      <c r="N268" s="55">
        <v>99.97</v>
      </c>
      <c r="O268" s="55">
        <v>1.9762169570000001</v>
      </c>
      <c r="P268" s="56">
        <v>2.0000000000000001E-4</v>
      </c>
      <c r="Q268" s="56">
        <v>0</v>
      </c>
    </row>
    <row r="269" spans="1:17">
      <c r="A269" t="s">
        <v>3419</v>
      </c>
      <c r="B269" t="s">
        <v>2176</v>
      </c>
      <c r="C269" t="s">
        <v>2474</v>
      </c>
      <c r="D269" s="105" t="s">
        <v>3492</v>
      </c>
      <c r="E269" t="s">
        <v>643</v>
      </c>
      <c r="F269" t="s">
        <v>904</v>
      </c>
      <c r="G269" t="s">
        <v>127</v>
      </c>
      <c r="H269" s="55">
        <v>5.52</v>
      </c>
      <c r="I269" t="s">
        <v>668</v>
      </c>
      <c r="J269" t="s">
        <v>98</v>
      </c>
      <c r="K269" s="56">
        <v>3.49E-2</v>
      </c>
      <c r="L269" s="56">
        <v>4.4499999999999998E-2</v>
      </c>
      <c r="M269" s="55">
        <v>1175.78</v>
      </c>
      <c r="N269" s="55">
        <v>99.9</v>
      </c>
      <c r="O269" s="55">
        <v>1.17460422</v>
      </c>
      <c r="P269" s="56">
        <v>1E-4</v>
      </c>
      <c r="Q269" s="56">
        <v>0</v>
      </c>
    </row>
    <row r="270" spans="1:17">
      <c r="A270" t="s">
        <v>3419</v>
      </c>
      <c r="B270" t="s">
        <v>2176</v>
      </c>
      <c r="C270" t="s">
        <v>2470</v>
      </c>
      <c r="D270" s="105" t="s">
        <v>3492</v>
      </c>
      <c r="E270" t="s">
        <v>643</v>
      </c>
      <c r="F270" t="s">
        <v>904</v>
      </c>
      <c r="G270" t="s">
        <v>127</v>
      </c>
      <c r="H270" s="55">
        <v>5.4</v>
      </c>
      <c r="I270" t="s">
        <v>668</v>
      </c>
      <c r="J270" t="s">
        <v>98</v>
      </c>
      <c r="K270" s="56">
        <v>3.49E-2</v>
      </c>
      <c r="L270" s="56">
        <v>4.4699999999999997E-2</v>
      </c>
      <c r="M270" s="55">
        <v>1568.96</v>
      </c>
      <c r="N270" s="55">
        <v>99.93</v>
      </c>
      <c r="O270" s="55">
        <v>1.567861728</v>
      </c>
      <c r="P270" s="56">
        <v>2.0000000000000001E-4</v>
      </c>
      <c r="Q270" s="56">
        <v>0</v>
      </c>
    </row>
    <row r="271" spans="1:17">
      <c r="A271" t="s">
        <v>3419</v>
      </c>
      <c r="B271" t="s">
        <v>2176</v>
      </c>
      <c r="C271" t="s">
        <v>2471</v>
      </c>
      <c r="D271" s="105" t="s">
        <v>3492</v>
      </c>
      <c r="E271" t="s">
        <v>643</v>
      </c>
      <c r="F271" t="s">
        <v>904</v>
      </c>
      <c r="G271" t="s">
        <v>127</v>
      </c>
      <c r="H271" s="55">
        <v>5.43</v>
      </c>
      <c r="I271" t="s">
        <v>668</v>
      </c>
      <c r="J271" t="s">
        <v>98</v>
      </c>
      <c r="K271" s="56">
        <v>3.49E-2</v>
      </c>
      <c r="L271" s="56">
        <v>4.4600000000000001E-2</v>
      </c>
      <c r="M271" s="55">
        <v>1299.02</v>
      </c>
      <c r="N271" s="55">
        <v>99.94</v>
      </c>
      <c r="O271" s="55">
        <v>1.2982405880000001</v>
      </c>
      <c r="P271" s="56">
        <v>2.0000000000000001E-4</v>
      </c>
      <c r="Q271" s="56">
        <v>0</v>
      </c>
    </row>
    <row r="272" spans="1:17">
      <c r="A272" t="s">
        <v>3416</v>
      </c>
      <c r="B272" t="s">
        <v>2176</v>
      </c>
      <c r="C272" t="s">
        <v>2300</v>
      </c>
      <c r="D272" s="105" t="s">
        <v>3492</v>
      </c>
      <c r="E272" t="s">
        <v>2747</v>
      </c>
      <c r="F272" t="s">
        <v>2301</v>
      </c>
      <c r="G272" s="105" t="s">
        <v>3492</v>
      </c>
      <c r="H272" s="55">
        <v>1.42</v>
      </c>
      <c r="I272" t="s">
        <v>335</v>
      </c>
      <c r="J272" t="s">
        <v>98</v>
      </c>
      <c r="K272" s="56">
        <v>7.5700000000000003E-2</v>
      </c>
      <c r="L272" s="56">
        <v>7.8399999999999997E-2</v>
      </c>
      <c r="M272" s="55">
        <v>303188.42</v>
      </c>
      <c r="N272" s="55">
        <v>101.68</v>
      </c>
      <c r="O272" s="55">
        <v>308.28198545599997</v>
      </c>
      <c r="P272" s="56">
        <v>3.8800000000000001E-2</v>
      </c>
      <c r="Q272" s="56">
        <v>5.7999999999999996E-3</v>
      </c>
    </row>
    <row r="273" spans="1:17">
      <c r="A273" t="s">
        <v>3402</v>
      </c>
      <c r="B273" t="s">
        <v>2134</v>
      </c>
      <c r="C273" t="s">
        <v>2487</v>
      </c>
      <c r="D273" s="105" t="s">
        <v>3492</v>
      </c>
      <c r="E273" t="s">
        <v>2747</v>
      </c>
      <c r="F273" t="s">
        <v>2488</v>
      </c>
      <c r="G273" s="105" t="s">
        <v>3492</v>
      </c>
      <c r="H273" s="55">
        <v>0.01</v>
      </c>
      <c r="I273" t="s">
        <v>727</v>
      </c>
      <c r="J273" t="s">
        <v>98</v>
      </c>
      <c r="K273" s="56">
        <v>0</v>
      </c>
      <c r="L273" s="56">
        <v>1E-4</v>
      </c>
      <c r="M273" s="55">
        <v>-126.27</v>
      </c>
      <c r="N273" s="55">
        <v>166.88372100000001</v>
      </c>
      <c r="O273" s="55">
        <v>-0.2107240745067</v>
      </c>
      <c r="P273" s="56">
        <v>0</v>
      </c>
      <c r="Q273" s="56">
        <v>0</v>
      </c>
    </row>
    <row r="274" spans="1:17">
      <c r="A274" t="s">
        <v>3403</v>
      </c>
      <c r="B274" t="s">
        <v>2134</v>
      </c>
      <c r="C274" t="s">
        <v>2499</v>
      </c>
      <c r="D274" s="105" t="s">
        <v>3492</v>
      </c>
      <c r="E274" t="s">
        <v>2747</v>
      </c>
      <c r="F274" t="s">
        <v>230</v>
      </c>
      <c r="G274" s="105" t="s">
        <v>3492</v>
      </c>
      <c r="H274" s="55">
        <v>3</v>
      </c>
      <c r="I274" t="s">
        <v>590</v>
      </c>
      <c r="J274" t="s">
        <v>98</v>
      </c>
      <c r="K274" s="56">
        <v>6.5000000000000002E-2</v>
      </c>
      <c r="L274" s="56">
        <v>6.5000000000000002E-2</v>
      </c>
      <c r="M274" s="55">
        <v>83596.83</v>
      </c>
      <c r="N274" s="55">
        <v>107.70966199999999</v>
      </c>
      <c r="O274" s="55">
        <v>90.041863035714599</v>
      </c>
      <c r="P274" s="56">
        <v>1.1299999999999999E-2</v>
      </c>
      <c r="Q274" s="56">
        <v>1.6999999999999999E-3</v>
      </c>
    </row>
    <row r="275" spans="1:17">
      <c r="A275" t="s">
        <v>3450</v>
      </c>
      <c r="B275" t="s">
        <v>2176</v>
      </c>
      <c r="C275" t="s">
        <v>2489</v>
      </c>
      <c r="D275" s="105" t="s">
        <v>3492</v>
      </c>
      <c r="E275" t="s">
        <v>2747</v>
      </c>
      <c r="F275" t="s">
        <v>2490</v>
      </c>
      <c r="G275" s="105" t="s">
        <v>3492</v>
      </c>
      <c r="H275" s="55">
        <v>4.6900000000000004</v>
      </c>
      <c r="I275" t="s">
        <v>335</v>
      </c>
      <c r="J275" t="s">
        <v>98</v>
      </c>
      <c r="K275" s="56">
        <v>0.05</v>
      </c>
      <c r="L275" s="56">
        <v>6.9900000000000004E-2</v>
      </c>
      <c r="M275" s="55">
        <v>18965.689999999999</v>
      </c>
      <c r="N275" s="55">
        <v>95.84</v>
      </c>
      <c r="O275" s="55">
        <v>18.176717296</v>
      </c>
      <c r="P275" s="56">
        <v>2.3E-3</v>
      </c>
      <c r="Q275" s="56">
        <v>2.9999999999999997E-4</v>
      </c>
    </row>
    <row r="276" spans="1:17">
      <c r="A276" t="s">
        <v>3450</v>
      </c>
      <c r="B276" t="s">
        <v>2176</v>
      </c>
      <c r="C276" t="s">
        <v>2491</v>
      </c>
      <c r="D276" s="105" t="s">
        <v>3492</v>
      </c>
      <c r="E276" t="s">
        <v>2747</v>
      </c>
      <c r="F276" t="s">
        <v>2492</v>
      </c>
      <c r="G276" s="105" t="s">
        <v>3492</v>
      </c>
      <c r="H276" s="55">
        <v>4.6900000000000004</v>
      </c>
      <c r="I276" t="s">
        <v>335</v>
      </c>
      <c r="J276" t="s">
        <v>98</v>
      </c>
      <c r="K276" s="56">
        <v>0.05</v>
      </c>
      <c r="L276" s="56">
        <v>6.7100000000000007E-2</v>
      </c>
      <c r="M276" s="55">
        <v>13750.1</v>
      </c>
      <c r="N276" s="55">
        <v>96.56</v>
      </c>
      <c r="O276" s="55">
        <v>13.27709656</v>
      </c>
      <c r="P276" s="56">
        <v>1.6999999999999999E-3</v>
      </c>
      <c r="Q276" s="56">
        <v>2.0000000000000001E-4</v>
      </c>
    </row>
    <row r="277" spans="1:17">
      <c r="A277" t="s">
        <v>3450</v>
      </c>
      <c r="B277" t="s">
        <v>2176</v>
      </c>
      <c r="C277" t="s">
        <v>2493</v>
      </c>
      <c r="D277" s="105" t="s">
        <v>3492</v>
      </c>
      <c r="E277" t="s">
        <v>2747</v>
      </c>
      <c r="F277" t="s">
        <v>2494</v>
      </c>
      <c r="G277" s="105" t="s">
        <v>3492</v>
      </c>
      <c r="H277" s="55">
        <v>4.6900000000000004</v>
      </c>
      <c r="I277" t="s">
        <v>335</v>
      </c>
      <c r="J277" t="s">
        <v>98</v>
      </c>
      <c r="K277" s="56">
        <v>0.05</v>
      </c>
      <c r="L277" s="56">
        <v>4.1799999999999997E-2</v>
      </c>
      <c r="M277" s="55">
        <v>6557.29</v>
      </c>
      <c r="N277" s="55">
        <v>107.78</v>
      </c>
      <c r="O277" s="55">
        <v>7.0674471619999997</v>
      </c>
      <c r="P277" s="56">
        <v>8.9999999999999998E-4</v>
      </c>
      <c r="Q277" s="56">
        <v>1E-4</v>
      </c>
    </row>
    <row r="278" spans="1:17">
      <c r="A278" t="s">
        <v>3450</v>
      </c>
      <c r="B278" t="s">
        <v>2176</v>
      </c>
      <c r="C278" t="s">
        <v>2495</v>
      </c>
      <c r="D278" s="105" t="s">
        <v>3492</v>
      </c>
      <c r="E278" t="s">
        <v>2747</v>
      </c>
      <c r="F278" t="s">
        <v>2496</v>
      </c>
      <c r="G278" s="105" t="s">
        <v>3492</v>
      </c>
      <c r="H278" s="55">
        <v>4.6900000000000004</v>
      </c>
      <c r="I278" t="s">
        <v>335</v>
      </c>
      <c r="J278" t="s">
        <v>98</v>
      </c>
      <c r="K278" s="56">
        <v>0.05</v>
      </c>
      <c r="L278" s="56">
        <v>5.2499999999999998E-2</v>
      </c>
      <c r="M278" s="55">
        <v>5921.31</v>
      </c>
      <c r="N278" s="55">
        <v>101.37</v>
      </c>
      <c r="O278" s="55">
        <v>6.0024319469999998</v>
      </c>
      <c r="P278" s="56">
        <v>8.0000000000000004E-4</v>
      </c>
      <c r="Q278" s="56">
        <v>1E-4</v>
      </c>
    </row>
    <row r="279" spans="1:17">
      <c r="A279" t="s">
        <v>3450</v>
      </c>
      <c r="B279" t="s">
        <v>2176</v>
      </c>
      <c r="C279" t="s">
        <v>2497</v>
      </c>
      <c r="D279" s="105" t="s">
        <v>3492</v>
      </c>
      <c r="E279" t="s">
        <v>2747</v>
      </c>
      <c r="F279" t="s">
        <v>2498</v>
      </c>
      <c r="G279" s="105" t="s">
        <v>3492</v>
      </c>
      <c r="H279" s="55">
        <v>4.6900000000000004</v>
      </c>
      <c r="I279" t="s">
        <v>335</v>
      </c>
      <c r="J279" t="s">
        <v>98</v>
      </c>
      <c r="K279" s="56">
        <v>0.05</v>
      </c>
      <c r="L279" s="56">
        <v>4.9200000000000001E-2</v>
      </c>
      <c r="M279" s="55">
        <v>7075.57</v>
      </c>
      <c r="N279" s="55">
        <v>101.61</v>
      </c>
      <c r="O279" s="55">
        <v>7.1894866769999997</v>
      </c>
      <c r="P279" s="56">
        <v>8.9999999999999998E-4</v>
      </c>
      <c r="Q279" s="56">
        <v>1E-4</v>
      </c>
    </row>
    <row r="280" spans="1:17">
      <c r="A280" t="s">
        <v>3451</v>
      </c>
      <c r="B280" t="s">
        <v>2176</v>
      </c>
      <c r="C280" t="s">
        <v>2517</v>
      </c>
      <c r="D280" s="105" t="s">
        <v>3492</v>
      </c>
      <c r="E280" t="s">
        <v>2747</v>
      </c>
      <c r="F280" t="s">
        <v>351</v>
      </c>
      <c r="G280" s="105" t="s">
        <v>3492</v>
      </c>
      <c r="H280" s="55">
        <v>5.54</v>
      </c>
      <c r="I280" t="s">
        <v>668</v>
      </c>
      <c r="J280" t="s">
        <v>98</v>
      </c>
      <c r="K280" s="56">
        <v>4.4999999999999998E-2</v>
      </c>
      <c r="L280" s="56">
        <v>9.0700000000000003E-2</v>
      </c>
      <c r="M280" s="55">
        <v>4714.3999999999996</v>
      </c>
      <c r="N280" s="55">
        <v>87.22</v>
      </c>
      <c r="O280" s="55">
        <v>4.1118996799999996</v>
      </c>
      <c r="P280" s="56">
        <v>5.0000000000000001E-4</v>
      </c>
      <c r="Q280" s="56">
        <v>1E-4</v>
      </c>
    </row>
    <row r="281" spans="1:17">
      <c r="A281" t="s">
        <v>3451</v>
      </c>
      <c r="B281" t="s">
        <v>2176</v>
      </c>
      <c r="C281" t="s">
        <v>2504</v>
      </c>
      <c r="D281" s="105" t="s">
        <v>3492</v>
      </c>
      <c r="E281" t="s">
        <v>2747</v>
      </c>
      <c r="F281" t="s">
        <v>351</v>
      </c>
      <c r="G281" s="105" t="s">
        <v>3492</v>
      </c>
      <c r="H281" s="55">
        <v>5.54</v>
      </c>
      <c r="I281" t="s">
        <v>668</v>
      </c>
      <c r="J281" t="s">
        <v>98</v>
      </c>
      <c r="K281" s="56">
        <v>4.4999999999999998E-2</v>
      </c>
      <c r="L281" s="56">
        <v>9.0700000000000003E-2</v>
      </c>
      <c r="M281" s="55">
        <v>3186.99</v>
      </c>
      <c r="N281" s="55">
        <v>87.75</v>
      </c>
      <c r="O281" s="55">
        <v>2.7965837250000001</v>
      </c>
      <c r="P281" s="56">
        <v>4.0000000000000002E-4</v>
      </c>
      <c r="Q281" s="56">
        <v>1E-4</v>
      </c>
    </row>
    <row r="282" spans="1:17">
      <c r="A282" t="s">
        <v>3451</v>
      </c>
      <c r="B282" t="s">
        <v>2176</v>
      </c>
      <c r="C282" t="s">
        <v>2505</v>
      </c>
      <c r="D282" s="105" t="s">
        <v>3492</v>
      </c>
      <c r="E282" t="s">
        <v>2747</v>
      </c>
      <c r="F282" t="s">
        <v>351</v>
      </c>
      <c r="G282" s="105" t="s">
        <v>3492</v>
      </c>
      <c r="H282" s="55">
        <v>5.54</v>
      </c>
      <c r="I282" t="s">
        <v>668</v>
      </c>
      <c r="J282" t="s">
        <v>98</v>
      </c>
      <c r="K282" s="56">
        <v>4.4999999999999998E-2</v>
      </c>
      <c r="L282" s="56">
        <v>9.0700000000000003E-2</v>
      </c>
      <c r="M282" s="55">
        <v>2932.75</v>
      </c>
      <c r="N282" s="55">
        <v>87.57</v>
      </c>
      <c r="O282" s="55">
        <v>2.5682091749999998</v>
      </c>
      <c r="P282" s="56">
        <v>2.9999999999999997E-4</v>
      </c>
      <c r="Q282" s="56">
        <v>0</v>
      </c>
    </row>
    <row r="283" spans="1:17">
      <c r="A283" t="s">
        <v>3451</v>
      </c>
      <c r="B283" t="s">
        <v>2176</v>
      </c>
      <c r="C283" t="s">
        <v>2506</v>
      </c>
      <c r="D283" s="105" t="s">
        <v>3492</v>
      </c>
      <c r="E283" t="s">
        <v>2747</v>
      </c>
      <c r="F283" t="s">
        <v>351</v>
      </c>
      <c r="G283" s="105" t="s">
        <v>3492</v>
      </c>
      <c r="H283" s="55">
        <v>5.54</v>
      </c>
      <c r="I283" t="s">
        <v>668</v>
      </c>
      <c r="J283" t="s">
        <v>98</v>
      </c>
      <c r="K283" s="56">
        <v>4.4999999999999998E-2</v>
      </c>
      <c r="L283" s="56">
        <v>9.0700000000000003E-2</v>
      </c>
      <c r="M283" s="55">
        <v>3483.19</v>
      </c>
      <c r="N283" s="55">
        <v>88.46</v>
      </c>
      <c r="O283" s="55">
        <v>3.0812298739999999</v>
      </c>
      <c r="P283" s="56">
        <v>4.0000000000000002E-4</v>
      </c>
      <c r="Q283" s="56">
        <v>1E-4</v>
      </c>
    </row>
    <row r="284" spans="1:17">
      <c r="A284" t="s">
        <v>3451</v>
      </c>
      <c r="B284" t="s">
        <v>2176</v>
      </c>
      <c r="C284" t="s">
        <v>2501</v>
      </c>
      <c r="D284" s="105" t="s">
        <v>3492</v>
      </c>
      <c r="E284" t="s">
        <v>2747</v>
      </c>
      <c r="F284" t="s">
        <v>351</v>
      </c>
      <c r="G284" s="105" t="s">
        <v>3492</v>
      </c>
      <c r="H284" s="55">
        <v>5.54</v>
      </c>
      <c r="I284" t="s">
        <v>668</v>
      </c>
      <c r="J284" t="s">
        <v>98</v>
      </c>
      <c r="K284" s="56">
        <v>4.4999999999999998E-2</v>
      </c>
      <c r="L284" s="56">
        <v>9.0700000000000003E-2</v>
      </c>
      <c r="M284" s="55">
        <v>3387.21</v>
      </c>
      <c r="N284" s="55">
        <v>87.75</v>
      </c>
      <c r="O284" s="55">
        <v>2.9722767750000001</v>
      </c>
      <c r="P284" s="56">
        <v>4.0000000000000002E-4</v>
      </c>
      <c r="Q284" s="56">
        <v>1E-4</v>
      </c>
    </row>
    <row r="285" spans="1:17">
      <c r="A285" t="s">
        <v>3451</v>
      </c>
      <c r="B285" t="s">
        <v>2176</v>
      </c>
      <c r="C285" t="s">
        <v>2507</v>
      </c>
      <c r="D285" s="105" t="s">
        <v>3492</v>
      </c>
      <c r="E285" t="s">
        <v>2747</v>
      </c>
      <c r="F285" t="s">
        <v>351</v>
      </c>
      <c r="G285" s="105" t="s">
        <v>3492</v>
      </c>
      <c r="H285" s="55">
        <v>5.56</v>
      </c>
      <c r="I285" t="s">
        <v>668</v>
      </c>
      <c r="J285" t="s">
        <v>98</v>
      </c>
      <c r="K285" s="56">
        <v>4.4999999999999998E-2</v>
      </c>
      <c r="L285" s="56">
        <v>8.9399999999999993E-2</v>
      </c>
      <c r="M285" s="55">
        <v>2450.0300000000002</v>
      </c>
      <c r="N285" s="55">
        <v>88.86</v>
      </c>
      <c r="O285" s="55">
        <v>2.177096658</v>
      </c>
      <c r="P285" s="56">
        <v>2.9999999999999997E-4</v>
      </c>
      <c r="Q285" s="56">
        <v>0</v>
      </c>
    </row>
    <row r="286" spans="1:17">
      <c r="A286" t="s">
        <v>3451</v>
      </c>
      <c r="B286" t="s">
        <v>2176</v>
      </c>
      <c r="C286" t="s">
        <v>2516</v>
      </c>
      <c r="D286" s="105" t="s">
        <v>3492</v>
      </c>
      <c r="E286" t="s">
        <v>2747</v>
      </c>
      <c r="F286" t="s">
        <v>351</v>
      </c>
      <c r="G286" s="105" t="s">
        <v>3492</v>
      </c>
      <c r="H286" s="55">
        <v>5.54</v>
      </c>
      <c r="I286" t="s">
        <v>668</v>
      </c>
      <c r="J286" t="s">
        <v>98</v>
      </c>
      <c r="K286" s="56">
        <v>4.4999999999999998E-2</v>
      </c>
      <c r="L286" s="56">
        <v>9.0700000000000003E-2</v>
      </c>
      <c r="M286" s="55">
        <v>3203.85</v>
      </c>
      <c r="N286" s="55">
        <v>87.66</v>
      </c>
      <c r="O286" s="55">
        <v>2.8084949099999998</v>
      </c>
      <c r="P286" s="56">
        <v>4.0000000000000002E-4</v>
      </c>
      <c r="Q286" s="56">
        <v>1E-4</v>
      </c>
    </row>
    <row r="287" spans="1:17">
      <c r="A287" t="s">
        <v>3451</v>
      </c>
      <c r="B287" t="s">
        <v>2176</v>
      </c>
      <c r="C287" t="s">
        <v>2502</v>
      </c>
      <c r="D287" s="105" t="s">
        <v>3492</v>
      </c>
      <c r="E287" t="s">
        <v>2747</v>
      </c>
      <c r="F287" t="s">
        <v>351</v>
      </c>
      <c r="G287" s="105" t="s">
        <v>3492</v>
      </c>
      <c r="H287" s="55">
        <v>5.54</v>
      </c>
      <c r="I287" t="s">
        <v>668</v>
      </c>
      <c r="J287" t="s">
        <v>98</v>
      </c>
      <c r="K287" s="56">
        <v>4.4999999999999998E-2</v>
      </c>
      <c r="L287" s="56">
        <v>9.0700000000000003E-2</v>
      </c>
      <c r="M287" s="55">
        <v>1312.77</v>
      </c>
      <c r="N287" s="55">
        <v>87.66</v>
      </c>
      <c r="O287" s="55">
        <v>1.1507741819999999</v>
      </c>
      <c r="P287" s="56">
        <v>1E-4</v>
      </c>
      <c r="Q287" s="56">
        <v>0</v>
      </c>
    </row>
    <row r="288" spans="1:17">
      <c r="A288" t="s">
        <v>3451</v>
      </c>
      <c r="B288" t="s">
        <v>2176</v>
      </c>
      <c r="C288" t="s">
        <v>2514</v>
      </c>
      <c r="D288" s="105" t="s">
        <v>3492</v>
      </c>
      <c r="E288" t="s">
        <v>2747</v>
      </c>
      <c r="F288" t="s">
        <v>351</v>
      </c>
      <c r="G288" s="105" t="s">
        <v>3492</v>
      </c>
      <c r="H288" s="55">
        <v>5.54</v>
      </c>
      <c r="I288" t="s">
        <v>668</v>
      </c>
      <c r="J288" t="s">
        <v>98</v>
      </c>
      <c r="K288" s="56">
        <v>4.4999999999999998E-2</v>
      </c>
      <c r="L288" s="56">
        <v>9.0700000000000003E-2</v>
      </c>
      <c r="M288" s="55">
        <v>993.18</v>
      </c>
      <c r="N288" s="55">
        <v>87.84</v>
      </c>
      <c r="O288" s="55">
        <v>0.87240931200000005</v>
      </c>
      <c r="P288" s="56">
        <v>1E-4</v>
      </c>
      <c r="Q288" s="56">
        <v>0</v>
      </c>
    </row>
    <row r="289" spans="1:17">
      <c r="A289" t="s">
        <v>3451</v>
      </c>
      <c r="B289" t="s">
        <v>2176</v>
      </c>
      <c r="C289" t="s">
        <v>2513</v>
      </c>
      <c r="D289" s="105" t="s">
        <v>3492</v>
      </c>
      <c r="E289" t="s">
        <v>2747</v>
      </c>
      <c r="F289" t="s">
        <v>351</v>
      </c>
      <c r="G289" s="105" t="s">
        <v>3492</v>
      </c>
      <c r="H289" s="55">
        <v>5.54</v>
      </c>
      <c r="I289" t="s">
        <v>668</v>
      </c>
      <c r="J289" t="s">
        <v>98</v>
      </c>
      <c r="K289" s="56">
        <v>4.4999999999999998E-2</v>
      </c>
      <c r="L289" s="56">
        <v>9.0700000000000003E-2</v>
      </c>
      <c r="M289" s="55">
        <v>6365.07</v>
      </c>
      <c r="N289" s="55">
        <v>88.37</v>
      </c>
      <c r="O289" s="55">
        <v>5.6248123589999999</v>
      </c>
      <c r="P289" s="56">
        <v>6.9999999999999999E-4</v>
      </c>
      <c r="Q289" s="56">
        <v>1E-4</v>
      </c>
    </row>
    <row r="290" spans="1:17">
      <c r="A290" t="s">
        <v>3451</v>
      </c>
      <c r="B290" t="s">
        <v>2176</v>
      </c>
      <c r="C290" t="s">
        <v>2515</v>
      </c>
      <c r="D290" s="105" t="s">
        <v>3492</v>
      </c>
      <c r="E290" t="s">
        <v>2747</v>
      </c>
      <c r="F290" t="s">
        <v>351</v>
      </c>
      <c r="G290" s="105" t="s">
        <v>3492</v>
      </c>
      <c r="H290" s="55">
        <v>5.54</v>
      </c>
      <c r="I290" t="s">
        <v>668</v>
      </c>
      <c r="J290" t="s">
        <v>98</v>
      </c>
      <c r="K290" s="56">
        <v>4.4999999999999998E-2</v>
      </c>
      <c r="L290" s="56">
        <v>9.0700000000000003E-2</v>
      </c>
      <c r="M290" s="55">
        <v>1197.1099999999999</v>
      </c>
      <c r="N290" s="55">
        <v>87.92</v>
      </c>
      <c r="O290" s="55">
        <v>1.052499112</v>
      </c>
      <c r="P290" s="56">
        <v>1E-4</v>
      </c>
      <c r="Q290" s="56">
        <v>0</v>
      </c>
    </row>
    <row r="291" spans="1:17">
      <c r="A291" t="s">
        <v>3451</v>
      </c>
      <c r="B291" t="s">
        <v>2176</v>
      </c>
      <c r="C291" t="s">
        <v>2508</v>
      </c>
      <c r="D291" s="105" t="s">
        <v>3492</v>
      </c>
      <c r="E291" t="s">
        <v>2747</v>
      </c>
      <c r="F291" t="s">
        <v>351</v>
      </c>
      <c r="G291" s="105" t="s">
        <v>3492</v>
      </c>
      <c r="H291" s="55">
        <v>5.54</v>
      </c>
      <c r="I291" t="s">
        <v>668</v>
      </c>
      <c r="J291" t="s">
        <v>98</v>
      </c>
      <c r="K291" s="56">
        <v>4.4999999999999998E-2</v>
      </c>
      <c r="L291" s="56">
        <v>9.0700000000000003E-2</v>
      </c>
      <c r="M291" s="55">
        <v>1508.51</v>
      </c>
      <c r="N291" s="55">
        <v>88.28</v>
      </c>
      <c r="O291" s="55">
        <v>1.331712628</v>
      </c>
      <c r="P291" s="56">
        <v>2.0000000000000001E-4</v>
      </c>
      <c r="Q291" s="56">
        <v>0</v>
      </c>
    </row>
    <row r="292" spans="1:17">
      <c r="A292" t="s">
        <v>3451</v>
      </c>
      <c r="B292" t="s">
        <v>2176</v>
      </c>
      <c r="C292" t="s">
        <v>2509</v>
      </c>
      <c r="D292" s="105" t="s">
        <v>3492</v>
      </c>
      <c r="E292" t="s">
        <v>2747</v>
      </c>
      <c r="F292" t="s">
        <v>351</v>
      </c>
      <c r="G292" s="105" t="s">
        <v>3492</v>
      </c>
      <c r="H292" s="55">
        <v>5.54</v>
      </c>
      <c r="I292" t="s">
        <v>668</v>
      </c>
      <c r="J292" t="s">
        <v>98</v>
      </c>
      <c r="K292" s="56">
        <v>4.4999999999999998E-2</v>
      </c>
      <c r="L292" s="56">
        <v>9.0700000000000003E-2</v>
      </c>
      <c r="M292" s="55">
        <v>467.39</v>
      </c>
      <c r="N292" s="55">
        <v>87.67</v>
      </c>
      <c r="O292" s="55">
        <v>0.409760813</v>
      </c>
      <c r="P292" s="56">
        <v>1E-4</v>
      </c>
      <c r="Q292" s="56">
        <v>0</v>
      </c>
    </row>
    <row r="293" spans="1:17">
      <c r="A293" t="s">
        <v>3451</v>
      </c>
      <c r="B293" t="s">
        <v>2176</v>
      </c>
      <c r="C293" t="s">
        <v>2510</v>
      </c>
      <c r="D293" s="105" t="s">
        <v>3492</v>
      </c>
      <c r="E293" t="s">
        <v>2747</v>
      </c>
      <c r="F293" t="s">
        <v>351</v>
      </c>
      <c r="G293" s="105" t="s">
        <v>3492</v>
      </c>
      <c r="H293" s="55">
        <v>5.43</v>
      </c>
      <c r="I293" t="s">
        <v>668</v>
      </c>
      <c r="J293" t="s">
        <v>98</v>
      </c>
      <c r="K293" s="56">
        <v>4.4999999999999998E-2</v>
      </c>
      <c r="L293" s="56">
        <v>9.1499999999999998E-2</v>
      </c>
      <c r="M293" s="55">
        <v>349.22</v>
      </c>
      <c r="N293" s="55">
        <v>88.28</v>
      </c>
      <c r="O293" s="55">
        <v>0.30829141599999998</v>
      </c>
      <c r="P293" s="56">
        <v>0</v>
      </c>
      <c r="Q293" s="56">
        <v>0</v>
      </c>
    </row>
    <row r="294" spans="1:17">
      <c r="A294" t="s">
        <v>3451</v>
      </c>
      <c r="B294" t="s">
        <v>2176</v>
      </c>
      <c r="C294" t="s">
        <v>2511</v>
      </c>
      <c r="D294" s="105" t="s">
        <v>3492</v>
      </c>
      <c r="E294" t="s">
        <v>2747</v>
      </c>
      <c r="F294" t="s">
        <v>351</v>
      </c>
      <c r="G294" s="105" t="s">
        <v>3492</v>
      </c>
      <c r="H294" s="55">
        <v>5.58</v>
      </c>
      <c r="I294" t="s">
        <v>668</v>
      </c>
      <c r="J294" t="s">
        <v>98</v>
      </c>
      <c r="K294" s="56">
        <v>4.4999999999999998E-2</v>
      </c>
      <c r="L294" s="56">
        <v>8.7800000000000003E-2</v>
      </c>
      <c r="M294" s="55">
        <v>876.12</v>
      </c>
      <c r="N294" s="55">
        <v>88.28</v>
      </c>
      <c r="O294" s="55">
        <v>0.77343873600000002</v>
      </c>
      <c r="P294" s="56">
        <v>1E-4</v>
      </c>
      <c r="Q294" s="56">
        <v>0</v>
      </c>
    </row>
    <row r="295" spans="1:17">
      <c r="A295" t="s">
        <v>3451</v>
      </c>
      <c r="B295" t="s">
        <v>2176</v>
      </c>
      <c r="C295" t="s">
        <v>2512</v>
      </c>
      <c r="D295" s="105" t="s">
        <v>3492</v>
      </c>
      <c r="E295" t="s">
        <v>2747</v>
      </c>
      <c r="F295" t="s">
        <v>351</v>
      </c>
      <c r="G295" s="105" t="s">
        <v>3492</v>
      </c>
      <c r="H295" s="55">
        <v>5.54</v>
      </c>
      <c r="I295" t="s">
        <v>668</v>
      </c>
      <c r="J295" t="s">
        <v>98</v>
      </c>
      <c r="K295" s="56">
        <v>4.4999999999999998E-2</v>
      </c>
      <c r="L295" s="56">
        <v>9.0700000000000003E-2</v>
      </c>
      <c r="M295" s="55">
        <v>903.62</v>
      </c>
      <c r="N295" s="55">
        <v>86.97</v>
      </c>
      <c r="O295" s="55">
        <v>0.78587831399999997</v>
      </c>
      <c r="P295" s="56">
        <v>1E-4</v>
      </c>
      <c r="Q295" s="56">
        <v>0</v>
      </c>
    </row>
    <row r="296" spans="1:17">
      <c r="A296" t="s">
        <v>3451</v>
      </c>
      <c r="B296" t="s">
        <v>2176</v>
      </c>
      <c r="C296" t="s">
        <v>2500</v>
      </c>
      <c r="D296" s="105" t="s">
        <v>3492</v>
      </c>
      <c r="E296" t="s">
        <v>2747</v>
      </c>
      <c r="F296" t="s">
        <v>351</v>
      </c>
      <c r="G296" s="105" t="s">
        <v>3492</v>
      </c>
      <c r="H296" s="55">
        <v>5.54</v>
      </c>
      <c r="I296" t="s">
        <v>668</v>
      </c>
      <c r="J296" t="s">
        <v>98</v>
      </c>
      <c r="K296" s="56">
        <v>4.4999999999999998E-2</v>
      </c>
      <c r="L296" s="56">
        <v>9.0700000000000003E-2</v>
      </c>
      <c r="M296" s="55">
        <v>924.92</v>
      </c>
      <c r="N296" s="55">
        <v>86.88</v>
      </c>
      <c r="O296" s="55">
        <v>0.80357049599999997</v>
      </c>
      <c r="P296" s="56">
        <v>1E-4</v>
      </c>
      <c r="Q296" s="56">
        <v>0</v>
      </c>
    </row>
    <row r="297" spans="1:17">
      <c r="A297" t="s">
        <v>3451</v>
      </c>
      <c r="B297" t="s">
        <v>2176</v>
      </c>
      <c r="C297" t="s">
        <v>2503</v>
      </c>
      <c r="D297" s="105" t="s">
        <v>3492</v>
      </c>
      <c r="E297" t="s">
        <v>2747</v>
      </c>
      <c r="F297" t="s">
        <v>351</v>
      </c>
      <c r="G297" s="105" t="s">
        <v>3492</v>
      </c>
      <c r="H297" s="55">
        <v>5.54</v>
      </c>
      <c r="I297" t="s">
        <v>668</v>
      </c>
      <c r="J297" t="s">
        <v>98</v>
      </c>
      <c r="K297" s="56">
        <v>4.4999999999999998E-2</v>
      </c>
      <c r="L297" s="56">
        <v>9.0700000000000003E-2</v>
      </c>
      <c r="M297" s="55">
        <v>1693.58</v>
      </c>
      <c r="N297" s="55">
        <v>87.13</v>
      </c>
      <c r="O297" s="55">
        <v>1.475616254</v>
      </c>
      <c r="P297" s="56">
        <v>2.0000000000000001E-4</v>
      </c>
      <c r="Q297" s="56">
        <v>0</v>
      </c>
    </row>
    <row r="298" spans="1:17">
      <c r="A298" s="74" t="s">
        <v>2518</v>
      </c>
      <c r="B298" s="106" t="s">
        <v>3492</v>
      </c>
      <c r="C298" s="106" t="s">
        <v>3492</v>
      </c>
      <c r="D298" s="107" t="s">
        <v>3492</v>
      </c>
      <c r="E298" s="107" t="s">
        <v>3492</v>
      </c>
      <c r="F298" s="107" t="s">
        <v>3492</v>
      </c>
      <c r="G298" s="107" t="s">
        <v>3492</v>
      </c>
      <c r="H298" s="75">
        <v>0</v>
      </c>
      <c r="I298" s="107" t="s">
        <v>3492</v>
      </c>
      <c r="J298" s="107" t="s">
        <v>3492</v>
      </c>
      <c r="K298" s="107" t="s">
        <v>3492</v>
      </c>
      <c r="L298" s="76">
        <v>0</v>
      </c>
      <c r="M298" s="75">
        <v>0</v>
      </c>
      <c r="N298" s="107" t="s">
        <v>3492</v>
      </c>
      <c r="O298" s="75">
        <v>0</v>
      </c>
      <c r="P298" s="76">
        <v>0</v>
      </c>
      <c r="Q298" s="76">
        <v>0</v>
      </c>
    </row>
    <row r="299" spans="1:17">
      <c r="A299" t="s">
        <v>177</v>
      </c>
      <c r="B299" s="106" t="s">
        <v>3492</v>
      </c>
      <c r="C299" t="s">
        <v>177</v>
      </c>
      <c r="D299" s="107" t="s">
        <v>3492</v>
      </c>
      <c r="E299" t="s">
        <v>177</v>
      </c>
      <c r="F299" s="107" t="s">
        <v>3492</v>
      </c>
      <c r="G299" s="107" t="s">
        <v>3492</v>
      </c>
      <c r="H299" s="55">
        <v>0</v>
      </c>
      <c r="I299" t="s">
        <v>177</v>
      </c>
      <c r="J299" t="s">
        <v>177</v>
      </c>
      <c r="K299" s="56">
        <v>0</v>
      </c>
      <c r="L299" s="56">
        <v>0</v>
      </c>
      <c r="M299" s="55">
        <v>0</v>
      </c>
      <c r="N299" s="55">
        <v>0</v>
      </c>
      <c r="O299" s="55">
        <v>0</v>
      </c>
      <c r="P299" s="56">
        <v>0</v>
      </c>
      <c r="Q299" s="56">
        <v>0</v>
      </c>
    </row>
    <row r="300" spans="1:17">
      <c r="A300" s="74" t="s">
        <v>2519</v>
      </c>
      <c r="B300" s="106" t="s">
        <v>3492</v>
      </c>
      <c r="C300" s="106" t="s">
        <v>3492</v>
      </c>
      <c r="D300" s="107" t="s">
        <v>3492</v>
      </c>
      <c r="E300" s="107" t="s">
        <v>3492</v>
      </c>
      <c r="F300" s="107" t="s">
        <v>3492</v>
      </c>
      <c r="G300" s="107" t="s">
        <v>3492</v>
      </c>
      <c r="H300" s="75">
        <v>0</v>
      </c>
      <c r="I300" s="107" t="s">
        <v>3492</v>
      </c>
      <c r="J300" s="107" t="s">
        <v>3492</v>
      </c>
      <c r="K300" s="107" t="s">
        <v>3492</v>
      </c>
      <c r="L300" s="76">
        <v>0</v>
      </c>
      <c r="M300" s="75">
        <v>0</v>
      </c>
      <c r="N300" s="107" t="s">
        <v>3492</v>
      </c>
      <c r="O300" s="75">
        <v>0</v>
      </c>
      <c r="P300" s="76">
        <v>0</v>
      </c>
      <c r="Q300" s="76">
        <v>0</v>
      </c>
    </row>
    <row r="301" spans="1:17">
      <c r="A301" s="74" t="s">
        <v>2520</v>
      </c>
      <c r="B301" s="106" t="s">
        <v>3492</v>
      </c>
      <c r="C301" s="106" t="s">
        <v>3492</v>
      </c>
      <c r="D301" s="107" t="s">
        <v>3492</v>
      </c>
      <c r="E301" s="107" t="s">
        <v>3492</v>
      </c>
      <c r="F301" s="107" t="s">
        <v>3492</v>
      </c>
      <c r="G301" s="107" t="s">
        <v>3492</v>
      </c>
      <c r="H301" s="75">
        <v>0</v>
      </c>
      <c r="I301" s="107" t="s">
        <v>3492</v>
      </c>
      <c r="J301" s="107" t="s">
        <v>3492</v>
      </c>
      <c r="K301" s="107" t="s">
        <v>3492</v>
      </c>
      <c r="L301" s="76">
        <v>0</v>
      </c>
      <c r="M301" s="75">
        <v>0</v>
      </c>
      <c r="N301" s="107" t="s">
        <v>3492</v>
      </c>
      <c r="O301" s="75">
        <v>0</v>
      </c>
      <c r="P301" s="76">
        <v>0</v>
      </c>
      <c r="Q301" s="76">
        <v>0</v>
      </c>
    </row>
    <row r="302" spans="1:17">
      <c r="A302" t="s">
        <v>177</v>
      </c>
      <c r="B302" s="106" t="s">
        <v>3492</v>
      </c>
      <c r="C302" t="s">
        <v>177</v>
      </c>
      <c r="D302" s="107" t="s">
        <v>3492</v>
      </c>
      <c r="E302" t="s">
        <v>177</v>
      </c>
      <c r="F302" s="107" t="s">
        <v>3492</v>
      </c>
      <c r="G302" s="107" t="s">
        <v>3492</v>
      </c>
      <c r="H302" s="55">
        <v>0</v>
      </c>
      <c r="I302" t="s">
        <v>177</v>
      </c>
      <c r="J302" t="s">
        <v>177</v>
      </c>
      <c r="K302" s="56">
        <v>0</v>
      </c>
      <c r="L302" s="56">
        <v>0</v>
      </c>
      <c r="M302" s="55">
        <v>0</v>
      </c>
      <c r="N302" s="55">
        <v>0</v>
      </c>
      <c r="O302" s="55">
        <v>0</v>
      </c>
      <c r="P302" s="56">
        <v>0</v>
      </c>
      <c r="Q302" s="56">
        <v>0</v>
      </c>
    </row>
    <row r="303" spans="1:17">
      <c r="A303" s="74" t="s">
        <v>2521</v>
      </c>
      <c r="B303" s="106" t="s">
        <v>3492</v>
      </c>
      <c r="C303" s="106" t="s">
        <v>3492</v>
      </c>
      <c r="D303" s="107" t="s">
        <v>3492</v>
      </c>
      <c r="E303" s="107" t="s">
        <v>3492</v>
      </c>
      <c r="F303" s="107" t="s">
        <v>3492</v>
      </c>
      <c r="G303" s="107" t="s">
        <v>3492</v>
      </c>
      <c r="H303" s="75">
        <v>0</v>
      </c>
      <c r="I303" s="107" t="s">
        <v>3492</v>
      </c>
      <c r="J303" s="107" t="s">
        <v>3492</v>
      </c>
      <c r="K303" s="107" t="s">
        <v>3492</v>
      </c>
      <c r="L303" s="76">
        <v>0</v>
      </c>
      <c r="M303" s="75">
        <v>0</v>
      </c>
      <c r="N303" s="107" t="s">
        <v>3492</v>
      </c>
      <c r="O303" s="75">
        <v>0</v>
      </c>
      <c r="P303" s="76">
        <v>0</v>
      </c>
      <c r="Q303" s="76">
        <v>0</v>
      </c>
    </row>
    <row r="304" spans="1:17">
      <c r="A304" t="s">
        <v>177</v>
      </c>
      <c r="B304" s="106" t="s">
        <v>3492</v>
      </c>
      <c r="C304" t="s">
        <v>177</v>
      </c>
      <c r="D304" s="107" t="s">
        <v>3492</v>
      </c>
      <c r="E304" t="s">
        <v>177</v>
      </c>
      <c r="F304" s="107" t="s">
        <v>3492</v>
      </c>
      <c r="G304" s="107" t="s">
        <v>3492</v>
      </c>
      <c r="H304" s="55">
        <v>0</v>
      </c>
      <c r="I304" t="s">
        <v>177</v>
      </c>
      <c r="J304" t="s">
        <v>177</v>
      </c>
      <c r="K304" s="56">
        <v>0</v>
      </c>
      <c r="L304" s="56">
        <v>0</v>
      </c>
      <c r="M304" s="55">
        <v>0</v>
      </c>
      <c r="N304" s="55">
        <v>0</v>
      </c>
      <c r="O304" s="55">
        <v>0</v>
      </c>
      <c r="P304" s="56">
        <v>0</v>
      </c>
      <c r="Q304" s="56">
        <v>0</v>
      </c>
    </row>
    <row r="305" spans="1:17">
      <c r="A305" s="74" t="s">
        <v>2522</v>
      </c>
      <c r="B305" s="106" t="s">
        <v>3492</v>
      </c>
      <c r="C305" s="106" t="s">
        <v>3492</v>
      </c>
      <c r="D305" s="107" t="s">
        <v>3492</v>
      </c>
      <c r="E305" s="107" t="s">
        <v>3492</v>
      </c>
      <c r="F305" s="107" t="s">
        <v>3492</v>
      </c>
      <c r="G305" s="107" t="s">
        <v>3492</v>
      </c>
      <c r="H305" s="75">
        <v>0</v>
      </c>
      <c r="I305" s="107" t="s">
        <v>3492</v>
      </c>
      <c r="J305" s="107" t="s">
        <v>3492</v>
      </c>
      <c r="K305" s="107" t="s">
        <v>3492</v>
      </c>
      <c r="L305" s="76">
        <v>0</v>
      </c>
      <c r="M305" s="75">
        <v>0</v>
      </c>
      <c r="N305" s="107" t="s">
        <v>3492</v>
      </c>
      <c r="O305" s="75">
        <v>0</v>
      </c>
      <c r="P305" s="76">
        <v>0</v>
      </c>
      <c r="Q305" s="76">
        <v>0</v>
      </c>
    </row>
    <row r="306" spans="1:17">
      <c r="A306" t="s">
        <v>177</v>
      </c>
      <c r="B306" s="106" t="s">
        <v>3492</v>
      </c>
      <c r="C306" t="s">
        <v>177</v>
      </c>
      <c r="D306" s="107" t="s">
        <v>3492</v>
      </c>
      <c r="E306" t="s">
        <v>177</v>
      </c>
      <c r="F306" s="107" t="s">
        <v>3492</v>
      </c>
      <c r="G306" s="107" t="s">
        <v>3492</v>
      </c>
      <c r="H306" s="55">
        <v>0</v>
      </c>
      <c r="I306" t="s">
        <v>177</v>
      </c>
      <c r="J306" t="s">
        <v>177</v>
      </c>
      <c r="K306" s="56">
        <v>0</v>
      </c>
      <c r="L306" s="56">
        <v>0</v>
      </c>
      <c r="M306" s="55">
        <v>0</v>
      </c>
      <c r="N306" s="55">
        <v>0</v>
      </c>
      <c r="O306" s="55">
        <v>0</v>
      </c>
      <c r="P306" s="56">
        <v>0</v>
      </c>
      <c r="Q306" s="56">
        <v>0</v>
      </c>
    </row>
    <row r="307" spans="1:17">
      <c r="A307" s="74" t="s">
        <v>2523</v>
      </c>
      <c r="B307" s="106" t="s">
        <v>3492</v>
      </c>
      <c r="C307" s="106" t="s">
        <v>3492</v>
      </c>
      <c r="D307" s="107" t="s">
        <v>3492</v>
      </c>
      <c r="E307" s="107" t="s">
        <v>3492</v>
      </c>
      <c r="F307" s="107" t="s">
        <v>3492</v>
      </c>
      <c r="G307" s="107" t="s">
        <v>3492</v>
      </c>
      <c r="H307" s="75">
        <v>0</v>
      </c>
      <c r="I307" s="107" t="s">
        <v>3492</v>
      </c>
      <c r="J307" s="107" t="s">
        <v>3492</v>
      </c>
      <c r="K307" s="107" t="s">
        <v>3492</v>
      </c>
      <c r="L307" s="76">
        <v>0</v>
      </c>
      <c r="M307" s="75">
        <v>0</v>
      </c>
      <c r="N307" s="107" t="s">
        <v>3492</v>
      </c>
      <c r="O307" s="75">
        <v>0</v>
      </c>
      <c r="P307" s="76">
        <v>0</v>
      </c>
      <c r="Q307" s="76">
        <v>0</v>
      </c>
    </row>
    <row r="308" spans="1:17">
      <c r="A308" t="s">
        <v>177</v>
      </c>
      <c r="B308" s="106" t="s">
        <v>3492</v>
      </c>
      <c r="C308" t="s">
        <v>177</v>
      </c>
      <c r="D308" s="107" t="s">
        <v>3492</v>
      </c>
      <c r="E308" t="s">
        <v>177</v>
      </c>
      <c r="F308" s="107" t="s">
        <v>3492</v>
      </c>
      <c r="G308" s="107" t="s">
        <v>3492</v>
      </c>
      <c r="H308" s="55">
        <v>0</v>
      </c>
      <c r="I308" t="s">
        <v>177</v>
      </c>
      <c r="J308" t="s">
        <v>177</v>
      </c>
      <c r="K308" s="56">
        <v>0</v>
      </c>
      <c r="L308" s="56">
        <v>0</v>
      </c>
      <c r="M308" s="55">
        <v>0</v>
      </c>
      <c r="N308" s="55">
        <v>0</v>
      </c>
      <c r="O308" s="55">
        <v>0</v>
      </c>
      <c r="P308" s="56">
        <v>0</v>
      </c>
      <c r="Q308" s="56">
        <v>0</v>
      </c>
    </row>
    <row r="309" spans="1:17">
      <c r="A309" s="74" t="s">
        <v>184</v>
      </c>
      <c r="B309" s="106" t="s">
        <v>3492</v>
      </c>
      <c r="C309" s="106" t="s">
        <v>3492</v>
      </c>
      <c r="D309" s="107" t="s">
        <v>3492</v>
      </c>
      <c r="E309" s="107" t="s">
        <v>3492</v>
      </c>
      <c r="F309" s="107" t="s">
        <v>3492</v>
      </c>
      <c r="G309" s="107" t="s">
        <v>3492</v>
      </c>
      <c r="H309" s="75">
        <v>2.09</v>
      </c>
      <c r="I309" s="107" t="s">
        <v>3492</v>
      </c>
      <c r="J309" s="107" t="s">
        <v>3492</v>
      </c>
      <c r="K309" s="107" t="s">
        <v>3492</v>
      </c>
      <c r="L309" s="76">
        <v>6.9199999999999998E-2</v>
      </c>
      <c r="M309" s="75">
        <v>1147550.8700000001</v>
      </c>
      <c r="N309" s="107" t="s">
        <v>3492</v>
      </c>
      <c r="O309" s="75">
        <v>2709.1133654634154</v>
      </c>
      <c r="P309" s="76">
        <v>0.34100000000000003</v>
      </c>
      <c r="Q309" s="76">
        <v>5.0700000000000002E-2</v>
      </c>
    </row>
    <row r="310" spans="1:17">
      <c r="A310" s="74" t="s">
        <v>2524</v>
      </c>
      <c r="B310" s="106" t="s">
        <v>3492</v>
      </c>
      <c r="C310" s="106" t="s">
        <v>3492</v>
      </c>
      <c r="D310" s="107" t="s">
        <v>3492</v>
      </c>
      <c r="E310" s="107" t="s">
        <v>3492</v>
      </c>
      <c r="F310" s="107" t="s">
        <v>3492</v>
      </c>
      <c r="G310" s="107" t="s">
        <v>3492</v>
      </c>
      <c r="H310" s="75">
        <v>0</v>
      </c>
      <c r="I310" s="107" t="s">
        <v>3492</v>
      </c>
      <c r="J310" s="107" t="s">
        <v>3492</v>
      </c>
      <c r="K310" s="107" t="s">
        <v>3492</v>
      </c>
      <c r="L310" s="76">
        <v>0</v>
      </c>
      <c r="M310" s="75">
        <v>0</v>
      </c>
      <c r="N310" s="107" t="s">
        <v>3492</v>
      </c>
      <c r="O310" s="75">
        <v>0</v>
      </c>
      <c r="P310" s="76">
        <v>0</v>
      </c>
      <c r="Q310" s="76">
        <v>0</v>
      </c>
    </row>
    <row r="311" spans="1:17">
      <c r="A311" t="s">
        <v>177</v>
      </c>
      <c r="B311" s="106" t="s">
        <v>3492</v>
      </c>
      <c r="C311" t="s">
        <v>177</v>
      </c>
      <c r="D311" s="107" t="s">
        <v>3492</v>
      </c>
      <c r="E311" t="s">
        <v>177</v>
      </c>
      <c r="F311" s="107" t="s">
        <v>3492</v>
      </c>
      <c r="G311" s="107" t="s">
        <v>3492</v>
      </c>
      <c r="H311" s="55">
        <v>0</v>
      </c>
      <c r="I311" t="s">
        <v>177</v>
      </c>
      <c r="J311" t="s">
        <v>177</v>
      </c>
      <c r="K311" s="56">
        <v>0</v>
      </c>
      <c r="L311" s="56">
        <v>0</v>
      </c>
      <c r="M311" s="55">
        <v>0</v>
      </c>
      <c r="N311" s="55">
        <v>0</v>
      </c>
      <c r="O311" s="55">
        <v>0</v>
      </c>
      <c r="P311" s="56">
        <v>0</v>
      </c>
      <c r="Q311" s="56">
        <v>0</v>
      </c>
    </row>
    <row r="312" spans="1:17">
      <c r="A312" s="74" t="s">
        <v>2174</v>
      </c>
      <c r="B312" s="106" t="s">
        <v>3492</v>
      </c>
      <c r="C312" s="106" t="s">
        <v>3492</v>
      </c>
      <c r="D312" s="107" t="s">
        <v>3492</v>
      </c>
      <c r="E312" s="107" t="s">
        <v>3492</v>
      </c>
      <c r="F312" s="107" t="s">
        <v>3492</v>
      </c>
      <c r="G312" s="107" t="s">
        <v>3492</v>
      </c>
      <c r="H312" s="75">
        <v>0</v>
      </c>
      <c r="I312" s="107" t="s">
        <v>3492</v>
      </c>
      <c r="J312" s="107" t="s">
        <v>3492</v>
      </c>
      <c r="K312" s="107" t="s">
        <v>3492</v>
      </c>
      <c r="L312" s="76">
        <v>0</v>
      </c>
      <c r="M312" s="75">
        <v>0</v>
      </c>
      <c r="N312" s="107" t="s">
        <v>3492</v>
      </c>
      <c r="O312" s="75">
        <v>0</v>
      </c>
      <c r="P312" s="76">
        <v>0</v>
      </c>
      <c r="Q312" s="76">
        <v>0</v>
      </c>
    </row>
    <row r="313" spans="1:17">
      <c r="A313" t="s">
        <v>177</v>
      </c>
      <c r="B313" s="106" t="s">
        <v>3492</v>
      </c>
      <c r="C313" t="s">
        <v>177</v>
      </c>
      <c r="D313" s="107" t="s">
        <v>3492</v>
      </c>
      <c r="E313" t="s">
        <v>177</v>
      </c>
      <c r="F313" s="107" t="s">
        <v>3492</v>
      </c>
      <c r="G313" s="107" t="s">
        <v>3492</v>
      </c>
      <c r="H313" s="55">
        <v>0</v>
      </c>
      <c r="I313" t="s">
        <v>177</v>
      </c>
      <c r="J313" t="s">
        <v>177</v>
      </c>
      <c r="K313" s="56">
        <v>0</v>
      </c>
      <c r="L313" s="56">
        <v>0</v>
      </c>
      <c r="M313" s="55">
        <v>0</v>
      </c>
      <c r="N313" s="55">
        <v>0</v>
      </c>
      <c r="O313" s="55">
        <v>0</v>
      </c>
      <c r="P313" s="56">
        <v>0</v>
      </c>
      <c r="Q313" s="56">
        <v>0</v>
      </c>
    </row>
    <row r="314" spans="1:17">
      <c r="A314" s="74" t="s">
        <v>2175</v>
      </c>
      <c r="B314" s="106" t="s">
        <v>3492</v>
      </c>
      <c r="C314" s="106" t="s">
        <v>3492</v>
      </c>
      <c r="D314" s="107" t="s">
        <v>3492</v>
      </c>
      <c r="E314" s="107" t="s">
        <v>3492</v>
      </c>
      <c r="F314" s="107" t="s">
        <v>3492</v>
      </c>
      <c r="G314" s="107" t="s">
        <v>3492</v>
      </c>
      <c r="H314" s="75">
        <v>2.09</v>
      </c>
      <c r="I314" s="107" t="s">
        <v>3492</v>
      </c>
      <c r="J314" s="107" t="s">
        <v>3492</v>
      </c>
      <c r="K314" s="107" t="s">
        <v>3492</v>
      </c>
      <c r="L314" s="76">
        <v>6.9199999999999998E-2</v>
      </c>
      <c r="M314" s="75">
        <v>1147550.8700000001</v>
      </c>
      <c r="N314" s="107" t="s">
        <v>3492</v>
      </c>
      <c r="O314" s="75">
        <v>2709.1133654634154</v>
      </c>
      <c r="P314" s="76">
        <v>0.34100000000000003</v>
      </c>
      <c r="Q314" s="76">
        <v>5.0700000000000002E-2</v>
      </c>
    </row>
    <row r="315" spans="1:17">
      <c r="A315" s="61" t="s">
        <v>3490</v>
      </c>
      <c r="B315" t="s">
        <v>2134</v>
      </c>
      <c r="C315" t="s">
        <v>2527</v>
      </c>
      <c r="D315" s="105" t="s">
        <v>3492</v>
      </c>
      <c r="E315" t="s">
        <v>462</v>
      </c>
      <c r="F315" t="s">
        <v>2528</v>
      </c>
      <c r="G315" t="s">
        <v>175</v>
      </c>
      <c r="H315" s="55">
        <v>3.33</v>
      </c>
      <c r="I315" t="s">
        <v>668</v>
      </c>
      <c r="J315" t="s">
        <v>100</v>
      </c>
      <c r="K315" s="56">
        <v>4.8000000000000001E-2</v>
      </c>
      <c r="L315" s="56">
        <v>6.0100000000000001E-2</v>
      </c>
      <c r="M315" s="55">
        <v>37126.35</v>
      </c>
      <c r="N315" s="55">
        <v>97.74</v>
      </c>
      <c r="O315" s="55">
        <v>131.61401711523001</v>
      </c>
      <c r="P315" s="56">
        <v>1.66E-2</v>
      </c>
      <c r="Q315" s="56">
        <v>2.5000000000000001E-3</v>
      </c>
    </row>
    <row r="316" spans="1:17">
      <c r="A316" s="61" t="s">
        <v>3490</v>
      </c>
      <c r="B316" t="s">
        <v>2134</v>
      </c>
      <c r="C316" t="s">
        <v>2525</v>
      </c>
      <c r="D316" s="105" t="s">
        <v>3492</v>
      </c>
      <c r="E316" t="s">
        <v>462</v>
      </c>
      <c r="F316" t="s">
        <v>2526</v>
      </c>
      <c r="G316" t="s">
        <v>175</v>
      </c>
      <c r="H316" s="55">
        <v>3.33</v>
      </c>
      <c r="I316" t="s">
        <v>668</v>
      </c>
      <c r="J316" t="s">
        <v>100</v>
      </c>
      <c r="K316" s="56">
        <v>4.5999999999999999E-2</v>
      </c>
      <c r="L316" s="56">
        <v>6.4399999999999999E-2</v>
      </c>
      <c r="M316" s="55">
        <v>18515.919999999998</v>
      </c>
      <c r="N316" s="55">
        <v>95.72</v>
      </c>
      <c r="O316" s="55">
        <v>64.282911889247998</v>
      </c>
      <c r="P316" s="56">
        <v>8.0999999999999996E-3</v>
      </c>
      <c r="Q316" s="56">
        <v>1.1999999999999999E-3</v>
      </c>
    </row>
    <row r="317" spans="1:17">
      <c r="A317" s="61" t="s">
        <v>3490</v>
      </c>
      <c r="B317" t="s">
        <v>2134</v>
      </c>
      <c r="C317" t="s">
        <v>2529</v>
      </c>
      <c r="D317" s="105" t="s">
        <v>3492</v>
      </c>
      <c r="E317" t="s">
        <v>462</v>
      </c>
      <c r="F317" t="s">
        <v>2530</v>
      </c>
      <c r="G317" t="s">
        <v>175</v>
      </c>
      <c r="H317" s="55">
        <v>3.26</v>
      </c>
      <c r="I317" t="s">
        <v>668</v>
      </c>
      <c r="J317" t="s">
        <v>100</v>
      </c>
      <c r="K317" s="56">
        <v>5.4399999999999997E-2</v>
      </c>
      <c r="L317" s="56">
        <v>7.5999999999999998E-2</v>
      </c>
      <c r="M317" s="55">
        <v>18815.349999999999</v>
      </c>
      <c r="N317" s="55">
        <v>95.24</v>
      </c>
      <c r="O317" s="55">
        <v>64.994894586179996</v>
      </c>
      <c r="P317" s="56">
        <v>8.2000000000000007E-3</v>
      </c>
      <c r="Q317" s="56">
        <v>1.1999999999999999E-3</v>
      </c>
    </row>
    <row r="318" spans="1:17">
      <c r="A318" t="s">
        <v>3452</v>
      </c>
      <c r="B318" t="s">
        <v>2176</v>
      </c>
      <c r="C318" t="s">
        <v>2544</v>
      </c>
      <c r="D318" s="105" t="s">
        <v>3492</v>
      </c>
      <c r="E318" t="s">
        <v>2225</v>
      </c>
      <c r="F318" t="s">
        <v>2545</v>
      </c>
      <c r="G318" t="s">
        <v>1969</v>
      </c>
      <c r="H318" s="55">
        <v>0.23</v>
      </c>
      <c r="I318" t="s">
        <v>954</v>
      </c>
      <c r="J318" t="s">
        <v>100</v>
      </c>
      <c r="K318" s="56">
        <v>7.9699999999999993E-2</v>
      </c>
      <c r="L318" s="56">
        <v>8.8599999999999998E-2</v>
      </c>
      <c r="M318" s="55">
        <v>14715.67</v>
      </c>
      <c r="N318" s="55">
        <v>100.14</v>
      </c>
      <c r="O318" s="55">
        <v>53.448458319125997</v>
      </c>
      <c r="P318" s="56">
        <v>6.7000000000000002E-3</v>
      </c>
      <c r="Q318" s="56">
        <v>1E-3</v>
      </c>
    </row>
    <row r="319" spans="1:17">
      <c r="A319" t="s">
        <v>3452</v>
      </c>
      <c r="B319" t="s">
        <v>2176</v>
      </c>
      <c r="C319" t="s">
        <v>2546</v>
      </c>
      <c r="D319" s="105" t="s">
        <v>3492</v>
      </c>
      <c r="E319" t="s">
        <v>2225</v>
      </c>
      <c r="F319" t="s">
        <v>2547</v>
      </c>
      <c r="G319" t="s">
        <v>1969</v>
      </c>
      <c r="H319" s="55">
        <v>0.23</v>
      </c>
      <c r="I319" t="s">
        <v>954</v>
      </c>
      <c r="J319" t="s">
        <v>100</v>
      </c>
      <c r="K319" s="56">
        <v>7.9699999999999993E-2</v>
      </c>
      <c r="L319" s="56">
        <v>8.8599999999999998E-2</v>
      </c>
      <c r="M319" s="55">
        <v>41.04</v>
      </c>
      <c r="N319" s="55">
        <v>103.45198610958879</v>
      </c>
      <c r="O319" s="55">
        <v>0.15399043312543401</v>
      </c>
      <c r="P319" s="56">
        <v>0</v>
      </c>
      <c r="Q319" s="56">
        <v>0</v>
      </c>
    </row>
    <row r="320" spans="1:17">
      <c r="A320" t="s">
        <v>3452</v>
      </c>
      <c r="B320" t="s">
        <v>2176</v>
      </c>
      <c r="C320" t="s">
        <v>2548</v>
      </c>
      <c r="D320" s="105" t="s">
        <v>3492</v>
      </c>
      <c r="E320" t="s">
        <v>2225</v>
      </c>
      <c r="F320" t="s">
        <v>233</v>
      </c>
      <c r="G320" t="s">
        <v>1969</v>
      </c>
      <c r="H320" s="55">
        <v>0.23</v>
      </c>
      <c r="I320" t="s">
        <v>954</v>
      </c>
      <c r="J320" t="s">
        <v>100</v>
      </c>
      <c r="K320" s="56">
        <v>7.9699999999999993E-2</v>
      </c>
      <c r="L320" s="56">
        <v>8.8599999999999998E-2</v>
      </c>
      <c r="M320" s="55">
        <v>56.05</v>
      </c>
      <c r="N320" s="55">
        <v>100.14</v>
      </c>
      <c r="O320" s="55">
        <v>0.20357796069</v>
      </c>
      <c r="P320" s="56">
        <v>0</v>
      </c>
      <c r="Q320" s="56">
        <v>0</v>
      </c>
    </row>
    <row r="321" spans="1:17">
      <c r="A321" t="s">
        <v>3452</v>
      </c>
      <c r="B321" t="s">
        <v>2176</v>
      </c>
      <c r="C321" t="s">
        <v>2549</v>
      </c>
      <c r="D321" s="105" t="s">
        <v>3492</v>
      </c>
      <c r="E321" t="s">
        <v>2225</v>
      </c>
      <c r="F321" t="s">
        <v>2550</v>
      </c>
      <c r="G321" t="s">
        <v>1969</v>
      </c>
      <c r="H321" s="55">
        <v>0.23</v>
      </c>
      <c r="I321" t="s">
        <v>954</v>
      </c>
      <c r="J321" t="s">
        <v>100</v>
      </c>
      <c r="K321" s="56">
        <v>7.9600000000000004E-2</v>
      </c>
      <c r="L321" s="56">
        <v>8.8599999999999998E-2</v>
      </c>
      <c r="M321" s="55">
        <v>29.1</v>
      </c>
      <c r="N321" s="55">
        <v>100.14</v>
      </c>
      <c r="O321" s="55">
        <v>0.10569346398</v>
      </c>
      <c r="P321" s="56">
        <v>0</v>
      </c>
      <c r="Q321" s="56">
        <v>0</v>
      </c>
    </row>
    <row r="322" spans="1:17">
      <c r="A322" t="s">
        <v>3452</v>
      </c>
      <c r="B322" t="s">
        <v>2176</v>
      </c>
      <c r="C322" t="s">
        <v>2551</v>
      </c>
      <c r="D322" s="105" t="s">
        <v>3492</v>
      </c>
      <c r="E322" t="s">
        <v>2225</v>
      </c>
      <c r="F322" t="s">
        <v>2552</v>
      </c>
      <c r="G322" t="s">
        <v>1969</v>
      </c>
      <c r="H322" s="55">
        <v>0.23</v>
      </c>
      <c r="I322" t="s">
        <v>954</v>
      </c>
      <c r="J322" t="s">
        <v>100</v>
      </c>
      <c r="K322" s="56">
        <v>7.9699999999999993E-2</v>
      </c>
      <c r="L322" s="56">
        <v>8.8599999999999998E-2</v>
      </c>
      <c r="M322" s="55">
        <v>106.35</v>
      </c>
      <c r="N322" s="55">
        <v>100.14</v>
      </c>
      <c r="O322" s="55">
        <v>0.38627147403000001</v>
      </c>
      <c r="P322" s="56">
        <v>0</v>
      </c>
      <c r="Q322" s="56">
        <v>0</v>
      </c>
    </row>
    <row r="323" spans="1:17">
      <c r="A323" t="s">
        <v>3452</v>
      </c>
      <c r="B323" t="s">
        <v>2176</v>
      </c>
      <c r="C323" t="s">
        <v>2553</v>
      </c>
      <c r="D323" s="105" t="s">
        <v>3492</v>
      </c>
      <c r="E323" t="s">
        <v>2225</v>
      </c>
      <c r="F323" t="s">
        <v>244</v>
      </c>
      <c r="G323" t="s">
        <v>1969</v>
      </c>
      <c r="H323" s="55">
        <v>0.23</v>
      </c>
      <c r="I323" t="s">
        <v>954</v>
      </c>
      <c r="J323" t="s">
        <v>100</v>
      </c>
      <c r="K323" s="56">
        <v>7.9699999999999993E-2</v>
      </c>
      <c r="L323" s="56">
        <v>8.8599999999999998E-2</v>
      </c>
      <c r="M323" s="55">
        <v>57.47</v>
      </c>
      <c r="N323" s="55">
        <v>100.14</v>
      </c>
      <c r="O323" s="55">
        <v>0.208735511166</v>
      </c>
      <c r="P323" s="56">
        <v>0</v>
      </c>
      <c r="Q323" s="56">
        <v>0</v>
      </c>
    </row>
    <row r="324" spans="1:17">
      <c r="A324" t="s">
        <v>3452</v>
      </c>
      <c r="B324" t="s">
        <v>2176</v>
      </c>
      <c r="C324" t="s">
        <v>2554</v>
      </c>
      <c r="D324" s="105" t="s">
        <v>3492</v>
      </c>
      <c r="E324" t="s">
        <v>2225</v>
      </c>
      <c r="F324" t="s">
        <v>247</v>
      </c>
      <c r="G324" t="s">
        <v>1969</v>
      </c>
      <c r="H324" s="55">
        <v>0.23</v>
      </c>
      <c r="I324" t="s">
        <v>954</v>
      </c>
      <c r="J324" t="s">
        <v>100</v>
      </c>
      <c r="K324" s="56">
        <v>7.9699999999999993E-2</v>
      </c>
      <c r="L324" s="56">
        <v>8.8599999999999998E-2</v>
      </c>
      <c r="M324" s="55">
        <v>44.88</v>
      </c>
      <c r="N324" s="55">
        <v>100.14</v>
      </c>
      <c r="O324" s="55">
        <v>0.163007651664</v>
      </c>
      <c r="P324" s="56">
        <v>0</v>
      </c>
      <c r="Q324" s="56">
        <v>0</v>
      </c>
    </row>
    <row r="325" spans="1:17">
      <c r="A325" t="s">
        <v>3452</v>
      </c>
      <c r="B325" t="s">
        <v>2176</v>
      </c>
      <c r="C325" t="s">
        <v>2555</v>
      </c>
      <c r="D325" s="105" t="s">
        <v>3492</v>
      </c>
      <c r="E325" t="s">
        <v>2225</v>
      </c>
      <c r="F325" t="s">
        <v>2556</v>
      </c>
      <c r="G325" t="s">
        <v>1969</v>
      </c>
      <c r="H325" s="55">
        <v>0.23</v>
      </c>
      <c r="I325" t="s">
        <v>954</v>
      </c>
      <c r="J325" t="s">
        <v>100</v>
      </c>
      <c r="K325" s="56">
        <v>7.9699999999999993E-2</v>
      </c>
      <c r="L325" s="56">
        <v>8.8599999999999998E-2</v>
      </c>
      <c r="M325" s="55">
        <v>110.14</v>
      </c>
      <c r="N325" s="55">
        <v>100.14</v>
      </c>
      <c r="O325" s="55">
        <v>0.40003704889199998</v>
      </c>
      <c r="P325" s="56">
        <v>1E-4</v>
      </c>
      <c r="Q325" s="56">
        <v>0</v>
      </c>
    </row>
    <row r="326" spans="1:17">
      <c r="A326" t="s">
        <v>3452</v>
      </c>
      <c r="B326" t="s">
        <v>2176</v>
      </c>
      <c r="C326" t="s">
        <v>2557</v>
      </c>
      <c r="D326" s="105" t="s">
        <v>3492</v>
      </c>
      <c r="E326" t="s">
        <v>2225</v>
      </c>
      <c r="F326" t="s">
        <v>239</v>
      </c>
      <c r="G326" t="s">
        <v>1969</v>
      </c>
      <c r="H326" s="55">
        <v>0.23</v>
      </c>
      <c r="I326" t="s">
        <v>954</v>
      </c>
      <c r="J326" t="s">
        <v>100</v>
      </c>
      <c r="K326" s="56">
        <v>7.9699999999999993E-2</v>
      </c>
      <c r="L326" s="56">
        <v>8.8599999999999998E-2</v>
      </c>
      <c r="M326" s="55">
        <v>55.57</v>
      </c>
      <c r="N326" s="55">
        <v>100.14</v>
      </c>
      <c r="O326" s="55">
        <v>0.201834563346</v>
      </c>
      <c r="P326" s="56">
        <v>0</v>
      </c>
      <c r="Q326" s="56">
        <v>0</v>
      </c>
    </row>
    <row r="327" spans="1:17">
      <c r="A327" t="s">
        <v>3452</v>
      </c>
      <c r="B327" t="s">
        <v>2176</v>
      </c>
      <c r="C327" t="s">
        <v>2558</v>
      </c>
      <c r="D327" s="105" t="s">
        <v>3492</v>
      </c>
      <c r="E327" t="s">
        <v>2225</v>
      </c>
      <c r="F327" t="s">
        <v>2559</v>
      </c>
      <c r="G327" t="s">
        <v>1969</v>
      </c>
      <c r="H327" s="55">
        <v>0.23</v>
      </c>
      <c r="I327" t="s">
        <v>954</v>
      </c>
      <c r="J327" t="s">
        <v>100</v>
      </c>
      <c r="K327" s="56">
        <v>7.9699999999999993E-2</v>
      </c>
      <c r="L327" s="56">
        <v>8.8599999999999998E-2</v>
      </c>
      <c r="M327" s="55">
        <v>56.54</v>
      </c>
      <c r="N327" s="55">
        <v>100.14</v>
      </c>
      <c r="O327" s="55">
        <v>0.20535767881200001</v>
      </c>
      <c r="P327" s="56">
        <v>0</v>
      </c>
      <c r="Q327" s="56">
        <v>0</v>
      </c>
    </row>
    <row r="328" spans="1:17">
      <c r="A328" t="s">
        <v>3452</v>
      </c>
      <c r="B328" t="s">
        <v>2176</v>
      </c>
      <c r="C328" t="s">
        <v>2560</v>
      </c>
      <c r="D328" s="105" t="s">
        <v>3492</v>
      </c>
      <c r="E328" t="s">
        <v>2225</v>
      </c>
      <c r="F328" t="s">
        <v>2561</v>
      </c>
      <c r="G328" t="s">
        <v>1969</v>
      </c>
      <c r="H328" s="55">
        <v>0.23</v>
      </c>
      <c r="I328" t="s">
        <v>954</v>
      </c>
      <c r="J328" t="s">
        <v>100</v>
      </c>
      <c r="K328" s="56">
        <v>7.9699999999999993E-2</v>
      </c>
      <c r="L328" s="56">
        <v>8.8599999999999998E-2</v>
      </c>
      <c r="M328" s="55">
        <v>42.05</v>
      </c>
      <c r="N328" s="55">
        <v>100.14</v>
      </c>
      <c r="O328" s="55">
        <v>0.15272887149</v>
      </c>
      <c r="P328" s="56">
        <v>0</v>
      </c>
      <c r="Q328" s="56">
        <v>0</v>
      </c>
    </row>
    <row r="329" spans="1:17">
      <c r="A329" t="s">
        <v>3453</v>
      </c>
      <c r="B329" t="s">
        <v>2176</v>
      </c>
      <c r="C329" t="s">
        <v>2539</v>
      </c>
      <c r="D329" s="105" t="s">
        <v>3492</v>
      </c>
      <c r="E329" t="s">
        <v>2225</v>
      </c>
      <c r="F329" t="s">
        <v>358</v>
      </c>
      <c r="G329" t="s">
        <v>1969</v>
      </c>
      <c r="H329" s="55">
        <v>0.6</v>
      </c>
      <c r="I329" t="s">
        <v>1576</v>
      </c>
      <c r="J329" t="s">
        <v>171</v>
      </c>
      <c r="K329" s="56">
        <v>7.7299999999999994E-2</v>
      </c>
      <c r="L329" s="56">
        <v>7.9899999999999999E-2</v>
      </c>
      <c r="M329" s="55">
        <v>143181.13</v>
      </c>
      <c r="N329" s="55">
        <v>101.35</v>
      </c>
      <c r="O329" s="55">
        <v>51.646099383254501</v>
      </c>
      <c r="P329" s="56">
        <v>6.4999999999999997E-3</v>
      </c>
      <c r="Q329" s="56">
        <v>1E-3</v>
      </c>
    </row>
    <row r="330" spans="1:17">
      <c r="A330" t="s">
        <v>3453</v>
      </c>
      <c r="B330" t="s">
        <v>2176</v>
      </c>
      <c r="C330" t="s">
        <v>2540</v>
      </c>
      <c r="D330" s="105" t="s">
        <v>3492</v>
      </c>
      <c r="E330" t="s">
        <v>2225</v>
      </c>
      <c r="F330" t="s">
        <v>2444</v>
      </c>
      <c r="G330" t="s">
        <v>1969</v>
      </c>
      <c r="H330" s="55">
        <v>0.6</v>
      </c>
      <c r="I330" t="s">
        <v>1576</v>
      </c>
      <c r="J330" t="s">
        <v>169</v>
      </c>
      <c r="K330" s="56">
        <v>7.1199999999999999E-2</v>
      </c>
      <c r="L330" s="56">
        <v>6.9599999999999995E-2</v>
      </c>
      <c r="M330" s="55">
        <v>3924.83</v>
      </c>
      <c r="N330" s="55">
        <v>101.43</v>
      </c>
      <c r="O330" s="55">
        <v>1.4438924035263001</v>
      </c>
      <c r="P330" s="56">
        <v>2.0000000000000001E-4</v>
      </c>
      <c r="Q330" s="56">
        <v>0</v>
      </c>
    </row>
    <row r="331" spans="1:17">
      <c r="A331" t="s">
        <v>3453</v>
      </c>
      <c r="B331" t="s">
        <v>2176</v>
      </c>
      <c r="C331" t="s">
        <v>2541</v>
      </c>
      <c r="D331" s="105" t="s">
        <v>3492</v>
      </c>
      <c r="E331" t="s">
        <v>2225</v>
      </c>
      <c r="F331" t="s">
        <v>233</v>
      </c>
      <c r="G331" t="s">
        <v>1969</v>
      </c>
      <c r="H331" s="55">
        <v>0.6</v>
      </c>
      <c r="I331" t="s">
        <v>1576</v>
      </c>
      <c r="J331" t="s">
        <v>169</v>
      </c>
      <c r="K331" s="56">
        <v>7.1199999999999999E-2</v>
      </c>
      <c r="L331" s="56">
        <v>6.9599999999999995E-2</v>
      </c>
      <c r="M331" s="55">
        <v>1519.4</v>
      </c>
      <c r="N331" s="55">
        <v>101.43</v>
      </c>
      <c r="O331" s="55">
        <v>0.55896691523399999</v>
      </c>
      <c r="P331" s="56">
        <v>1E-4</v>
      </c>
      <c r="Q331" s="56">
        <v>0</v>
      </c>
    </row>
    <row r="332" spans="1:17">
      <c r="A332" t="s">
        <v>3453</v>
      </c>
      <c r="B332" t="s">
        <v>2176</v>
      </c>
      <c r="C332" t="s">
        <v>2542</v>
      </c>
      <c r="D332" s="105" t="s">
        <v>3492</v>
      </c>
      <c r="E332" t="s">
        <v>2225</v>
      </c>
      <c r="F332" t="s">
        <v>244</v>
      </c>
      <c r="G332" t="s">
        <v>1969</v>
      </c>
      <c r="H332" s="55">
        <v>0.6</v>
      </c>
      <c r="I332" t="s">
        <v>1576</v>
      </c>
      <c r="J332" t="s">
        <v>169</v>
      </c>
      <c r="K332" s="56">
        <v>7.1199999999999999E-2</v>
      </c>
      <c r="L332" s="56">
        <v>6.9599999999999995E-2</v>
      </c>
      <c r="M332" s="55">
        <v>2493.0300000000002</v>
      </c>
      <c r="N332" s="55">
        <v>101.43</v>
      </c>
      <c r="O332" s="55">
        <v>0.91715235532829997</v>
      </c>
      <c r="P332" s="56">
        <v>1E-4</v>
      </c>
      <c r="Q332" s="56">
        <v>0</v>
      </c>
    </row>
    <row r="333" spans="1:17">
      <c r="A333" t="s">
        <v>3454</v>
      </c>
      <c r="B333" t="s">
        <v>2176</v>
      </c>
      <c r="C333" t="s">
        <v>2531</v>
      </c>
      <c r="D333" s="105" t="s">
        <v>3492</v>
      </c>
      <c r="E333" t="s">
        <v>2225</v>
      </c>
      <c r="F333" t="s">
        <v>2532</v>
      </c>
      <c r="G333" t="s">
        <v>1969</v>
      </c>
      <c r="H333" s="55">
        <v>0.6</v>
      </c>
      <c r="I333" t="s">
        <v>1576</v>
      </c>
      <c r="J333" t="s">
        <v>171</v>
      </c>
      <c r="K333" s="56">
        <v>7.7299999999999994E-2</v>
      </c>
      <c r="L333" s="56">
        <v>8.1500000000000003E-2</v>
      </c>
      <c r="M333" s="55">
        <v>14809.92</v>
      </c>
      <c r="N333" s="55">
        <v>101.26</v>
      </c>
      <c r="O333" s="55">
        <v>5.3372632446528003</v>
      </c>
      <c r="P333" s="56">
        <v>6.9999999999999999E-4</v>
      </c>
      <c r="Q333" s="56">
        <v>1E-4</v>
      </c>
    </row>
    <row r="334" spans="1:17">
      <c r="A334" t="s">
        <v>3454</v>
      </c>
      <c r="B334" t="s">
        <v>2176</v>
      </c>
      <c r="C334" t="s">
        <v>2533</v>
      </c>
      <c r="D334" s="105" t="s">
        <v>3492</v>
      </c>
      <c r="E334" t="s">
        <v>2225</v>
      </c>
      <c r="F334" t="s">
        <v>763</v>
      </c>
      <c r="G334" t="s">
        <v>1969</v>
      </c>
      <c r="H334" s="55">
        <v>0.6</v>
      </c>
      <c r="I334" t="s">
        <v>1576</v>
      </c>
      <c r="J334" t="s">
        <v>171</v>
      </c>
      <c r="K334" s="56">
        <v>7.7299999999999994E-2</v>
      </c>
      <c r="L334" s="56">
        <v>8.1299999999999997E-2</v>
      </c>
      <c r="M334" s="55">
        <v>6266.25</v>
      </c>
      <c r="N334" s="55">
        <v>101.27</v>
      </c>
      <c r="O334" s="55">
        <v>2.2584813863625</v>
      </c>
      <c r="P334" s="56">
        <v>2.9999999999999997E-4</v>
      </c>
      <c r="Q334" s="56">
        <v>0</v>
      </c>
    </row>
    <row r="335" spans="1:17">
      <c r="A335" t="s">
        <v>3454</v>
      </c>
      <c r="B335" t="s">
        <v>2176</v>
      </c>
      <c r="C335" t="s">
        <v>2534</v>
      </c>
      <c r="D335" s="105" t="s">
        <v>3492</v>
      </c>
      <c r="E335" t="s">
        <v>2225</v>
      </c>
      <c r="F335" t="s">
        <v>2535</v>
      </c>
      <c r="G335" t="s">
        <v>1969</v>
      </c>
      <c r="H335" s="55">
        <v>0.61</v>
      </c>
      <c r="I335" t="s">
        <v>1576</v>
      </c>
      <c r="J335" t="s">
        <v>171</v>
      </c>
      <c r="K335" s="56">
        <v>7.7299999999999994E-2</v>
      </c>
      <c r="L335" s="56">
        <v>8.0699999999999994E-2</v>
      </c>
      <c r="M335" s="55">
        <v>4352.6899999999996</v>
      </c>
      <c r="N335" s="55">
        <v>101.26</v>
      </c>
      <c r="O335" s="55">
        <v>1.5686413128746</v>
      </c>
      <c r="P335" s="56">
        <v>2.0000000000000001E-4</v>
      </c>
      <c r="Q335" s="56">
        <v>0</v>
      </c>
    </row>
    <row r="336" spans="1:17">
      <c r="A336" t="s">
        <v>3454</v>
      </c>
      <c r="B336" t="s">
        <v>2176</v>
      </c>
      <c r="C336" t="s">
        <v>2536</v>
      </c>
      <c r="D336" s="105" t="s">
        <v>3492</v>
      </c>
      <c r="E336" t="s">
        <v>2225</v>
      </c>
      <c r="F336" t="s">
        <v>686</v>
      </c>
      <c r="G336" t="s">
        <v>1969</v>
      </c>
      <c r="H336" s="55">
        <v>0.6</v>
      </c>
      <c r="I336" t="s">
        <v>1576</v>
      </c>
      <c r="J336" t="s">
        <v>171</v>
      </c>
      <c r="K336" s="56">
        <v>7.7200000000000005E-2</v>
      </c>
      <c r="L336" s="56">
        <v>8.1500000000000003E-2</v>
      </c>
      <c r="M336" s="55">
        <v>2621.0500000000002</v>
      </c>
      <c r="N336" s="55">
        <v>101.28</v>
      </c>
      <c r="O336" s="55">
        <v>0.94477194069600001</v>
      </c>
      <c r="P336" s="56">
        <v>1E-4</v>
      </c>
      <c r="Q336" s="56">
        <v>0</v>
      </c>
    </row>
    <row r="337" spans="1:17">
      <c r="A337" t="s">
        <v>3454</v>
      </c>
      <c r="B337" t="s">
        <v>2176</v>
      </c>
      <c r="C337" t="s">
        <v>2537</v>
      </c>
      <c r="D337" s="105" t="s">
        <v>3492</v>
      </c>
      <c r="E337" t="s">
        <v>2225</v>
      </c>
      <c r="F337" t="s">
        <v>2538</v>
      </c>
      <c r="G337" t="s">
        <v>1969</v>
      </c>
      <c r="H337" s="55">
        <v>0.6</v>
      </c>
      <c r="I337" t="s">
        <v>1576</v>
      </c>
      <c r="J337" t="s">
        <v>171</v>
      </c>
      <c r="K337" s="56">
        <v>7.6700000000000004E-2</v>
      </c>
      <c r="L337" s="56">
        <v>8.2799999999999999E-2</v>
      </c>
      <c r="M337" s="55">
        <v>586.20000000000005</v>
      </c>
      <c r="N337" s="55">
        <v>100.39</v>
      </c>
      <c r="O337" s="55">
        <v>0.209442231462</v>
      </c>
      <c r="P337" s="56">
        <v>0</v>
      </c>
      <c r="Q337" s="56">
        <v>0</v>
      </c>
    </row>
    <row r="338" spans="1:17">
      <c r="A338" t="s">
        <v>3454</v>
      </c>
      <c r="B338" t="s">
        <v>2176</v>
      </c>
      <c r="C338" t="s">
        <v>2543</v>
      </c>
      <c r="D338" s="105" t="s">
        <v>3492</v>
      </c>
      <c r="E338" t="s">
        <v>2225</v>
      </c>
      <c r="F338" t="s">
        <v>2538</v>
      </c>
      <c r="G338" t="s">
        <v>1969</v>
      </c>
      <c r="H338" s="55">
        <v>0.6</v>
      </c>
      <c r="I338" t="s">
        <v>1576</v>
      </c>
      <c r="J338" t="s">
        <v>169</v>
      </c>
      <c r="K338" s="56">
        <v>7.0099999999999996E-2</v>
      </c>
      <c r="L338" s="56">
        <v>7.0300000000000001E-2</v>
      </c>
      <c r="M338" s="55">
        <v>2226.88</v>
      </c>
      <c r="N338" s="55">
        <v>100.65</v>
      </c>
      <c r="O338" s="55">
        <v>0.81293935694399999</v>
      </c>
      <c r="P338" s="56">
        <v>1E-4</v>
      </c>
      <c r="Q338" s="56">
        <v>0</v>
      </c>
    </row>
    <row r="339" spans="1:17">
      <c r="A339" t="s">
        <v>3455</v>
      </c>
      <c r="B339" t="s">
        <v>2176</v>
      </c>
      <c r="C339" t="s">
        <v>2564</v>
      </c>
      <c r="D339" s="105" t="s">
        <v>3492</v>
      </c>
      <c r="E339" t="s">
        <v>291</v>
      </c>
      <c r="F339" t="s">
        <v>2565</v>
      </c>
      <c r="G339" t="s">
        <v>1969</v>
      </c>
      <c r="H339" s="55">
        <v>2.69</v>
      </c>
      <c r="I339" t="s">
        <v>954</v>
      </c>
      <c r="J339" t="s">
        <v>102</v>
      </c>
      <c r="K339" s="56">
        <v>6.0600000000000001E-2</v>
      </c>
      <c r="L339" s="56">
        <v>6.0699999999999997E-2</v>
      </c>
      <c r="M339" s="55">
        <v>20262.400000000001</v>
      </c>
      <c r="N339" s="55">
        <v>100.52</v>
      </c>
      <c r="O339" s="55">
        <v>81.707323987967996</v>
      </c>
      <c r="P339" s="56">
        <v>1.03E-2</v>
      </c>
      <c r="Q339" s="56">
        <v>1.5E-3</v>
      </c>
    </row>
    <row r="340" spans="1:17">
      <c r="A340" t="s">
        <v>3455</v>
      </c>
      <c r="B340" t="s">
        <v>2176</v>
      </c>
      <c r="C340" t="s">
        <v>2562</v>
      </c>
      <c r="D340" s="105" t="s">
        <v>3492</v>
      </c>
      <c r="E340" t="s">
        <v>291</v>
      </c>
      <c r="F340" t="s">
        <v>2563</v>
      </c>
      <c r="G340" t="s">
        <v>1969</v>
      </c>
      <c r="H340" s="55">
        <v>2.63</v>
      </c>
      <c r="I340" t="s">
        <v>954</v>
      </c>
      <c r="J340" t="s">
        <v>104</v>
      </c>
      <c r="K340" s="56">
        <v>7.3599999999999999E-2</v>
      </c>
      <c r="L340" s="56">
        <v>7.4099999999999999E-2</v>
      </c>
      <c r="M340" s="55">
        <v>5211.8900000000003</v>
      </c>
      <c r="N340" s="55">
        <v>100.53</v>
      </c>
      <c r="O340" s="55">
        <v>24.2112657002553</v>
      </c>
      <c r="P340" s="56">
        <v>3.0000000000000001E-3</v>
      </c>
      <c r="Q340" s="56">
        <v>5.0000000000000001E-4</v>
      </c>
    </row>
    <row r="341" spans="1:17">
      <c r="A341" t="s">
        <v>3455</v>
      </c>
      <c r="B341" t="s">
        <v>2176</v>
      </c>
      <c r="C341" t="s">
        <v>2570</v>
      </c>
      <c r="D341" s="105" t="s">
        <v>3492</v>
      </c>
      <c r="E341" t="s">
        <v>291</v>
      </c>
      <c r="F341" t="s">
        <v>2571</v>
      </c>
      <c r="G341" t="s">
        <v>1969</v>
      </c>
      <c r="H341" s="55">
        <v>2.67</v>
      </c>
      <c r="I341" t="s">
        <v>954</v>
      </c>
      <c r="J341" t="s">
        <v>102</v>
      </c>
      <c r="K341" s="56">
        <v>6.0600000000000001E-2</v>
      </c>
      <c r="L341" s="56">
        <v>5.96E-2</v>
      </c>
      <c r="M341" s="55">
        <v>354.42</v>
      </c>
      <c r="N341" s="55">
        <v>100.8</v>
      </c>
      <c r="O341" s="55">
        <v>1.433165602176</v>
      </c>
      <c r="P341" s="56">
        <v>2.0000000000000001E-4</v>
      </c>
      <c r="Q341" s="56">
        <v>0</v>
      </c>
    </row>
    <row r="342" spans="1:17">
      <c r="A342" t="s">
        <v>3455</v>
      </c>
      <c r="B342" t="s">
        <v>2176</v>
      </c>
      <c r="C342" t="s">
        <v>2566</v>
      </c>
      <c r="D342" s="105" t="s">
        <v>3492</v>
      </c>
      <c r="E342" t="s">
        <v>291</v>
      </c>
      <c r="F342" t="s">
        <v>2567</v>
      </c>
      <c r="G342" t="s">
        <v>1969</v>
      </c>
      <c r="H342" s="55">
        <v>2.67</v>
      </c>
      <c r="I342" t="s">
        <v>954</v>
      </c>
      <c r="J342" t="s">
        <v>102</v>
      </c>
      <c r="K342" s="56">
        <v>6.0600000000000001E-2</v>
      </c>
      <c r="L342" s="56">
        <v>5.96E-2</v>
      </c>
      <c r="M342" s="55">
        <v>322.85000000000002</v>
      </c>
      <c r="N342" s="55">
        <v>100.8</v>
      </c>
      <c r="O342" s="55">
        <v>1.3055062204800001</v>
      </c>
      <c r="P342" s="56">
        <v>2.0000000000000001E-4</v>
      </c>
      <c r="Q342" s="56">
        <v>0</v>
      </c>
    </row>
    <row r="343" spans="1:17">
      <c r="A343" t="s">
        <v>3455</v>
      </c>
      <c r="B343" t="s">
        <v>2176</v>
      </c>
      <c r="C343" t="s">
        <v>2568</v>
      </c>
      <c r="D343" s="105" t="s">
        <v>3492</v>
      </c>
      <c r="E343" t="s">
        <v>291</v>
      </c>
      <c r="F343" t="s">
        <v>2569</v>
      </c>
      <c r="G343" t="s">
        <v>1969</v>
      </c>
      <c r="H343" s="55">
        <v>2.67</v>
      </c>
      <c r="I343" t="s">
        <v>954</v>
      </c>
      <c r="J343" t="s">
        <v>102</v>
      </c>
      <c r="K343" s="56">
        <v>6.0499999999999998E-2</v>
      </c>
      <c r="L343" s="56">
        <v>5.96E-2</v>
      </c>
      <c r="M343" s="55">
        <v>250.86</v>
      </c>
      <c r="N343" s="55">
        <v>100.9</v>
      </c>
      <c r="O343" s="55">
        <v>1.0154071257840001</v>
      </c>
      <c r="P343" s="56">
        <v>1E-4</v>
      </c>
      <c r="Q343" s="56">
        <v>0</v>
      </c>
    </row>
    <row r="344" spans="1:17">
      <c r="A344" t="s">
        <v>3456</v>
      </c>
      <c r="B344" t="s">
        <v>2176</v>
      </c>
      <c r="C344" t="s">
        <v>2572</v>
      </c>
      <c r="D344" s="105" t="s">
        <v>3492</v>
      </c>
      <c r="E344" t="s">
        <v>291</v>
      </c>
      <c r="F344" t="s">
        <v>662</v>
      </c>
      <c r="G344" t="s">
        <v>1969</v>
      </c>
      <c r="H344" s="55">
        <v>2.63</v>
      </c>
      <c r="I344" t="s">
        <v>1576</v>
      </c>
      <c r="J344" t="s">
        <v>171</v>
      </c>
      <c r="K344" s="56">
        <v>0.115</v>
      </c>
      <c r="L344" s="56">
        <v>0.1221</v>
      </c>
      <c r="M344" s="55">
        <v>43658.48</v>
      </c>
      <c r="N344" s="55">
        <v>100</v>
      </c>
      <c r="O344" s="55">
        <v>15.538053032000001</v>
      </c>
      <c r="P344" s="56">
        <v>2E-3</v>
      </c>
      <c r="Q344" s="56">
        <v>2.9999999999999997E-4</v>
      </c>
    </row>
    <row r="345" spans="1:17">
      <c r="A345" t="s">
        <v>3456</v>
      </c>
      <c r="B345" t="s">
        <v>2176</v>
      </c>
      <c r="C345" t="s">
        <v>2573</v>
      </c>
      <c r="D345" s="105" t="s">
        <v>3492</v>
      </c>
      <c r="E345" t="s">
        <v>291</v>
      </c>
      <c r="F345" t="s">
        <v>662</v>
      </c>
      <c r="G345" t="s">
        <v>1969</v>
      </c>
      <c r="H345" s="55">
        <v>2.8</v>
      </c>
      <c r="I345" t="s">
        <v>1576</v>
      </c>
      <c r="J345" t="s">
        <v>171</v>
      </c>
      <c r="K345" s="56">
        <v>7.5800000000000006E-2</v>
      </c>
      <c r="L345" s="56">
        <v>7.9299999999999995E-2</v>
      </c>
      <c r="M345" s="55">
        <v>140158.22</v>
      </c>
      <c r="N345" s="55">
        <v>100</v>
      </c>
      <c r="O345" s="55">
        <v>49.882310498000002</v>
      </c>
      <c r="P345" s="56">
        <v>6.3E-3</v>
      </c>
      <c r="Q345" s="56">
        <v>8.9999999999999998E-4</v>
      </c>
    </row>
    <row r="346" spans="1:17">
      <c r="A346" t="s">
        <v>3456</v>
      </c>
      <c r="B346" t="s">
        <v>2176</v>
      </c>
      <c r="C346" t="s">
        <v>2574</v>
      </c>
      <c r="D346" s="105" t="s">
        <v>3492</v>
      </c>
      <c r="E346" t="s">
        <v>291</v>
      </c>
      <c r="F346" t="s">
        <v>2575</v>
      </c>
      <c r="G346" t="s">
        <v>1969</v>
      </c>
      <c r="H346" s="55">
        <v>2.73</v>
      </c>
      <c r="I346" t="s">
        <v>1576</v>
      </c>
      <c r="J346" t="s">
        <v>171</v>
      </c>
      <c r="K346" s="56">
        <v>7.9399999999999998E-2</v>
      </c>
      <c r="L346" s="56">
        <v>8.1500000000000003E-2</v>
      </c>
      <c r="M346" s="55">
        <v>7090.17</v>
      </c>
      <c r="N346" s="55">
        <v>101.98</v>
      </c>
      <c r="O346" s="55">
        <v>2.5733546547594002</v>
      </c>
      <c r="P346" s="56">
        <v>2.9999999999999997E-4</v>
      </c>
      <c r="Q346" s="56">
        <v>0</v>
      </c>
    </row>
    <row r="347" spans="1:17">
      <c r="A347" t="s">
        <v>3456</v>
      </c>
      <c r="B347" t="s">
        <v>2176</v>
      </c>
      <c r="C347" t="s">
        <v>2576</v>
      </c>
      <c r="D347" s="105" t="s">
        <v>3492</v>
      </c>
      <c r="E347" t="s">
        <v>291</v>
      </c>
      <c r="F347" t="s">
        <v>2577</v>
      </c>
      <c r="G347" t="s">
        <v>1969</v>
      </c>
      <c r="H347" s="55">
        <v>2.75</v>
      </c>
      <c r="I347" t="s">
        <v>1576</v>
      </c>
      <c r="J347" t="s">
        <v>171</v>
      </c>
      <c r="K347" s="56">
        <v>7.8700000000000006E-2</v>
      </c>
      <c r="L347" s="56">
        <v>8.3299999999999999E-2</v>
      </c>
      <c r="M347" s="55">
        <v>10492.06</v>
      </c>
      <c r="N347" s="55">
        <v>100.52</v>
      </c>
      <c r="O347" s="55">
        <v>3.7535415996007999</v>
      </c>
      <c r="P347" s="56">
        <v>5.0000000000000001E-4</v>
      </c>
      <c r="Q347" s="56">
        <v>1E-4</v>
      </c>
    </row>
    <row r="348" spans="1:17">
      <c r="A348" t="s">
        <v>3456</v>
      </c>
      <c r="B348" t="s">
        <v>2176</v>
      </c>
      <c r="C348" t="s">
        <v>2578</v>
      </c>
      <c r="D348" s="105" t="s">
        <v>3492</v>
      </c>
      <c r="E348" t="s">
        <v>291</v>
      </c>
      <c r="F348" t="s">
        <v>2579</v>
      </c>
      <c r="G348" t="s">
        <v>1969</v>
      </c>
      <c r="H348" s="55">
        <v>2.75</v>
      </c>
      <c r="I348" t="s">
        <v>1576</v>
      </c>
      <c r="J348" t="s">
        <v>171</v>
      </c>
      <c r="K348" s="56">
        <v>7.8700000000000006E-2</v>
      </c>
      <c r="L348" s="56">
        <v>8.3299999999999999E-2</v>
      </c>
      <c r="M348" s="55">
        <v>9997.66</v>
      </c>
      <c r="N348" s="55">
        <v>100.41</v>
      </c>
      <c r="O348" s="55">
        <v>3.5727556794953998</v>
      </c>
      <c r="P348" s="56">
        <v>4.0000000000000002E-4</v>
      </c>
      <c r="Q348" s="56">
        <v>1E-4</v>
      </c>
    </row>
    <row r="349" spans="1:17">
      <c r="A349" t="s">
        <v>3456</v>
      </c>
      <c r="B349" t="s">
        <v>2176</v>
      </c>
      <c r="C349" t="s">
        <v>2580</v>
      </c>
      <c r="D349" s="105" t="s">
        <v>3492</v>
      </c>
      <c r="E349" t="s">
        <v>291</v>
      </c>
      <c r="F349" t="s">
        <v>2581</v>
      </c>
      <c r="G349" t="s">
        <v>1969</v>
      </c>
      <c r="H349" s="55">
        <v>2.75</v>
      </c>
      <c r="I349" t="s">
        <v>1576</v>
      </c>
      <c r="J349" t="s">
        <v>171</v>
      </c>
      <c r="K349" s="56">
        <v>7.8700000000000006E-2</v>
      </c>
      <c r="L349" s="56">
        <v>8.3299999999999999E-2</v>
      </c>
      <c r="M349" s="55">
        <v>14477.12</v>
      </c>
      <c r="N349" s="55">
        <v>100.43</v>
      </c>
      <c r="O349" s="55">
        <v>5.1745623581344002</v>
      </c>
      <c r="P349" s="56">
        <v>6.9999999999999999E-4</v>
      </c>
      <c r="Q349" s="56">
        <v>1E-4</v>
      </c>
    </row>
    <row r="350" spans="1:17">
      <c r="A350" t="s">
        <v>3456</v>
      </c>
      <c r="B350" t="s">
        <v>2176</v>
      </c>
      <c r="C350" t="s">
        <v>2582</v>
      </c>
      <c r="D350" s="105" t="s">
        <v>3492</v>
      </c>
      <c r="E350" t="s">
        <v>291</v>
      </c>
      <c r="F350" t="s">
        <v>2583</v>
      </c>
      <c r="G350" t="s">
        <v>1969</v>
      </c>
      <c r="H350" s="55">
        <v>2.73</v>
      </c>
      <c r="I350" t="s">
        <v>1576</v>
      </c>
      <c r="J350" t="s">
        <v>171</v>
      </c>
      <c r="K350" s="56">
        <v>7.9500000000000001E-2</v>
      </c>
      <c r="L350" s="56">
        <v>8.3400000000000002E-2</v>
      </c>
      <c r="M350" s="55">
        <v>17942.88</v>
      </c>
      <c r="N350" s="55">
        <v>101.16</v>
      </c>
      <c r="O350" s="55">
        <v>6.4599470955072</v>
      </c>
      <c r="P350" s="56">
        <v>8.0000000000000004E-4</v>
      </c>
      <c r="Q350" s="56">
        <v>1E-4</v>
      </c>
    </row>
    <row r="351" spans="1:17">
      <c r="A351" t="s">
        <v>3456</v>
      </c>
      <c r="B351" t="s">
        <v>2176</v>
      </c>
      <c r="C351" t="s">
        <v>2584</v>
      </c>
      <c r="D351" s="105" t="s">
        <v>3492</v>
      </c>
      <c r="E351" t="s">
        <v>291</v>
      </c>
      <c r="F351" t="s">
        <v>2585</v>
      </c>
      <c r="G351" t="s">
        <v>1969</v>
      </c>
      <c r="H351" s="55">
        <v>2.75</v>
      </c>
      <c r="I351" t="s">
        <v>1576</v>
      </c>
      <c r="J351" t="s">
        <v>171</v>
      </c>
      <c r="K351" s="56">
        <v>7.8700000000000006E-2</v>
      </c>
      <c r="L351" s="56">
        <v>8.3299999999999999E-2</v>
      </c>
      <c r="M351" s="55">
        <v>5384.88</v>
      </c>
      <c r="N351" s="55">
        <v>100.43</v>
      </c>
      <c r="O351" s="55">
        <v>1.9247196508055999</v>
      </c>
      <c r="P351" s="56">
        <v>2.0000000000000001E-4</v>
      </c>
      <c r="Q351" s="56">
        <v>0</v>
      </c>
    </row>
    <row r="352" spans="1:17">
      <c r="A352" t="s">
        <v>3457</v>
      </c>
      <c r="B352" t="s">
        <v>2176</v>
      </c>
      <c r="C352" t="s">
        <v>2586</v>
      </c>
      <c r="D352" s="105" t="s">
        <v>3492</v>
      </c>
      <c r="E352" t="s">
        <v>826</v>
      </c>
      <c r="F352" t="s">
        <v>2587</v>
      </c>
      <c r="G352" t="s">
        <v>823</v>
      </c>
      <c r="H352" s="55">
        <v>6.99</v>
      </c>
      <c r="I352" t="s">
        <v>841</v>
      </c>
      <c r="J352" t="s">
        <v>100</v>
      </c>
      <c r="K352" s="56">
        <v>4.36E-2</v>
      </c>
      <c r="L352" s="56">
        <v>3.5900000000000001E-2</v>
      </c>
      <c r="M352" s="55">
        <v>10899.07</v>
      </c>
      <c r="N352" s="55">
        <v>107.83</v>
      </c>
      <c r="O352" s="55">
        <v>42.626198465487001</v>
      </c>
      <c r="P352" s="56">
        <v>5.4000000000000003E-3</v>
      </c>
      <c r="Q352" s="56">
        <v>8.0000000000000004E-4</v>
      </c>
    </row>
    <row r="353" spans="1:17">
      <c r="A353" t="s">
        <v>3458</v>
      </c>
      <c r="B353" t="s">
        <v>2176</v>
      </c>
      <c r="C353" t="s">
        <v>2588</v>
      </c>
      <c r="D353" s="105" t="s">
        <v>3492</v>
      </c>
      <c r="E353" t="s">
        <v>947</v>
      </c>
      <c r="F353" t="s">
        <v>2589</v>
      </c>
      <c r="G353" t="s">
        <v>860</v>
      </c>
      <c r="H353" s="55">
        <v>7.2</v>
      </c>
      <c r="I353" t="s">
        <v>841</v>
      </c>
      <c r="J353" t="s">
        <v>100</v>
      </c>
      <c r="K353" s="56">
        <v>4.48E-2</v>
      </c>
      <c r="L353" s="56">
        <v>6.0400000000000002E-2</v>
      </c>
      <c r="M353" s="55">
        <v>3336.01</v>
      </c>
      <c r="N353" s="55">
        <v>91.39</v>
      </c>
      <c r="O353" s="55">
        <v>11.057923387953</v>
      </c>
      <c r="P353" s="56">
        <v>1.4E-3</v>
      </c>
      <c r="Q353" s="56">
        <v>2.0000000000000001E-4</v>
      </c>
    </row>
    <row r="354" spans="1:17">
      <c r="A354" t="s">
        <v>3459</v>
      </c>
      <c r="B354" t="s">
        <v>2176</v>
      </c>
      <c r="C354" t="s">
        <v>2478</v>
      </c>
      <c r="D354" s="105" t="s">
        <v>3492</v>
      </c>
      <c r="E354" t="s">
        <v>834</v>
      </c>
      <c r="F354" t="s">
        <v>324</v>
      </c>
      <c r="G354" t="s">
        <v>292</v>
      </c>
      <c r="H354" s="55">
        <v>3.9</v>
      </c>
      <c r="I354" t="s">
        <v>841</v>
      </c>
      <c r="J354" t="s">
        <v>105</v>
      </c>
      <c r="K354" s="56">
        <v>4.2200000000000001E-2</v>
      </c>
      <c r="L354" s="56">
        <v>6.6600000000000006E-2</v>
      </c>
      <c r="M354" s="55">
        <v>8721.66</v>
      </c>
      <c r="N354" s="55">
        <v>91.4</v>
      </c>
      <c r="O354" s="55">
        <v>21.835002000084</v>
      </c>
      <c r="P354" s="56">
        <v>2.7000000000000001E-3</v>
      </c>
      <c r="Q354" s="56">
        <v>4.0000000000000002E-4</v>
      </c>
    </row>
    <row r="355" spans="1:17">
      <c r="A355" t="s">
        <v>3403</v>
      </c>
      <c r="B355" t="s">
        <v>2176</v>
      </c>
      <c r="C355" t="s">
        <v>2643</v>
      </c>
      <c r="D355" s="105" t="s">
        <v>3492</v>
      </c>
      <c r="E355" t="s">
        <v>2747</v>
      </c>
      <c r="F355" t="s">
        <v>2644</v>
      </c>
      <c r="G355" s="105" t="s">
        <v>3492</v>
      </c>
      <c r="H355" s="55">
        <v>0.82</v>
      </c>
      <c r="I355" t="s">
        <v>881</v>
      </c>
      <c r="J355" t="s">
        <v>100</v>
      </c>
      <c r="K355" s="56">
        <v>7.7100000000000002E-2</v>
      </c>
      <c r="L355" s="56">
        <v>7.8100000000000003E-2</v>
      </c>
      <c r="M355" s="55">
        <v>1388.65</v>
      </c>
      <c r="N355" s="55">
        <v>100.7</v>
      </c>
      <c r="O355" s="55">
        <v>5.0718899848500003</v>
      </c>
      <c r="P355" s="56">
        <v>5.9999999999999995E-4</v>
      </c>
      <c r="Q355" s="56">
        <v>1E-4</v>
      </c>
    </row>
    <row r="356" spans="1:17">
      <c r="A356" t="s">
        <v>3460</v>
      </c>
      <c r="B356" t="s">
        <v>2176</v>
      </c>
      <c r="C356" t="s">
        <v>2607</v>
      </c>
      <c r="D356" s="105" t="s">
        <v>3492</v>
      </c>
      <c r="E356" t="s">
        <v>2747</v>
      </c>
      <c r="F356" t="s">
        <v>200</v>
      </c>
      <c r="G356" s="105" t="s">
        <v>3492</v>
      </c>
      <c r="H356" s="55">
        <v>0.49</v>
      </c>
      <c r="I356" t="s">
        <v>841</v>
      </c>
      <c r="J356" t="s">
        <v>100</v>
      </c>
      <c r="K356" s="56">
        <v>8.1799999999999998E-2</v>
      </c>
      <c r="L356" s="56">
        <v>8.3000000000000004E-2</v>
      </c>
      <c r="M356" s="55">
        <v>1593.29</v>
      </c>
      <c r="N356" s="55">
        <v>100.15</v>
      </c>
      <c r="O356" s="55">
        <v>5.7875311242449996</v>
      </c>
      <c r="P356" s="56">
        <v>6.9999999999999999E-4</v>
      </c>
      <c r="Q356" s="56">
        <v>1E-4</v>
      </c>
    </row>
    <row r="357" spans="1:17">
      <c r="A357" t="s">
        <v>3460</v>
      </c>
      <c r="B357" t="s">
        <v>2176</v>
      </c>
      <c r="C357" t="s">
        <v>2608</v>
      </c>
      <c r="D357" s="105" t="s">
        <v>3492</v>
      </c>
      <c r="E357" t="s">
        <v>2747</v>
      </c>
      <c r="F357" t="s">
        <v>216</v>
      </c>
      <c r="G357" s="105" t="s">
        <v>3492</v>
      </c>
      <c r="H357" s="55">
        <v>0.49</v>
      </c>
      <c r="I357" t="s">
        <v>841</v>
      </c>
      <c r="J357" t="s">
        <v>100</v>
      </c>
      <c r="K357" s="56">
        <v>8.1799999999999998E-2</v>
      </c>
      <c r="L357" s="56">
        <v>6.9599999999999995E-2</v>
      </c>
      <c r="M357" s="55">
        <v>13.25</v>
      </c>
      <c r="N357" s="55">
        <v>99.97</v>
      </c>
      <c r="O357" s="55">
        <v>4.8043332675000001E-2</v>
      </c>
      <c r="P357" s="56">
        <v>0</v>
      </c>
      <c r="Q357" s="56">
        <v>0</v>
      </c>
    </row>
    <row r="358" spans="1:17">
      <c r="A358" t="s">
        <v>3461</v>
      </c>
      <c r="B358" t="s">
        <v>2176</v>
      </c>
      <c r="C358" t="s">
        <v>2601</v>
      </c>
      <c r="D358" s="105" t="s">
        <v>3492</v>
      </c>
      <c r="E358" t="s">
        <v>2747</v>
      </c>
      <c r="F358" t="s">
        <v>244</v>
      </c>
      <c r="G358" s="105" t="s">
        <v>3492</v>
      </c>
      <c r="H358" s="55">
        <v>0.51</v>
      </c>
      <c r="I358" t="s">
        <v>841</v>
      </c>
      <c r="J358" t="s">
        <v>105</v>
      </c>
      <c r="K358" s="56">
        <v>7.2300000000000003E-2</v>
      </c>
      <c r="L358" s="56">
        <v>7.0800000000000002E-2</v>
      </c>
      <c r="M358" s="55">
        <v>751.84</v>
      </c>
      <c r="N358" s="55">
        <v>101.92</v>
      </c>
      <c r="O358" s="55">
        <v>2.0989047509247998</v>
      </c>
      <c r="P358" s="56">
        <v>2.9999999999999997E-4</v>
      </c>
      <c r="Q358" s="56">
        <v>0</v>
      </c>
    </row>
    <row r="359" spans="1:17">
      <c r="A359" t="s">
        <v>3461</v>
      </c>
      <c r="B359" t="s">
        <v>2176</v>
      </c>
      <c r="C359" t="s">
        <v>2602</v>
      </c>
      <c r="D359" s="105" t="s">
        <v>3492</v>
      </c>
      <c r="E359" t="s">
        <v>2747</v>
      </c>
      <c r="F359" t="s">
        <v>244</v>
      </c>
      <c r="G359" s="105" t="s">
        <v>3492</v>
      </c>
      <c r="H359" s="55">
        <v>4.82</v>
      </c>
      <c r="I359" t="s">
        <v>841</v>
      </c>
      <c r="J359" t="s">
        <v>105</v>
      </c>
      <c r="K359" s="56">
        <v>7.3300000000000004E-2</v>
      </c>
      <c r="L359" s="56">
        <v>7.22E-2</v>
      </c>
      <c r="M359" s="55">
        <v>2317.4699999999998</v>
      </c>
      <c r="N359" s="55">
        <v>102.77</v>
      </c>
      <c r="O359" s="55">
        <v>6.5236156405329</v>
      </c>
      <c r="P359" s="56">
        <v>8.0000000000000004E-4</v>
      </c>
      <c r="Q359" s="56">
        <v>1E-4</v>
      </c>
    </row>
    <row r="360" spans="1:17">
      <c r="A360" t="s">
        <v>3461</v>
      </c>
      <c r="B360" t="s">
        <v>2176</v>
      </c>
      <c r="C360" t="s">
        <v>2603</v>
      </c>
      <c r="D360" s="105" t="s">
        <v>3492</v>
      </c>
      <c r="E360" t="s">
        <v>2747</v>
      </c>
      <c r="F360" t="s">
        <v>244</v>
      </c>
      <c r="G360" s="105" t="s">
        <v>3492</v>
      </c>
      <c r="H360" s="55">
        <v>5.15</v>
      </c>
      <c r="I360" t="s">
        <v>841</v>
      </c>
      <c r="J360" t="s">
        <v>105</v>
      </c>
      <c r="K360" s="56">
        <v>4.4999999999999998E-2</v>
      </c>
      <c r="L360" s="56">
        <v>6.08E-2</v>
      </c>
      <c r="M360" s="55">
        <v>9269.89</v>
      </c>
      <c r="N360" s="55">
        <v>93.81</v>
      </c>
      <c r="O360" s="55">
        <v>23.819443161231899</v>
      </c>
      <c r="P360" s="56">
        <v>3.0000000000000001E-3</v>
      </c>
      <c r="Q360" s="56">
        <v>4.0000000000000002E-4</v>
      </c>
    </row>
    <row r="361" spans="1:17">
      <c r="A361" t="s">
        <v>3462</v>
      </c>
      <c r="B361" t="s">
        <v>2176</v>
      </c>
      <c r="C361" t="s">
        <v>2626</v>
      </c>
      <c r="D361" s="105" t="s">
        <v>3492</v>
      </c>
      <c r="E361" t="s">
        <v>2747</v>
      </c>
      <c r="F361" t="s">
        <v>2627</v>
      </c>
      <c r="G361" s="105" t="s">
        <v>3492</v>
      </c>
      <c r="H361" s="55">
        <v>0.7</v>
      </c>
      <c r="I361" t="s">
        <v>881</v>
      </c>
      <c r="J361" t="s">
        <v>100</v>
      </c>
      <c r="K361" s="56">
        <v>7.4499999999999997E-2</v>
      </c>
      <c r="L361" s="56">
        <v>7.6999999999999999E-2</v>
      </c>
      <c r="M361" s="55">
        <v>53201.09</v>
      </c>
      <c r="N361" s="55">
        <v>100.71</v>
      </c>
      <c r="O361" s="55">
        <v>194.330371939353</v>
      </c>
      <c r="P361" s="56">
        <v>2.4500000000000001E-2</v>
      </c>
      <c r="Q361" s="56">
        <v>3.5999999999999999E-3</v>
      </c>
    </row>
    <row r="362" spans="1:17">
      <c r="A362" t="s">
        <v>3462</v>
      </c>
      <c r="B362" t="s">
        <v>2176</v>
      </c>
      <c r="C362" t="s">
        <v>2628</v>
      </c>
      <c r="D362" s="105" t="s">
        <v>3492</v>
      </c>
      <c r="E362" t="s">
        <v>2747</v>
      </c>
      <c r="F362" t="s">
        <v>662</v>
      </c>
      <c r="G362" s="105" t="s">
        <v>3492</v>
      </c>
      <c r="H362" s="55">
        <v>0.7</v>
      </c>
      <c r="I362" t="s">
        <v>881</v>
      </c>
      <c r="J362" t="s">
        <v>100</v>
      </c>
      <c r="K362" s="56">
        <v>7.4499999999999997E-2</v>
      </c>
      <c r="L362" s="56">
        <v>7.6999999999999999E-2</v>
      </c>
      <c r="M362" s="55">
        <v>458.13</v>
      </c>
      <c r="N362" s="55">
        <v>100.71</v>
      </c>
      <c r="O362" s="55">
        <v>1.673435136321</v>
      </c>
      <c r="P362" s="56">
        <v>2.0000000000000001E-4</v>
      </c>
      <c r="Q362" s="56">
        <v>0</v>
      </c>
    </row>
    <row r="363" spans="1:17">
      <c r="A363" t="s">
        <v>3462</v>
      </c>
      <c r="B363" t="s">
        <v>2176</v>
      </c>
      <c r="C363" t="s">
        <v>2629</v>
      </c>
      <c r="D363" s="105" t="s">
        <v>3492</v>
      </c>
      <c r="E363" t="s">
        <v>2747</v>
      </c>
      <c r="F363" t="s">
        <v>2630</v>
      </c>
      <c r="G363" s="105" t="s">
        <v>3492</v>
      </c>
      <c r="H363" s="55">
        <v>0.7</v>
      </c>
      <c r="I363" t="s">
        <v>881</v>
      </c>
      <c r="J363" t="s">
        <v>100</v>
      </c>
      <c r="K363" s="56">
        <v>7.4499999999999997E-2</v>
      </c>
      <c r="L363" s="56">
        <v>7.6999999999999999E-2</v>
      </c>
      <c r="M363" s="55">
        <v>829.02</v>
      </c>
      <c r="N363" s="55">
        <v>100.71</v>
      </c>
      <c r="O363" s="55">
        <v>3.028204214334</v>
      </c>
      <c r="P363" s="56">
        <v>4.0000000000000002E-4</v>
      </c>
      <c r="Q363" s="56">
        <v>1E-4</v>
      </c>
    </row>
    <row r="364" spans="1:17">
      <c r="A364" t="s">
        <v>3463</v>
      </c>
      <c r="B364" t="s">
        <v>2176</v>
      </c>
      <c r="C364" t="s">
        <v>2480</v>
      </c>
      <c r="D364" s="105" t="s">
        <v>3492</v>
      </c>
      <c r="E364" t="s">
        <v>2747</v>
      </c>
      <c r="F364" t="s">
        <v>351</v>
      </c>
      <c r="G364" s="105" t="s">
        <v>3492</v>
      </c>
      <c r="H364" s="55">
        <v>4.2699999999999996</v>
      </c>
      <c r="I364" t="s">
        <v>841</v>
      </c>
      <c r="J364" t="s">
        <v>104</v>
      </c>
      <c r="K364" s="56">
        <v>3.0300000000000001E-2</v>
      </c>
      <c r="L364" s="56">
        <v>6.3E-2</v>
      </c>
      <c r="M364" s="55">
        <v>23840.04</v>
      </c>
      <c r="N364" s="55">
        <v>87.41</v>
      </c>
      <c r="O364" s="55">
        <v>96.292989534747605</v>
      </c>
      <c r="P364" s="56">
        <v>1.21E-2</v>
      </c>
      <c r="Q364" s="56">
        <v>1.8E-3</v>
      </c>
    </row>
    <row r="365" spans="1:17">
      <c r="A365" t="s">
        <v>3464</v>
      </c>
      <c r="B365" t="s">
        <v>2176</v>
      </c>
      <c r="C365" t="s">
        <v>2623</v>
      </c>
      <c r="D365" s="105" t="s">
        <v>3492</v>
      </c>
      <c r="E365" t="s">
        <v>2747</v>
      </c>
      <c r="F365" t="s">
        <v>408</v>
      </c>
      <c r="G365" s="105" t="s">
        <v>3492</v>
      </c>
      <c r="H365" s="55">
        <v>0.25</v>
      </c>
      <c r="I365" t="s">
        <v>881</v>
      </c>
      <c r="J365" t="s">
        <v>100</v>
      </c>
      <c r="K365" s="56">
        <v>7.2700000000000001E-2</v>
      </c>
      <c r="L365" s="56">
        <v>1E-4</v>
      </c>
      <c r="M365" s="55">
        <v>46351.64</v>
      </c>
      <c r="N365" s="55">
        <v>91.926795999999939</v>
      </c>
      <c r="O365" s="55">
        <v>154.54493775736299</v>
      </c>
      <c r="P365" s="56">
        <v>1.95E-2</v>
      </c>
      <c r="Q365" s="56">
        <v>2.8999999999999998E-3</v>
      </c>
    </row>
    <row r="366" spans="1:17">
      <c r="A366" t="s">
        <v>3464</v>
      </c>
      <c r="B366" t="s">
        <v>2176</v>
      </c>
      <c r="C366" t="s">
        <v>2620</v>
      </c>
      <c r="D366" s="105" t="s">
        <v>3492</v>
      </c>
      <c r="E366" t="s">
        <v>2747</v>
      </c>
      <c r="F366" t="s">
        <v>408</v>
      </c>
      <c r="G366" s="105" t="s">
        <v>3492</v>
      </c>
      <c r="H366" s="55">
        <v>0.25</v>
      </c>
      <c r="I366" t="s">
        <v>881</v>
      </c>
      <c r="J366" t="s">
        <v>100</v>
      </c>
      <c r="K366" s="56">
        <v>7.2700000000000001E-2</v>
      </c>
      <c r="L366" s="56">
        <v>1E-4</v>
      </c>
      <c r="M366" s="55">
        <v>109.89</v>
      </c>
      <c r="N366" s="55">
        <v>91.926796999999979</v>
      </c>
      <c r="O366" s="55">
        <v>0.36639358164890901</v>
      </c>
      <c r="P366" s="56">
        <v>0</v>
      </c>
      <c r="Q366" s="56">
        <v>0</v>
      </c>
    </row>
    <row r="367" spans="1:17">
      <c r="A367" t="s">
        <v>3464</v>
      </c>
      <c r="B367" t="s">
        <v>2176</v>
      </c>
      <c r="C367" t="s">
        <v>2621</v>
      </c>
      <c r="D367" s="105" t="s">
        <v>3492</v>
      </c>
      <c r="E367" t="s">
        <v>2747</v>
      </c>
      <c r="F367" t="s">
        <v>2622</v>
      </c>
      <c r="G367" s="105" t="s">
        <v>3492</v>
      </c>
      <c r="H367" s="55">
        <v>0.25</v>
      </c>
      <c r="I367" t="s">
        <v>881</v>
      </c>
      <c r="J367" t="s">
        <v>100</v>
      </c>
      <c r="K367" s="56">
        <v>7.2700000000000001E-2</v>
      </c>
      <c r="L367" s="56">
        <v>1E-4</v>
      </c>
      <c r="M367" s="55">
        <v>23.25</v>
      </c>
      <c r="N367" s="55">
        <v>91.926799000000003</v>
      </c>
      <c r="O367" s="55">
        <v>7.75198012437225E-2</v>
      </c>
      <c r="P367" s="56">
        <v>0</v>
      </c>
      <c r="Q367" s="56">
        <v>0</v>
      </c>
    </row>
    <row r="368" spans="1:17">
      <c r="A368" t="s">
        <v>3464</v>
      </c>
      <c r="B368" t="s">
        <v>2176</v>
      </c>
      <c r="C368" t="s">
        <v>2611</v>
      </c>
      <c r="D368" s="105" t="s">
        <v>3492</v>
      </c>
      <c r="E368" t="s">
        <v>2747</v>
      </c>
      <c r="F368" t="s">
        <v>277</v>
      </c>
      <c r="G368" s="105" t="s">
        <v>3492</v>
      </c>
      <c r="H368" s="55">
        <v>0.25</v>
      </c>
      <c r="I368" t="s">
        <v>881</v>
      </c>
      <c r="J368" t="s">
        <v>100</v>
      </c>
      <c r="K368" s="56">
        <v>7.2700000000000001E-2</v>
      </c>
      <c r="L368" s="56">
        <v>1E-4</v>
      </c>
      <c r="M368" s="55">
        <v>34.549999999999997</v>
      </c>
      <c r="N368" s="55">
        <v>91.9268009999996</v>
      </c>
      <c r="O368" s="55">
        <v>0.115196094246928</v>
      </c>
      <c r="P368" s="56">
        <v>0</v>
      </c>
      <c r="Q368" s="56">
        <v>0</v>
      </c>
    </row>
    <row r="369" spans="1:17">
      <c r="A369" t="s">
        <v>3464</v>
      </c>
      <c r="B369" t="s">
        <v>2176</v>
      </c>
      <c r="C369" t="s">
        <v>2612</v>
      </c>
      <c r="D369" s="105" t="s">
        <v>3492</v>
      </c>
      <c r="E369" t="s">
        <v>2747</v>
      </c>
      <c r="F369" t="s">
        <v>597</v>
      </c>
      <c r="G369" s="105" t="s">
        <v>3492</v>
      </c>
      <c r="H369" s="55">
        <v>0.25</v>
      </c>
      <c r="I369" t="s">
        <v>881</v>
      </c>
      <c r="J369" t="s">
        <v>100</v>
      </c>
      <c r="K369" s="56">
        <v>7.2700000000000001E-2</v>
      </c>
      <c r="L369" s="56">
        <v>1E-4</v>
      </c>
      <c r="M369" s="55">
        <v>137.58000000000001</v>
      </c>
      <c r="N369" s="55">
        <v>91.926798000000034</v>
      </c>
      <c r="O369" s="55">
        <v>0.45871716727282702</v>
      </c>
      <c r="P369" s="56">
        <v>1E-4</v>
      </c>
      <c r="Q369" s="56">
        <v>0</v>
      </c>
    </row>
    <row r="370" spans="1:17">
      <c r="A370" t="s">
        <v>3464</v>
      </c>
      <c r="B370" t="s">
        <v>2176</v>
      </c>
      <c r="C370" t="s">
        <v>2613</v>
      </c>
      <c r="D370" s="105" t="s">
        <v>3492</v>
      </c>
      <c r="E370" t="s">
        <v>2747</v>
      </c>
      <c r="F370" t="s">
        <v>2614</v>
      </c>
      <c r="G370" s="105" t="s">
        <v>3492</v>
      </c>
      <c r="H370" s="55">
        <v>0.25</v>
      </c>
      <c r="I370" t="s">
        <v>881</v>
      </c>
      <c r="J370" t="s">
        <v>100</v>
      </c>
      <c r="K370" s="56">
        <v>7.2700000000000001E-2</v>
      </c>
      <c r="L370" s="56">
        <v>1E-4</v>
      </c>
      <c r="M370" s="55">
        <v>27.01</v>
      </c>
      <c r="N370" s="55">
        <v>91.926794000000001</v>
      </c>
      <c r="O370" s="55">
        <v>9.0056331944443804E-2</v>
      </c>
      <c r="P370" s="56">
        <v>0</v>
      </c>
      <c r="Q370" s="56">
        <v>0</v>
      </c>
    </row>
    <row r="371" spans="1:17">
      <c r="A371" t="s">
        <v>3464</v>
      </c>
      <c r="B371" t="s">
        <v>2176</v>
      </c>
      <c r="C371" t="s">
        <v>2615</v>
      </c>
      <c r="D371" s="105" t="s">
        <v>3492</v>
      </c>
      <c r="E371" t="s">
        <v>2747</v>
      </c>
      <c r="F371" t="s">
        <v>2616</v>
      </c>
      <c r="G371" s="105" t="s">
        <v>3492</v>
      </c>
      <c r="H371" s="55">
        <v>0.25</v>
      </c>
      <c r="I371" t="s">
        <v>881</v>
      </c>
      <c r="J371" t="s">
        <v>100</v>
      </c>
      <c r="K371" s="56">
        <v>7.2700000000000001E-2</v>
      </c>
      <c r="L371" s="56">
        <v>1E-4</v>
      </c>
      <c r="M371" s="55">
        <v>6.48</v>
      </c>
      <c r="N371" s="55">
        <v>91.926783</v>
      </c>
      <c r="O371" s="55">
        <v>2.1605515037776801E-2</v>
      </c>
      <c r="P371" s="56">
        <v>0</v>
      </c>
      <c r="Q371" s="56">
        <v>0</v>
      </c>
    </row>
    <row r="372" spans="1:17">
      <c r="A372" t="s">
        <v>3464</v>
      </c>
      <c r="B372" t="s">
        <v>2176</v>
      </c>
      <c r="C372" t="s">
        <v>2617</v>
      </c>
      <c r="D372" s="105" t="s">
        <v>3492</v>
      </c>
      <c r="E372" t="s">
        <v>2747</v>
      </c>
      <c r="F372" t="s">
        <v>227</v>
      </c>
      <c r="G372" s="105" t="s">
        <v>3492</v>
      </c>
      <c r="H372" s="55">
        <v>0.25</v>
      </c>
      <c r="I372" t="s">
        <v>881</v>
      </c>
      <c r="J372" t="s">
        <v>100</v>
      </c>
      <c r="K372" s="56">
        <v>7.2700000000000001E-2</v>
      </c>
      <c r="L372" s="56">
        <v>1E-4</v>
      </c>
      <c r="M372" s="55">
        <v>35.409999999999997</v>
      </c>
      <c r="N372" s="55">
        <v>91.926792999999918</v>
      </c>
      <c r="O372" s="55">
        <v>0.11806348313451499</v>
      </c>
      <c r="P372" s="56">
        <v>0</v>
      </c>
      <c r="Q372" s="56">
        <v>0</v>
      </c>
    </row>
    <row r="373" spans="1:17">
      <c r="A373" t="s">
        <v>3464</v>
      </c>
      <c r="B373" t="s">
        <v>2176</v>
      </c>
      <c r="C373" t="s">
        <v>2618</v>
      </c>
      <c r="D373" s="105" t="s">
        <v>3492</v>
      </c>
      <c r="E373" t="s">
        <v>2747</v>
      </c>
      <c r="F373" t="s">
        <v>2619</v>
      </c>
      <c r="G373" s="105" t="s">
        <v>3492</v>
      </c>
      <c r="H373" s="55">
        <v>0.25</v>
      </c>
      <c r="I373" t="s">
        <v>881</v>
      </c>
      <c r="J373" t="s">
        <v>100</v>
      </c>
      <c r="K373" s="56">
        <v>7.2700000000000001E-2</v>
      </c>
      <c r="L373" s="56">
        <v>1E-4</v>
      </c>
      <c r="M373" s="55">
        <v>11.8</v>
      </c>
      <c r="N373" s="55">
        <v>91.926809000000006</v>
      </c>
      <c r="O373" s="55">
        <v>3.9343387276673997E-2</v>
      </c>
      <c r="P373" s="56">
        <v>0</v>
      </c>
      <c r="Q373" s="56">
        <v>0</v>
      </c>
    </row>
    <row r="374" spans="1:17">
      <c r="A374" t="s">
        <v>3465</v>
      </c>
      <c r="B374" t="s">
        <v>2176</v>
      </c>
      <c r="C374" t="s">
        <v>2647</v>
      </c>
      <c r="D374" s="105" t="s">
        <v>3492</v>
      </c>
      <c r="E374" t="s">
        <v>2747</v>
      </c>
      <c r="F374" t="s">
        <v>408</v>
      </c>
      <c r="G374" s="105" t="s">
        <v>3492</v>
      </c>
      <c r="H374" s="55">
        <v>0.51</v>
      </c>
      <c r="I374" t="s">
        <v>881</v>
      </c>
      <c r="J374" t="s">
        <v>100</v>
      </c>
      <c r="K374" s="56">
        <v>7.6999999999999999E-2</v>
      </c>
      <c r="L374" s="56">
        <v>7.5600000000000001E-2</v>
      </c>
      <c r="M374" s="55">
        <v>28102.95</v>
      </c>
      <c r="N374" s="55">
        <v>100.73</v>
      </c>
      <c r="O374" s="55">
        <v>102.67348426744501</v>
      </c>
      <c r="P374" s="56">
        <v>1.29E-2</v>
      </c>
      <c r="Q374" s="56">
        <v>1.9E-3</v>
      </c>
    </row>
    <row r="375" spans="1:17">
      <c r="A375" t="s">
        <v>3466</v>
      </c>
      <c r="B375" t="s">
        <v>2176</v>
      </c>
      <c r="C375" t="s">
        <v>2591</v>
      </c>
      <c r="D375" s="105" t="s">
        <v>3492</v>
      </c>
      <c r="E375" t="s">
        <v>2747</v>
      </c>
      <c r="F375" t="s">
        <v>358</v>
      </c>
      <c r="G375" s="105" t="s">
        <v>3492</v>
      </c>
      <c r="H375" s="55">
        <v>2.2999999999999998</v>
      </c>
      <c r="I375" t="s">
        <v>841</v>
      </c>
      <c r="J375" t="s">
        <v>100</v>
      </c>
      <c r="K375" s="56">
        <v>7.9600000000000004E-2</v>
      </c>
      <c r="L375" s="56">
        <v>7.6700000000000004E-2</v>
      </c>
      <c r="M375" s="55">
        <v>7722.04</v>
      </c>
      <c r="N375" s="55">
        <v>101.66</v>
      </c>
      <c r="O375" s="55">
        <v>28.472769208728</v>
      </c>
      <c r="P375" s="56">
        <v>3.5999999999999999E-3</v>
      </c>
      <c r="Q375" s="56">
        <v>5.0000000000000001E-4</v>
      </c>
    </row>
    <row r="376" spans="1:17">
      <c r="A376" t="s">
        <v>3466</v>
      </c>
      <c r="B376" t="s">
        <v>2176</v>
      </c>
      <c r="C376" t="s">
        <v>2590</v>
      </c>
      <c r="D376" s="105" t="s">
        <v>3492</v>
      </c>
      <c r="E376" t="s">
        <v>2747</v>
      </c>
      <c r="F376" t="s">
        <v>358</v>
      </c>
      <c r="G376" s="105" t="s">
        <v>3492</v>
      </c>
      <c r="H376" s="55">
        <v>2.2999999999999998</v>
      </c>
      <c r="I376" t="s">
        <v>841</v>
      </c>
      <c r="J376" t="s">
        <v>100</v>
      </c>
      <c r="K376" s="56">
        <v>7.9600000000000004E-2</v>
      </c>
      <c r="L376" s="56">
        <v>7.6700000000000004E-2</v>
      </c>
      <c r="M376" s="55">
        <v>6230.68</v>
      </c>
      <c r="N376" s="55">
        <v>101.67</v>
      </c>
      <c r="O376" s="55">
        <v>22.976074255212001</v>
      </c>
      <c r="P376" s="56">
        <v>2.8999999999999998E-3</v>
      </c>
      <c r="Q376" s="56">
        <v>4.0000000000000002E-4</v>
      </c>
    </row>
    <row r="377" spans="1:17">
      <c r="A377" t="s">
        <v>3466</v>
      </c>
      <c r="B377" t="s">
        <v>2176</v>
      </c>
      <c r="C377" t="s">
        <v>2592</v>
      </c>
      <c r="D377" s="105" t="s">
        <v>3492</v>
      </c>
      <c r="E377" t="s">
        <v>2747</v>
      </c>
      <c r="F377" t="s">
        <v>2593</v>
      </c>
      <c r="G377" s="105" t="s">
        <v>3492</v>
      </c>
      <c r="H377" s="55">
        <v>2.2999999999999998</v>
      </c>
      <c r="I377" t="s">
        <v>841</v>
      </c>
      <c r="J377" t="s">
        <v>100</v>
      </c>
      <c r="K377" s="56">
        <v>7.9600000000000004E-2</v>
      </c>
      <c r="L377" s="56">
        <v>7.5999999999999998E-2</v>
      </c>
      <c r="M377" s="55">
        <v>5690.23</v>
      </c>
      <c r="N377" s="55">
        <v>101.67</v>
      </c>
      <c r="O377" s="55">
        <v>20.983126562307</v>
      </c>
      <c r="P377" s="56">
        <v>2.5999999999999999E-3</v>
      </c>
      <c r="Q377" s="56">
        <v>4.0000000000000002E-4</v>
      </c>
    </row>
    <row r="378" spans="1:17">
      <c r="A378" t="s">
        <v>3467</v>
      </c>
      <c r="B378" t="s">
        <v>2176</v>
      </c>
      <c r="C378" t="s">
        <v>2648</v>
      </c>
      <c r="D378" s="105" t="s">
        <v>3492</v>
      </c>
      <c r="E378" t="s">
        <v>2747</v>
      </c>
      <c r="F378" t="s">
        <v>2649</v>
      </c>
      <c r="G378" s="105" t="s">
        <v>3492</v>
      </c>
      <c r="H378" s="55">
        <v>1</v>
      </c>
      <c r="I378" t="s">
        <v>881</v>
      </c>
      <c r="J378" t="s">
        <v>100</v>
      </c>
      <c r="K378" s="56">
        <v>7.8799999999999995E-2</v>
      </c>
      <c r="L378" s="56">
        <v>1E-4</v>
      </c>
      <c r="M378" s="55">
        <v>34989.54</v>
      </c>
      <c r="N378" s="55">
        <v>78.19974299999997</v>
      </c>
      <c r="O378" s="55">
        <v>99.240996004411699</v>
      </c>
      <c r="P378" s="56">
        <v>1.2500000000000001E-2</v>
      </c>
      <c r="Q378" s="56">
        <v>1.9E-3</v>
      </c>
    </row>
    <row r="379" spans="1:17">
      <c r="A379" t="s">
        <v>3468</v>
      </c>
      <c r="B379" t="s">
        <v>2176</v>
      </c>
      <c r="C379" t="s">
        <v>2479</v>
      </c>
      <c r="D379" s="105" t="s">
        <v>3492</v>
      </c>
      <c r="E379" t="s">
        <v>2747</v>
      </c>
      <c r="F379" t="s">
        <v>382</v>
      </c>
      <c r="G379" s="105" t="s">
        <v>3492</v>
      </c>
      <c r="H379" s="55">
        <v>1.77</v>
      </c>
      <c r="I379" t="s">
        <v>841</v>
      </c>
      <c r="J379" t="s">
        <v>100</v>
      </c>
      <c r="K379" s="56">
        <v>8.4599999999999995E-2</v>
      </c>
      <c r="L379" s="56">
        <v>8.5599999999999996E-2</v>
      </c>
      <c r="M379" s="55">
        <v>14089.52</v>
      </c>
      <c r="N379" s="55">
        <v>100.61</v>
      </c>
      <c r="O379" s="55">
        <v>51.414415443144001</v>
      </c>
      <c r="P379" s="56">
        <v>6.4999999999999997E-3</v>
      </c>
      <c r="Q379" s="56">
        <v>1E-3</v>
      </c>
    </row>
    <row r="380" spans="1:17">
      <c r="A380" t="s">
        <v>3469</v>
      </c>
      <c r="B380" t="s">
        <v>2176</v>
      </c>
      <c r="C380" t="s">
        <v>2624</v>
      </c>
      <c r="D380" s="105" t="s">
        <v>3492</v>
      </c>
      <c r="E380" t="s">
        <v>2747</v>
      </c>
      <c r="F380" t="s">
        <v>2625</v>
      </c>
      <c r="G380" s="105" t="s">
        <v>3492</v>
      </c>
      <c r="H380" s="55">
        <v>2.86</v>
      </c>
      <c r="I380" t="s">
        <v>841</v>
      </c>
      <c r="J380" t="s">
        <v>100</v>
      </c>
      <c r="K380" s="56">
        <v>8.7499999999999994E-2</v>
      </c>
      <c r="L380" s="56">
        <v>9.1300000000000006E-2</v>
      </c>
      <c r="M380" s="55">
        <v>37905.86</v>
      </c>
      <c r="N380" s="55">
        <v>100.15</v>
      </c>
      <c r="O380" s="55">
        <v>137.69078105132999</v>
      </c>
      <c r="P380" s="56">
        <v>1.7299999999999999E-2</v>
      </c>
      <c r="Q380" s="56">
        <v>2.5999999999999999E-3</v>
      </c>
    </row>
    <row r="381" spans="1:17">
      <c r="A381" t="s">
        <v>3470</v>
      </c>
      <c r="B381" t="s">
        <v>2176</v>
      </c>
      <c r="C381" t="s">
        <v>2594</v>
      </c>
      <c r="D381" s="105" t="s">
        <v>3492</v>
      </c>
      <c r="E381" t="s">
        <v>2747</v>
      </c>
      <c r="F381" t="s">
        <v>324</v>
      </c>
      <c r="G381" s="105" t="s">
        <v>3492</v>
      </c>
      <c r="H381" s="55">
        <v>0.94</v>
      </c>
      <c r="I381" t="s">
        <v>881</v>
      </c>
      <c r="J381" t="s">
        <v>100</v>
      </c>
      <c r="K381" s="56">
        <v>8.0299999999999996E-2</v>
      </c>
      <c r="L381" s="56">
        <v>8.2500000000000004E-2</v>
      </c>
      <c r="M381" s="55">
        <v>43637.13</v>
      </c>
      <c r="N381" s="55">
        <v>100.86</v>
      </c>
      <c r="O381" s="55">
        <v>159.63300859638599</v>
      </c>
      <c r="P381" s="56">
        <v>2.01E-2</v>
      </c>
      <c r="Q381" s="56">
        <v>3.0000000000000001E-3</v>
      </c>
    </row>
    <row r="382" spans="1:17">
      <c r="A382" t="s">
        <v>3471</v>
      </c>
      <c r="B382" t="s">
        <v>2176</v>
      </c>
      <c r="C382" t="s">
        <v>2645</v>
      </c>
      <c r="D382" s="105" t="s">
        <v>3492</v>
      </c>
      <c r="E382" t="s">
        <v>2747</v>
      </c>
      <c r="F382" t="s">
        <v>2646</v>
      </c>
      <c r="G382" s="105" t="s">
        <v>3492</v>
      </c>
      <c r="H382" s="55">
        <v>0.25</v>
      </c>
      <c r="I382" t="s">
        <v>881</v>
      </c>
      <c r="J382" t="s">
        <v>100</v>
      </c>
      <c r="K382" s="56">
        <v>7.0099999999999996E-2</v>
      </c>
      <c r="L382" s="56">
        <v>1E-4</v>
      </c>
      <c r="M382" s="55">
        <v>30927.21</v>
      </c>
      <c r="N382" s="55">
        <v>88.007137999999983</v>
      </c>
      <c r="O382" s="55">
        <v>98.720238697674006</v>
      </c>
      <c r="P382" s="56">
        <v>1.24E-2</v>
      </c>
      <c r="Q382" s="56">
        <v>1.8E-3</v>
      </c>
    </row>
    <row r="383" spans="1:17">
      <c r="A383" t="s">
        <v>3472</v>
      </c>
      <c r="B383" t="s">
        <v>2176</v>
      </c>
      <c r="C383" t="s">
        <v>2609</v>
      </c>
      <c r="D383" s="105" t="s">
        <v>3492</v>
      </c>
      <c r="E383" t="s">
        <v>2747</v>
      </c>
      <c r="F383" t="s">
        <v>2610</v>
      </c>
      <c r="G383" s="105" t="s">
        <v>3492</v>
      </c>
      <c r="H383" s="55">
        <v>2.92</v>
      </c>
      <c r="I383" t="s">
        <v>841</v>
      </c>
      <c r="J383" t="s">
        <v>100</v>
      </c>
      <c r="K383" s="56">
        <v>8.8599999999999998E-2</v>
      </c>
      <c r="L383" s="56">
        <v>9.3600000000000003E-2</v>
      </c>
      <c r="M383" s="55">
        <v>17763.38</v>
      </c>
      <c r="N383" s="55">
        <v>99.83</v>
      </c>
      <c r="O383" s="55">
        <v>64.318252035257999</v>
      </c>
      <c r="P383" s="56">
        <v>8.0999999999999996E-3</v>
      </c>
      <c r="Q383" s="56">
        <v>1.1999999999999999E-3</v>
      </c>
    </row>
    <row r="384" spans="1:17">
      <c r="A384" t="s">
        <v>3473</v>
      </c>
      <c r="B384" t="s">
        <v>2176</v>
      </c>
      <c r="C384" t="s">
        <v>2660</v>
      </c>
      <c r="D384" s="105" t="s">
        <v>3492</v>
      </c>
      <c r="E384" t="s">
        <v>2747</v>
      </c>
      <c r="F384" t="s">
        <v>2661</v>
      </c>
      <c r="G384" s="105" t="s">
        <v>3492</v>
      </c>
      <c r="H384" s="55">
        <v>2.2799999999999998</v>
      </c>
      <c r="I384" t="s">
        <v>841</v>
      </c>
      <c r="J384" t="s">
        <v>100</v>
      </c>
      <c r="K384" s="56">
        <v>8.0600000000000005E-2</v>
      </c>
      <c r="L384" s="56">
        <v>9.2200000000000004E-2</v>
      </c>
      <c r="M384" s="55">
        <v>10158.790000000001</v>
      </c>
      <c r="N384" s="55">
        <v>98.56</v>
      </c>
      <c r="O384" s="55">
        <v>36.315349918848</v>
      </c>
      <c r="P384" s="56">
        <v>4.5999999999999999E-3</v>
      </c>
      <c r="Q384" s="56">
        <v>6.9999999999999999E-4</v>
      </c>
    </row>
    <row r="385" spans="1:17">
      <c r="A385" t="s">
        <v>3474</v>
      </c>
      <c r="B385" t="s">
        <v>2176</v>
      </c>
      <c r="C385" t="s">
        <v>2631</v>
      </c>
      <c r="D385" s="105" t="s">
        <v>3492</v>
      </c>
      <c r="E385" t="s">
        <v>2747</v>
      </c>
      <c r="F385" t="s">
        <v>2632</v>
      </c>
      <c r="G385" s="105" t="s">
        <v>3492</v>
      </c>
      <c r="H385" s="55">
        <v>0.82</v>
      </c>
      <c r="I385" t="s">
        <v>881</v>
      </c>
      <c r="J385" t="s">
        <v>100</v>
      </c>
      <c r="K385" s="56">
        <v>7.6999999999999999E-2</v>
      </c>
      <c r="L385" s="56">
        <v>8.5099999999999995E-2</v>
      </c>
      <c r="M385" s="55">
        <v>45318.64</v>
      </c>
      <c r="N385" s="55">
        <v>100.16</v>
      </c>
      <c r="O385" s="55">
        <v>164.63370041164799</v>
      </c>
      <c r="P385" s="56">
        <v>2.07E-2</v>
      </c>
      <c r="Q385" s="56">
        <v>3.0999999999999999E-3</v>
      </c>
    </row>
    <row r="386" spans="1:17">
      <c r="A386" t="s">
        <v>3474</v>
      </c>
      <c r="B386" t="s">
        <v>2176</v>
      </c>
      <c r="C386" t="s">
        <v>2633</v>
      </c>
      <c r="D386" s="105" t="s">
        <v>3492</v>
      </c>
      <c r="E386" t="s">
        <v>2747</v>
      </c>
      <c r="F386" t="s">
        <v>227</v>
      </c>
      <c r="G386" s="105" t="s">
        <v>3492</v>
      </c>
      <c r="H386" s="55">
        <v>0.82</v>
      </c>
      <c r="I386" t="s">
        <v>881</v>
      </c>
      <c r="J386" t="s">
        <v>100</v>
      </c>
      <c r="K386" s="56">
        <v>7.6999999999999999E-2</v>
      </c>
      <c r="L386" s="56">
        <v>7.7299999999999994E-2</v>
      </c>
      <c r="M386" s="55">
        <v>130.15</v>
      </c>
      <c r="N386" s="55">
        <v>100.76</v>
      </c>
      <c r="O386" s="55">
        <v>0.47564166077999998</v>
      </c>
      <c r="P386" s="56">
        <v>1E-4</v>
      </c>
      <c r="Q386" s="56">
        <v>0</v>
      </c>
    </row>
    <row r="387" spans="1:17">
      <c r="A387" t="s">
        <v>3474</v>
      </c>
      <c r="B387" t="s">
        <v>2176</v>
      </c>
      <c r="C387" t="s">
        <v>2634</v>
      </c>
      <c r="D387" s="105" t="s">
        <v>3492</v>
      </c>
      <c r="E387" t="s">
        <v>2747</v>
      </c>
      <c r="F387" t="s">
        <v>2112</v>
      </c>
      <c r="G387" s="105" t="s">
        <v>3492</v>
      </c>
      <c r="H387" s="55">
        <v>0.82</v>
      </c>
      <c r="I387" t="s">
        <v>881</v>
      </c>
      <c r="J387" t="s">
        <v>100</v>
      </c>
      <c r="K387" s="56">
        <v>7.6999999999999999E-2</v>
      </c>
      <c r="L387" s="56">
        <v>7.7299999999999994E-2</v>
      </c>
      <c r="M387" s="55">
        <v>73.16</v>
      </c>
      <c r="N387" s="55">
        <v>100.76</v>
      </c>
      <c r="O387" s="55">
        <v>0.26736799003200001</v>
      </c>
      <c r="P387" s="56">
        <v>0</v>
      </c>
      <c r="Q387" s="56">
        <v>0</v>
      </c>
    </row>
    <row r="388" spans="1:17">
      <c r="A388" t="s">
        <v>3474</v>
      </c>
      <c r="B388" t="s">
        <v>2176</v>
      </c>
      <c r="C388" t="s">
        <v>2635</v>
      </c>
      <c r="D388" s="105" t="s">
        <v>3492</v>
      </c>
      <c r="E388" t="s">
        <v>2747</v>
      </c>
      <c r="F388" t="s">
        <v>2636</v>
      </c>
      <c r="G388" s="105" t="s">
        <v>3492</v>
      </c>
      <c r="H388" s="55">
        <v>0.82</v>
      </c>
      <c r="I388" t="s">
        <v>881</v>
      </c>
      <c r="J388" t="s">
        <v>100</v>
      </c>
      <c r="K388" s="56">
        <v>7.6999999999999999E-2</v>
      </c>
      <c r="L388" s="56">
        <v>7.8100000000000003E-2</v>
      </c>
      <c r="M388" s="55">
        <v>109.62</v>
      </c>
      <c r="N388" s="55">
        <v>100.7</v>
      </c>
      <c r="O388" s="55">
        <v>0.40037488218</v>
      </c>
      <c r="P388" s="56">
        <v>1E-4</v>
      </c>
      <c r="Q388" s="56">
        <v>0</v>
      </c>
    </row>
    <row r="389" spans="1:17">
      <c r="A389" t="s">
        <v>3474</v>
      </c>
      <c r="B389" t="s">
        <v>2176</v>
      </c>
      <c r="C389" t="s">
        <v>2637</v>
      </c>
      <c r="D389" s="105" t="s">
        <v>3492</v>
      </c>
      <c r="E389" t="s">
        <v>2747</v>
      </c>
      <c r="F389" t="s">
        <v>2638</v>
      </c>
      <c r="G389" s="105" t="s">
        <v>3492</v>
      </c>
      <c r="H389" s="55">
        <v>0.82</v>
      </c>
      <c r="I389" t="s">
        <v>881</v>
      </c>
      <c r="J389" t="s">
        <v>100</v>
      </c>
      <c r="K389" s="56">
        <v>7.6999999999999999E-2</v>
      </c>
      <c r="L389" s="56">
        <v>7.8100000000000003E-2</v>
      </c>
      <c r="M389" s="55">
        <v>426.44</v>
      </c>
      <c r="N389" s="55">
        <v>100.7</v>
      </c>
      <c r="O389" s="55">
        <v>1.5575247651599999</v>
      </c>
      <c r="P389" s="56">
        <v>2.0000000000000001E-4</v>
      </c>
      <c r="Q389" s="56">
        <v>0</v>
      </c>
    </row>
    <row r="390" spans="1:17">
      <c r="A390" t="s">
        <v>3474</v>
      </c>
      <c r="B390" t="s">
        <v>2176</v>
      </c>
      <c r="C390" t="s">
        <v>2639</v>
      </c>
      <c r="D390" s="105" t="s">
        <v>3492</v>
      </c>
      <c r="E390" t="s">
        <v>2747</v>
      </c>
      <c r="F390" t="s">
        <v>2640</v>
      </c>
      <c r="G390" s="105" t="s">
        <v>3492</v>
      </c>
      <c r="H390" s="55">
        <v>0.82</v>
      </c>
      <c r="I390" t="s">
        <v>881</v>
      </c>
      <c r="J390" t="s">
        <v>100</v>
      </c>
      <c r="K390" s="56">
        <v>7.6999999999999999E-2</v>
      </c>
      <c r="L390" s="56">
        <v>7.8100000000000003E-2</v>
      </c>
      <c r="M390" s="55">
        <v>83.23</v>
      </c>
      <c r="N390" s="55">
        <v>100.7</v>
      </c>
      <c r="O390" s="55">
        <v>0.30398833647000001</v>
      </c>
      <c r="P390" s="56">
        <v>0</v>
      </c>
      <c r="Q390" s="56">
        <v>0</v>
      </c>
    </row>
    <row r="391" spans="1:17">
      <c r="A391" t="s">
        <v>3474</v>
      </c>
      <c r="B391" t="s">
        <v>2176</v>
      </c>
      <c r="C391" t="s">
        <v>2641</v>
      </c>
      <c r="D391" s="105" t="s">
        <v>3492</v>
      </c>
      <c r="E391" t="s">
        <v>2747</v>
      </c>
      <c r="F391" t="s">
        <v>2642</v>
      </c>
      <c r="G391" s="105" t="s">
        <v>3492</v>
      </c>
      <c r="H391" s="55">
        <v>0.82</v>
      </c>
      <c r="I391" t="s">
        <v>881</v>
      </c>
      <c r="J391" t="s">
        <v>100</v>
      </c>
      <c r="K391" s="56">
        <v>7.6999999999999999E-2</v>
      </c>
      <c r="L391" s="56">
        <v>7.8100000000000003E-2</v>
      </c>
      <c r="M391" s="55">
        <v>450.02</v>
      </c>
      <c r="N391" s="55">
        <v>100.7</v>
      </c>
      <c r="O391" s="55">
        <v>1.6436480977800001</v>
      </c>
      <c r="P391" s="56">
        <v>2.0000000000000001E-4</v>
      </c>
      <c r="Q391" s="56">
        <v>0</v>
      </c>
    </row>
    <row r="392" spans="1:17">
      <c r="A392" t="s">
        <v>3475</v>
      </c>
      <c r="B392" t="s">
        <v>2176</v>
      </c>
      <c r="C392" t="s">
        <v>2659</v>
      </c>
      <c r="D392" s="105" t="s">
        <v>3492</v>
      </c>
      <c r="E392" t="s">
        <v>2747</v>
      </c>
      <c r="F392" t="s">
        <v>420</v>
      </c>
      <c r="G392" s="105" t="s">
        <v>3492</v>
      </c>
      <c r="H392" s="55">
        <v>2.4900000000000002</v>
      </c>
      <c r="I392" t="s">
        <v>841</v>
      </c>
      <c r="J392" t="s">
        <v>100</v>
      </c>
      <c r="K392" s="56">
        <v>8.2000000000000003E-2</v>
      </c>
      <c r="L392" s="56">
        <v>8.5599999999999996E-2</v>
      </c>
      <c r="M392" s="55">
        <v>23052.89</v>
      </c>
      <c r="N392" s="55">
        <v>100.34</v>
      </c>
      <c r="O392" s="55">
        <v>83.897115658901996</v>
      </c>
      <c r="P392" s="56">
        <v>1.06E-2</v>
      </c>
      <c r="Q392" s="56">
        <v>1.6000000000000001E-3</v>
      </c>
    </row>
    <row r="393" spans="1:17">
      <c r="A393" t="s">
        <v>3476</v>
      </c>
      <c r="B393" t="s">
        <v>2176</v>
      </c>
      <c r="C393" t="s">
        <v>2486</v>
      </c>
      <c r="D393" s="105" t="s">
        <v>3492</v>
      </c>
      <c r="E393" t="s">
        <v>2747</v>
      </c>
      <c r="F393" t="s">
        <v>2483</v>
      </c>
      <c r="G393" s="105" t="s">
        <v>3492</v>
      </c>
      <c r="H393" s="55">
        <v>2.16</v>
      </c>
      <c r="I393" t="s">
        <v>954</v>
      </c>
      <c r="J393" t="s">
        <v>102</v>
      </c>
      <c r="K393" s="56">
        <v>6.6100000000000006E-2</v>
      </c>
      <c r="L393" s="56">
        <v>7.1400000000000005E-2</v>
      </c>
      <c r="M393" s="55">
        <v>14306.96</v>
      </c>
      <c r="N393" s="55">
        <v>99.99</v>
      </c>
      <c r="O393" s="55">
        <v>57.388061355926403</v>
      </c>
      <c r="P393" s="56">
        <v>7.1999999999999998E-3</v>
      </c>
      <c r="Q393" s="56">
        <v>1.1000000000000001E-3</v>
      </c>
    </row>
    <row r="394" spans="1:17">
      <c r="A394" t="s">
        <v>3476</v>
      </c>
      <c r="B394" t="s">
        <v>2176</v>
      </c>
      <c r="C394" t="s">
        <v>2481</v>
      </c>
      <c r="D394" s="105" t="s">
        <v>3492</v>
      </c>
      <c r="E394" t="s">
        <v>2747</v>
      </c>
      <c r="F394" t="s">
        <v>586</v>
      </c>
      <c r="G394" s="105" t="s">
        <v>3492</v>
      </c>
      <c r="H394" s="55">
        <v>2.17</v>
      </c>
      <c r="I394" t="s">
        <v>954</v>
      </c>
      <c r="J394" t="s">
        <v>102</v>
      </c>
      <c r="K394" s="56">
        <v>6.6000000000000003E-2</v>
      </c>
      <c r="L394" s="56">
        <v>7.1300000000000002E-2</v>
      </c>
      <c r="M394" s="55">
        <v>1497.7</v>
      </c>
      <c r="N394" s="55">
        <v>100.13</v>
      </c>
      <c r="O394" s="55">
        <v>6.015983945316</v>
      </c>
      <c r="P394" s="56">
        <v>8.0000000000000004E-4</v>
      </c>
      <c r="Q394" s="56">
        <v>1E-4</v>
      </c>
    </row>
    <row r="395" spans="1:17">
      <c r="A395" t="s">
        <v>3476</v>
      </c>
      <c r="B395" t="s">
        <v>2176</v>
      </c>
      <c r="C395" t="s">
        <v>2482</v>
      </c>
      <c r="D395" s="105" t="s">
        <v>3492</v>
      </c>
      <c r="E395" t="s">
        <v>2747</v>
      </c>
      <c r="F395" t="s">
        <v>2483</v>
      </c>
      <c r="G395" s="105" t="s">
        <v>3492</v>
      </c>
      <c r="H395" s="55">
        <v>2.17</v>
      </c>
      <c r="I395" t="s">
        <v>954</v>
      </c>
      <c r="J395" t="s">
        <v>102</v>
      </c>
      <c r="K395" s="56">
        <v>6.6000000000000003E-2</v>
      </c>
      <c r="L395" s="56">
        <v>7.1499999999999994E-2</v>
      </c>
      <c r="M395" s="55">
        <v>189.18</v>
      </c>
      <c r="N395" s="55">
        <v>100.09</v>
      </c>
      <c r="O395" s="55">
        <v>0.75959751103920004</v>
      </c>
      <c r="P395" s="56">
        <v>1E-4</v>
      </c>
      <c r="Q395" s="56">
        <v>0</v>
      </c>
    </row>
    <row r="396" spans="1:17">
      <c r="A396" t="s">
        <v>3476</v>
      </c>
      <c r="B396" t="s">
        <v>2176</v>
      </c>
      <c r="C396" t="s">
        <v>2650</v>
      </c>
      <c r="D396" s="105" t="s">
        <v>3492</v>
      </c>
      <c r="E396" t="s">
        <v>2747</v>
      </c>
      <c r="F396" t="s">
        <v>2483</v>
      </c>
      <c r="G396" s="105" t="s">
        <v>3492</v>
      </c>
      <c r="H396" s="55">
        <v>2.16</v>
      </c>
      <c r="I396" t="s">
        <v>954</v>
      </c>
      <c r="J396" t="s">
        <v>102</v>
      </c>
      <c r="K396" s="56">
        <v>6.6000000000000003E-2</v>
      </c>
      <c r="L396" s="56">
        <v>7.1499999999999994E-2</v>
      </c>
      <c r="M396" s="55">
        <v>220.71</v>
      </c>
      <c r="N396" s="55">
        <v>100.1</v>
      </c>
      <c r="O396" s="55">
        <v>0.88628563623599999</v>
      </c>
      <c r="P396" s="56">
        <v>1E-4</v>
      </c>
      <c r="Q396" s="56">
        <v>0</v>
      </c>
    </row>
    <row r="397" spans="1:17">
      <c r="A397" t="s">
        <v>3476</v>
      </c>
      <c r="B397" t="s">
        <v>2176</v>
      </c>
      <c r="C397" t="s">
        <v>2651</v>
      </c>
      <c r="D397" s="105" t="s">
        <v>3492</v>
      </c>
      <c r="E397" t="s">
        <v>2747</v>
      </c>
      <c r="F397" t="s">
        <v>2483</v>
      </c>
      <c r="G397" s="105" t="s">
        <v>3492</v>
      </c>
      <c r="H397" s="55">
        <v>2.16</v>
      </c>
      <c r="I397" t="s">
        <v>954</v>
      </c>
      <c r="J397" t="s">
        <v>102</v>
      </c>
      <c r="K397" s="56">
        <v>6.6000000000000003E-2</v>
      </c>
      <c r="L397" s="56">
        <v>7.2599999999999998E-2</v>
      </c>
      <c r="M397" s="55">
        <v>283.77</v>
      </c>
      <c r="N397" s="55">
        <v>99.88</v>
      </c>
      <c r="O397" s="55">
        <v>1.1370056859216</v>
      </c>
      <c r="P397" s="56">
        <v>1E-4</v>
      </c>
      <c r="Q397" s="56">
        <v>0</v>
      </c>
    </row>
    <row r="398" spans="1:17">
      <c r="A398" t="s">
        <v>3476</v>
      </c>
      <c r="B398" t="s">
        <v>2176</v>
      </c>
      <c r="C398" t="s">
        <v>2652</v>
      </c>
      <c r="D398" s="105" t="s">
        <v>3492</v>
      </c>
      <c r="E398" t="s">
        <v>2747</v>
      </c>
      <c r="F398" t="s">
        <v>2483</v>
      </c>
      <c r="G398" s="105" t="s">
        <v>3492</v>
      </c>
      <c r="H398" s="55">
        <v>2.16</v>
      </c>
      <c r="I398" t="s">
        <v>954</v>
      </c>
      <c r="J398" t="s">
        <v>102</v>
      </c>
      <c r="K398" s="56">
        <v>6.6000000000000003E-2</v>
      </c>
      <c r="L398" s="56">
        <v>7.1400000000000005E-2</v>
      </c>
      <c r="M398" s="55">
        <v>1324.28</v>
      </c>
      <c r="N398" s="55">
        <v>100.11</v>
      </c>
      <c r="O398" s="55">
        <v>5.3183253778128003</v>
      </c>
      <c r="P398" s="56">
        <v>6.9999999999999999E-4</v>
      </c>
      <c r="Q398" s="56">
        <v>1E-4</v>
      </c>
    </row>
    <row r="399" spans="1:17">
      <c r="A399" t="s">
        <v>3476</v>
      </c>
      <c r="B399" t="s">
        <v>2176</v>
      </c>
      <c r="C399" t="s">
        <v>2484</v>
      </c>
      <c r="D399" s="105" t="s">
        <v>3492</v>
      </c>
      <c r="E399" t="s">
        <v>2747</v>
      </c>
      <c r="F399" t="s">
        <v>662</v>
      </c>
      <c r="G399" s="105" t="s">
        <v>3492</v>
      </c>
      <c r="H399" s="55">
        <v>2.17</v>
      </c>
      <c r="I399" t="s">
        <v>954</v>
      </c>
      <c r="J399" t="s">
        <v>102</v>
      </c>
      <c r="K399" s="56">
        <v>6.6000000000000003E-2</v>
      </c>
      <c r="L399" s="56">
        <v>7.1300000000000002E-2</v>
      </c>
      <c r="M399" s="55">
        <v>118.24</v>
      </c>
      <c r="N399" s="55">
        <v>100.13</v>
      </c>
      <c r="O399" s="55">
        <v>0.47494821505919999</v>
      </c>
      <c r="P399" s="56">
        <v>1E-4</v>
      </c>
      <c r="Q399" s="56">
        <v>0</v>
      </c>
    </row>
    <row r="400" spans="1:17">
      <c r="A400" t="s">
        <v>3476</v>
      </c>
      <c r="B400" t="s">
        <v>2176</v>
      </c>
      <c r="C400" t="s">
        <v>2485</v>
      </c>
      <c r="D400" s="105" t="s">
        <v>3492</v>
      </c>
      <c r="E400" t="s">
        <v>2747</v>
      </c>
      <c r="F400" t="s">
        <v>597</v>
      </c>
      <c r="G400" s="105" t="s">
        <v>3492</v>
      </c>
      <c r="H400" s="55">
        <v>2.16</v>
      </c>
      <c r="I400" t="s">
        <v>954</v>
      </c>
      <c r="J400" t="s">
        <v>102</v>
      </c>
      <c r="K400" s="56">
        <v>6.6000000000000003E-2</v>
      </c>
      <c r="L400" s="56">
        <v>7.1300000000000002E-2</v>
      </c>
      <c r="M400" s="55">
        <v>709.44</v>
      </c>
      <c r="N400" s="55">
        <v>100.13</v>
      </c>
      <c r="O400" s="55">
        <v>2.8496892903552</v>
      </c>
      <c r="P400" s="56">
        <v>4.0000000000000002E-4</v>
      </c>
      <c r="Q400" s="56">
        <v>1E-4</v>
      </c>
    </row>
    <row r="401" spans="1:17">
      <c r="A401" t="s">
        <v>3476</v>
      </c>
      <c r="B401" t="s">
        <v>2176</v>
      </c>
      <c r="C401" t="s">
        <v>2653</v>
      </c>
      <c r="D401" s="105" t="s">
        <v>3492</v>
      </c>
      <c r="E401" t="s">
        <v>2747</v>
      </c>
      <c r="F401" t="s">
        <v>284</v>
      </c>
      <c r="G401" s="105" t="s">
        <v>3492</v>
      </c>
      <c r="H401" s="55">
        <v>2.16</v>
      </c>
      <c r="I401" t="s">
        <v>954</v>
      </c>
      <c r="J401" t="s">
        <v>102</v>
      </c>
      <c r="K401" s="56">
        <v>6.6000000000000003E-2</v>
      </c>
      <c r="L401" s="56">
        <v>7.1300000000000002E-2</v>
      </c>
      <c r="M401" s="55">
        <v>323.19</v>
      </c>
      <c r="N401" s="55">
        <v>100.13</v>
      </c>
      <c r="O401" s="55">
        <v>1.2981944657052</v>
      </c>
      <c r="P401" s="56">
        <v>2.0000000000000001E-4</v>
      </c>
      <c r="Q401" s="56">
        <v>0</v>
      </c>
    </row>
    <row r="402" spans="1:17">
      <c r="A402" t="s">
        <v>3476</v>
      </c>
      <c r="B402" t="s">
        <v>2176</v>
      </c>
      <c r="C402" t="s">
        <v>2654</v>
      </c>
      <c r="D402" s="105" t="s">
        <v>3492</v>
      </c>
      <c r="E402" t="s">
        <v>2747</v>
      </c>
      <c r="F402" t="s">
        <v>233</v>
      </c>
      <c r="G402" s="105" t="s">
        <v>3492</v>
      </c>
      <c r="H402" s="55">
        <v>2.16</v>
      </c>
      <c r="I402" t="s">
        <v>954</v>
      </c>
      <c r="J402" t="s">
        <v>102</v>
      </c>
      <c r="K402" s="56">
        <v>6.6000000000000003E-2</v>
      </c>
      <c r="L402" s="56">
        <v>7.1300000000000002E-2</v>
      </c>
      <c r="M402" s="55">
        <v>504.49</v>
      </c>
      <c r="N402" s="55">
        <v>100.13</v>
      </c>
      <c r="O402" s="55">
        <v>2.0264430397091999</v>
      </c>
      <c r="P402" s="56">
        <v>2.9999999999999997E-4</v>
      </c>
      <c r="Q402" s="56">
        <v>0</v>
      </c>
    </row>
    <row r="403" spans="1:17">
      <c r="A403" t="s">
        <v>3476</v>
      </c>
      <c r="B403" t="s">
        <v>2176</v>
      </c>
      <c r="C403" t="s">
        <v>2655</v>
      </c>
      <c r="D403" s="105" t="s">
        <v>3492</v>
      </c>
      <c r="E403" t="s">
        <v>2747</v>
      </c>
      <c r="F403" t="s">
        <v>2552</v>
      </c>
      <c r="G403" s="105" t="s">
        <v>3492</v>
      </c>
      <c r="H403" s="55">
        <v>2.16</v>
      </c>
      <c r="I403" t="s">
        <v>954</v>
      </c>
      <c r="J403" t="s">
        <v>102</v>
      </c>
      <c r="K403" s="56">
        <v>6.6000000000000003E-2</v>
      </c>
      <c r="L403" s="56">
        <v>7.1300000000000002E-2</v>
      </c>
      <c r="M403" s="55">
        <v>118.24</v>
      </c>
      <c r="N403" s="55">
        <v>100.13</v>
      </c>
      <c r="O403" s="55">
        <v>0.47494821505919999</v>
      </c>
      <c r="P403" s="56">
        <v>1E-4</v>
      </c>
      <c r="Q403" s="56">
        <v>0</v>
      </c>
    </row>
    <row r="404" spans="1:17">
      <c r="A404" t="s">
        <v>3476</v>
      </c>
      <c r="B404" t="s">
        <v>2176</v>
      </c>
      <c r="C404" t="s">
        <v>2656</v>
      </c>
      <c r="D404" s="105" t="s">
        <v>3492</v>
      </c>
      <c r="E404" t="s">
        <v>2747</v>
      </c>
      <c r="F404" t="s">
        <v>763</v>
      </c>
      <c r="G404" s="105" t="s">
        <v>3492</v>
      </c>
      <c r="H404" s="55">
        <v>2.14</v>
      </c>
      <c r="I404" t="s">
        <v>954</v>
      </c>
      <c r="J404" t="s">
        <v>102</v>
      </c>
      <c r="K404" s="56">
        <v>6.4299999999999996E-2</v>
      </c>
      <c r="L404" s="56">
        <v>7.5999999999999998E-2</v>
      </c>
      <c r="M404" s="55">
        <v>1091.5899999999999</v>
      </c>
      <c r="N404" s="55">
        <v>100.16</v>
      </c>
      <c r="O404" s="55">
        <v>4.3860288799104001</v>
      </c>
      <c r="P404" s="56">
        <v>5.9999999999999995E-4</v>
      </c>
      <c r="Q404" s="56">
        <v>1E-4</v>
      </c>
    </row>
    <row r="405" spans="1:17">
      <c r="A405" t="s">
        <v>3476</v>
      </c>
      <c r="B405" t="s">
        <v>2176</v>
      </c>
      <c r="C405" t="s">
        <v>2657</v>
      </c>
      <c r="D405" s="105" t="s">
        <v>3492</v>
      </c>
      <c r="E405" t="s">
        <v>2747</v>
      </c>
      <c r="F405" t="s">
        <v>2658</v>
      </c>
      <c r="G405" s="105" t="s">
        <v>3492</v>
      </c>
      <c r="H405" s="55">
        <v>2.15</v>
      </c>
      <c r="I405" t="s">
        <v>954</v>
      </c>
      <c r="J405" t="s">
        <v>102</v>
      </c>
      <c r="K405" s="56">
        <v>6.6100000000000006E-2</v>
      </c>
      <c r="L405" s="56">
        <v>6.9699999999999998E-2</v>
      </c>
      <c r="M405" s="55">
        <v>122.34</v>
      </c>
      <c r="N405" s="55">
        <v>100.72</v>
      </c>
      <c r="O405" s="55">
        <v>0.49431275383680001</v>
      </c>
      <c r="P405" s="56">
        <v>1E-4</v>
      </c>
      <c r="Q405" s="56">
        <v>0</v>
      </c>
    </row>
    <row r="406" spans="1:17">
      <c r="A406" t="s">
        <v>3477</v>
      </c>
      <c r="B406" t="s">
        <v>2176</v>
      </c>
      <c r="C406" t="s">
        <v>2604</v>
      </c>
      <c r="D406" s="105" t="s">
        <v>3492</v>
      </c>
      <c r="E406" t="s">
        <v>2747</v>
      </c>
      <c r="F406" t="s">
        <v>2605</v>
      </c>
      <c r="G406" s="105" t="s">
        <v>3492</v>
      </c>
      <c r="H406" s="55">
        <v>3.25</v>
      </c>
      <c r="I406" t="s">
        <v>899</v>
      </c>
      <c r="J406" t="s">
        <v>102</v>
      </c>
      <c r="K406" s="56">
        <v>7.5700000000000003E-2</v>
      </c>
      <c r="L406" s="56">
        <v>7.3899999999999993E-2</v>
      </c>
      <c r="M406" s="55">
        <v>15578.61</v>
      </c>
      <c r="N406" s="55">
        <v>101.55</v>
      </c>
      <c r="O406" s="55">
        <v>63.463826730077997</v>
      </c>
      <c r="P406" s="56">
        <v>8.0000000000000002E-3</v>
      </c>
      <c r="Q406" s="56">
        <v>1.1999999999999999E-3</v>
      </c>
    </row>
    <row r="407" spans="1:17">
      <c r="A407" t="s">
        <v>3477</v>
      </c>
      <c r="B407" t="s">
        <v>2176</v>
      </c>
      <c r="C407" t="s">
        <v>2606</v>
      </c>
      <c r="D407" s="105" t="s">
        <v>3492</v>
      </c>
      <c r="E407" t="s">
        <v>2747</v>
      </c>
      <c r="F407" t="s">
        <v>2605</v>
      </c>
      <c r="G407" s="105" t="s">
        <v>3492</v>
      </c>
      <c r="H407" s="55">
        <v>3.17</v>
      </c>
      <c r="I407" t="s">
        <v>899</v>
      </c>
      <c r="J407" t="s">
        <v>100</v>
      </c>
      <c r="K407" s="56">
        <v>9.0800000000000006E-2</v>
      </c>
      <c r="L407" s="56">
        <v>9.5100000000000004E-2</v>
      </c>
      <c r="M407" s="55">
        <v>42898.49</v>
      </c>
      <c r="N407" s="55">
        <v>100.78</v>
      </c>
      <c r="O407" s="55">
        <v>156.80644725119399</v>
      </c>
      <c r="P407" s="56">
        <v>1.9699999999999999E-2</v>
      </c>
      <c r="Q407" s="56">
        <v>2.8999999999999998E-3</v>
      </c>
    </row>
    <row r="408" spans="1:17">
      <c r="A408" t="s">
        <v>3478</v>
      </c>
      <c r="B408" t="s">
        <v>2176</v>
      </c>
      <c r="C408" t="s">
        <v>2599</v>
      </c>
      <c r="D408" s="105" t="s">
        <v>3492</v>
      </c>
      <c r="E408" t="s">
        <v>2747</v>
      </c>
      <c r="F408" t="s">
        <v>358</v>
      </c>
      <c r="G408" s="105" t="s">
        <v>3492</v>
      </c>
      <c r="H408" s="55">
        <v>1.4</v>
      </c>
      <c r="I408" t="s">
        <v>841</v>
      </c>
      <c r="J408" t="s">
        <v>100</v>
      </c>
      <c r="K408" s="56">
        <v>5.7799999999999997E-2</v>
      </c>
      <c r="L408" s="56">
        <v>7.8399999999999997E-2</v>
      </c>
      <c r="M408" s="55">
        <v>3838.79</v>
      </c>
      <c r="N408" s="55">
        <v>97.63</v>
      </c>
      <c r="O408" s="55">
        <v>13.593309325479</v>
      </c>
      <c r="P408" s="56">
        <v>1.6999999999999999E-3</v>
      </c>
      <c r="Q408" s="56">
        <v>2.9999999999999997E-4</v>
      </c>
    </row>
    <row r="409" spans="1:17">
      <c r="A409" t="s">
        <v>3478</v>
      </c>
      <c r="B409" t="s">
        <v>2176</v>
      </c>
      <c r="C409" t="s">
        <v>2595</v>
      </c>
      <c r="D409" s="105" t="s">
        <v>3492</v>
      </c>
      <c r="E409" t="s">
        <v>2747</v>
      </c>
      <c r="F409" t="s">
        <v>2596</v>
      </c>
      <c r="G409" s="105" t="s">
        <v>3492</v>
      </c>
      <c r="H409" s="55">
        <v>1.38</v>
      </c>
      <c r="I409" t="s">
        <v>841</v>
      </c>
      <c r="J409" t="s">
        <v>100</v>
      </c>
      <c r="K409" s="56">
        <v>8.2000000000000003E-2</v>
      </c>
      <c r="L409" s="56">
        <v>6.8000000000000005E-2</v>
      </c>
      <c r="M409" s="55">
        <v>9452.91</v>
      </c>
      <c r="N409" s="55">
        <v>101.82</v>
      </c>
      <c r="O409" s="55">
        <v>34.909704393174003</v>
      </c>
      <c r="P409" s="56">
        <v>4.4000000000000003E-3</v>
      </c>
      <c r="Q409" s="56">
        <v>6.9999999999999999E-4</v>
      </c>
    </row>
    <row r="410" spans="1:17">
      <c r="A410" t="s">
        <v>3478</v>
      </c>
      <c r="B410" t="s">
        <v>2176</v>
      </c>
      <c r="C410" t="s">
        <v>2600</v>
      </c>
      <c r="D410" s="105" t="s">
        <v>3492</v>
      </c>
      <c r="E410" t="s">
        <v>2747</v>
      </c>
      <c r="F410" t="s">
        <v>358</v>
      </c>
      <c r="G410" s="105" t="s">
        <v>3492</v>
      </c>
      <c r="H410" s="55">
        <v>1.38</v>
      </c>
      <c r="I410" t="s">
        <v>841</v>
      </c>
      <c r="J410" t="s">
        <v>100</v>
      </c>
      <c r="K410" s="56">
        <v>8.2000000000000003E-2</v>
      </c>
      <c r="L410" s="56">
        <v>7.9100000000000004E-2</v>
      </c>
      <c r="M410" s="55">
        <v>556.04999999999995</v>
      </c>
      <c r="N410" s="55">
        <v>100.97</v>
      </c>
      <c r="O410" s="55">
        <v>2.0363562454949999</v>
      </c>
      <c r="P410" s="56">
        <v>2.9999999999999997E-4</v>
      </c>
      <c r="Q410" s="56">
        <v>0</v>
      </c>
    </row>
    <row r="411" spans="1:17">
      <c r="A411" t="s">
        <v>3478</v>
      </c>
      <c r="B411" t="s">
        <v>2176</v>
      </c>
      <c r="C411" t="s">
        <v>2597</v>
      </c>
      <c r="D411" s="105" t="s">
        <v>3492</v>
      </c>
      <c r="E411" t="s">
        <v>2747</v>
      </c>
      <c r="F411" t="s">
        <v>2598</v>
      </c>
      <c r="G411" s="105" t="s">
        <v>3492</v>
      </c>
      <c r="H411" s="55">
        <v>3.37</v>
      </c>
      <c r="I411" t="s">
        <v>841</v>
      </c>
      <c r="J411" t="s">
        <v>100</v>
      </c>
      <c r="K411" s="56">
        <v>9.1999999999999998E-2</v>
      </c>
      <c r="L411" s="56">
        <v>0.1094</v>
      </c>
      <c r="M411" s="55">
        <v>36839.64</v>
      </c>
      <c r="N411" s="55">
        <v>96.08</v>
      </c>
      <c r="O411" s="55">
        <v>128.379573208224</v>
      </c>
      <c r="P411" s="56">
        <v>1.6199999999999999E-2</v>
      </c>
      <c r="Q411" s="56">
        <v>2.3999999999999998E-3</v>
      </c>
    </row>
    <row r="412" spans="1:17">
      <c r="A412" s="74" t="s">
        <v>2523</v>
      </c>
      <c r="B412" s="106" t="s">
        <v>3492</v>
      </c>
      <c r="C412" s="106" t="s">
        <v>3492</v>
      </c>
      <c r="D412" s="107" t="s">
        <v>3492</v>
      </c>
      <c r="E412" s="107" t="s">
        <v>3492</v>
      </c>
      <c r="F412" s="107" t="s">
        <v>3492</v>
      </c>
      <c r="G412" s="107" t="s">
        <v>3492</v>
      </c>
      <c r="H412" s="75">
        <v>0</v>
      </c>
      <c r="I412" s="107" t="s">
        <v>3492</v>
      </c>
      <c r="J412" s="107" t="s">
        <v>3492</v>
      </c>
      <c r="K412" s="107" t="s">
        <v>3492</v>
      </c>
      <c r="L412" s="76">
        <v>0</v>
      </c>
      <c r="M412" s="75">
        <v>0</v>
      </c>
      <c r="N412" s="107" t="s">
        <v>3492</v>
      </c>
      <c r="O412" s="75">
        <v>0</v>
      </c>
      <c r="P412" s="76">
        <v>0</v>
      </c>
      <c r="Q412" s="76">
        <v>0</v>
      </c>
    </row>
    <row r="413" spans="1:17">
      <c r="A413" t="s">
        <v>177</v>
      </c>
      <c r="B413" s="106" t="s">
        <v>3492</v>
      </c>
      <c r="C413" t="s">
        <v>177</v>
      </c>
      <c r="D413" s="107" t="s">
        <v>3492</v>
      </c>
      <c r="E413" t="s">
        <v>177</v>
      </c>
      <c r="F413" s="107" t="s">
        <v>3492</v>
      </c>
      <c r="G413" s="107" t="s">
        <v>3492</v>
      </c>
      <c r="H413" s="55">
        <v>0</v>
      </c>
      <c r="I413" t="s">
        <v>177</v>
      </c>
      <c r="J413" t="s">
        <v>177</v>
      </c>
      <c r="K413" s="56">
        <v>0</v>
      </c>
      <c r="L413" s="56">
        <v>0</v>
      </c>
      <c r="M413" s="55">
        <v>0</v>
      </c>
      <c r="N413" s="55">
        <v>0</v>
      </c>
      <c r="O413" s="55">
        <v>0</v>
      </c>
      <c r="P413" s="56">
        <v>0</v>
      </c>
      <c r="Q413" s="56">
        <v>0</v>
      </c>
    </row>
    <row r="414" spans="1:17">
      <c r="A414" t="s">
        <v>186</v>
      </c>
      <c r="B414" s="106" t="s">
        <v>3492</v>
      </c>
      <c r="C414" s="106" t="s">
        <v>3492</v>
      </c>
      <c r="D414" s="107" t="s">
        <v>3492</v>
      </c>
      <c r="E414" s="107" t="s">
        <v>3492</v>
      </c>
      <c r="F414" s="107" t="s">
        <v>3492</v>
      </c>
      <c r="G414" s="107" t="s">
        <v>3492</v>
      </c>
      <c r="H414" s="107" t="s">
        <v>3492</v>
      </c>
      <c r="I414" s="107" t="s">
        <v>3492</v>
      </c>
      <c r="J414" s="107" t="s">
        <v>3492</v>
      </c>
      <c r="K414" s="107" t="s">
        <v>3492</v>
      </c>
      <c r="L414" s="107" t="s">
        <v>3492</v>
      </c>
      <c r="M414" s="107" t="s">
        <v>3492</v>
      </c>
      <c r="N414" s="107" t="s">
        <v>3492</v>
      </c>
      <c r="O414" s="107" t="s">
        <v>3492</v>
      </c>
      <c r="P414" s="107" t="s">
        <v>3492</v>
      </c>
      <c r="Q414" s="107" t="s">
        <v>3492</v>
      </c>
    </row>
    <row r="415" spans="1:17">
      <c r="A415" t="s">
        <v>296</v>
      </c>
      <c r="B415" s="106" t="s">
        <v>3492</v>
      </c>
      <c r="C415" s="106" t="s">
        <v>3492</v>
      </c>
      <c r="D415" s="107" t="s">
        <v>3492</v>
      </c>
      <c r="E415" s="107" t="s">
        <v>3492</v>
      </c>
      <c r="F415" s="107" t="s">
        <v>3492</v>
      </c>
      <c r="G415" s="107" t="s">
        <v>3492</v>
      </c>
      <c r="H415" s="107" t="s">
        <v>3492</v>
      </c>
      <c r="I415" s="107" t="s">
        <v>3492</v>
      </c>
      <c r="J415" s="107" t="s">
        <v>3492</v>
      </c>
      <c r="K415" s="107" t="s">
        <v>3492</v>
      </c>
      <c r="L415" s="107" t="s">
        <v>3492</v>
      </c>
      <c r="M415" s="107" t="s">
        <v>3492</v>
      </c>
      <c r="N415" s="107" t="s">
        <v>3492</v>
      </c>
      <c r="O415" s="107" t="s">
        <v>3492</v>
      </c>
      <c r="P415" s="107" t="s">
        <v>3492</v>
      </c>
      <c r="Q415" s="107" t="s">
        <v>3492</v>
      </c>
    </row>
    <row r="416" spans="1:17">
      <c r="A416" t="s">
        <v>297</v>
      </c>
      <c r="B416" s="106" t="s">
        <v>3492</v>
      </c>
      <c r="C416" s="106" t="s">
        <v>3492</v>
      </c>
      <c r="D416" s="107" t="s">
        <v>3492</v>
      </c>
      <c r="E416" s="107" t="s">
        <v>3492</v>
      </c>
      <c r="F416" s="107" t="s">
        <v>3492</v>
      </c>
      <c r="G416" s="107" t="s">
        <v>3492</v>
      </c>
      <c r="H416" s="107" t="s">
        <v>3492</v>
      </c>
      <c r="I416" s="107" t="s">
        <v>3492</v>
      </c>
      <c r="J416" s="107" t="s">
        <v>3492</v>
      </c>
      <c r="K416" s="107" t="s">
        <v>3492</v>
      </c>
      <c r="L416" s="107" t="s">
        <v>3492</v>
      </c>
      <c r="M416" s="107" t="s">
        <v>3492</v>
      </c>
      <c r="N416" s="107" t="s">
        <v>3492</v>
      </c>
      <c r="O416" s="107" t="s">
        <v>3492</v>
      </c>
      <c r="P416" s="107" t="s">
        <v>3492</v>
      </c>
      <c r="Q416" s="107" t="s">
        <v>3492</v>
      </c>
    </row>
    <row r="417" spans="1:17">
      <c r="A417" t="s">
        <v>298</v>
      </c>
      <c r="B417" s="106" t="s">
        <v>3492</v>
      </c>
      <c r="C417" s="106" t="s">
        <v>3492</v>
      </c>
      <c r="D417" s="107" t="s">
        <v>3492</v>
      </c>
      <c r="E417" s="107" t="s">
        <v>3492</v>
      </c>
      <c r="F417" s="107" t="s">
        <v>3492</v>
      </c>
      <c r="G417" s="107" t="s">
        <v>3492</v>
      </c>
      <c r="H417" s="107" t="s">
        <v>3492</v>
      </c>
      <c r="I417" s="107" t="s">
        <v>3492</v>
      </c>
      <c r="J417" s="107" t="s">
        <v>3492</v>
      </c>
      <c r="K417" s="107" t="s">
        <v>3492</v>
      </c>
      <c r="L417" s="107" t="s">
        <v>3492</v>
      </c>
      <c r="M417" s="107" t="s">
        <v>3492</v>
      </c>
      <c r="N417" s="107" t="s">
        <v>3492</v>
      </c>
      <c r="O417" s="107" t="s">
        <v>3492</v>
      </c>
      <c r="P417" s="107" t="s">
        <v>3492</v>
      </c>
      <c r="Q417" s="107" t="s">
        <v>3492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3491</v>
      </c>
    </row>
    <row r="2" spans="1:20" s="1" customFormat="1">
      <c r="A2" s="2" t="s">
        <v>1</v>
      </c>
      <c r="B2" s="9" t="s">
        <v>2709</v>
      </c>
    </row>
    <row r="3" spans="1:20" s="1" customFormat="1">
      <c r="A3" s="2" t="s">
        <v>2</v>
      </c>
      <c r="B3" s="20" t="s">
        <v>2710</v>
      </c>
    </row>
    <row r="4" spans="1:20" s="1" customFormat="1">
      <c r="A4" s="2" t="s">
        <v>3</v>
      </c>
      <c r="B4" s="61" t="s">
        <v>165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129</v>
      </c>
      <c r="I5" s="33" t="s">
        <v>52</v>
      </c>
      <c r="J5" s="33" t="s">
        <v>155</v>
      </c>
      <c r="K5" s="33" t="s">
        <v>156</v>
      </c>
      <c r="L5" s="33" t="s">
        <v>5</v>
      </c>
      <c r="M5" s="33" t="s">
        <v>54</v>
      </c>
      <c r="N5" s="34" t="s">
        <v>151</v>
      </c>
      <c r="O5" s="13"/>
      <c r="P5" s="13"/>
      <c r="Q5" s="13"/>
      <c r="R5" s="13"/>
      <c r="S5" s="13"/>
      <c r="T5" s="13"/>
    </row>
    <row r="6" spans="1:20" s="15" customFormat="1">
      <c r="A6" s="99" t="s">
        <v>3492</v>
      </c>
      <c r="B6" s="100" t="s">
        <v>3492</v>
      </c>
      <c r="C6" s="100" t="s">
        <v>3492</v>
      </c>
      <c r="D6" s="100" t="s">
        <v>3492</v>
      </c>
      <c r="E6" s="100" t="s">
        <v>3492</v>
      </c>
      <c r="F6" s="21" t="s">
        <v>71</v>
      </c>
      <c r="G6" s="100" t="s">
        <v>3492</v>
      </c>
      <c r="H6" s="21" t="s">
        <v>7</v>
      </c>
      <c r="I6" s="21" t="s">
        <v>7</v>
      </c>
      <c r="J6" s="21" t="s">
        <v>152</v>
      </c>
      <c r="K6" s="100" t="s">
        <v>3492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101" t="s">
        <v>3492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130</v>
      </c>
      <c r="B8" s="102" t="s">
        <v>3492</v>
      </c>
      <c r="C8" s="102" t="s">
        <v>3492</v>
      </c>
      <c r="D8" s="102" t="s">
        <v>3492</v>
      </c>
      <c r="E8" s="102" t="s">
        <v>3492</v>
      </c>
      <c r="F8" s="102" t="s">
        <v>3492</v>
      </c>
      <c r="G8" s="102" t="s">
        <v>3492</v>
      </c>
      <c r="H8" s="102" t="s">
        <v>3492</v>
      </c>
      <c r="I8" s="102" t="s">
        <v>3492</v>
      </c>
      <c r="J8" s="53">
        <v>0</v>
      </c>
      <c r="K8" s="102" t="s">
        <v>3492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172</v>
      </c>
      <c r="B9" s="106" t="s">
        <v>3492</v>
      </c>
      <c r="C9" s="106" t="s">
        <v>3492</v>
      </c>
      <c r="D9" s="107" t="s">
        <v>3492</v>
      </c>
      <c r="E9" s="107" t="s">
        <v>3492</v>
      </c>
      <c r="F9" s="59">
        <v>0</v>
      </c>
      <c r="G9" s="107" t="s">
        <v>3492</v>
      </c>
      <c r="H9" s="107" t="s">
        <v>3492</v>
      </c>
      <c r="I9" s="58">
        <v>0</v>
      </c>
      <c r="J9" s="59">
        <v>0</v>
      </c>
      <c r="K9" s="107" t="s">
        <v>3492</v>
      </c>
      <c r="L9" s="59">
        <v>0</v>
      </c>
      <c r="M9" s="58">
        <v>0</v>
      </c>
      <c r="N9" s="58">
        <v>0</v>
      </c>
    </row>
    <row r="10" spans="1:20">
      <c r="A10" s="57" t="s">
        <v>1896</v>
      </c>
      <c r="B10" s="106" t="s">
        <v>3492</v>
      </c>
      <c r="C10" s="106" t="s">
        <v>3492</v>
      </c>
      <c r="D10" s="107" t="s">
        <v>3492</v>
      </c>
      <c r="E10" s="107" t="s">
        <v>3492</v>
      </c>
      <c r="F10" s="59">
        <v>0</v>
      </c>
      <c r="G10" s="107" t="s">
        <v>3492</v>
      </c>
      <c r="H10" s="107" t="s">
        <v>3492</v>
      </c>
      <c r="I10" s="58">
        <v>0</v>
      </c>
      <c r="J10" s="59">
        <v>0</v>
      </c>
      <c r="K10" s="107" t="s">
        <v>3492</v>
      </c>
      <c r="L10" s="59">
        <v>0</v>
      </c>
      <c r="M10" s="58">
        <v>0</v>
      </c>
      <c r="N10" s="58">
        <v>0</v>
      </c>
    </row>
    <row r="11" spans="1:20">
      <c r="A11" t="s">
        <v>177</v>
      </c>
      <c r="B11" t="s">
        <v>177</v>
      </c>
      <c r="C11" s="106" t="s">
        <v>3492</v>
      </c>
      <c r="D11" t="s">
        <v>177</v>
      </c>
      <c r="E11" s="107" t="s">
        <v>3492</v>
      </c>
      <c r="F11" s="55">
        <v>0</v>
      </c>
      <c r="G11" t="s">
        <v>177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1897</v>
      </c>
      <c r="B12" s="106" t="s">
        <v>3492</v>
      </c>
      <c r="C12" s="106" t="s">
        <v>3492</v>
      </c>
      <c r="D12" s="107" t="s">
        <v>3492</v>
      </c>
      <c r="E12" s="107" t="s">
        <v>3492</v>
      </c>
      <c r="F12" s="59">
        <v>0</v>
      </c>
      <c r="G12" s="107" t="s">
        <v>3492</v>
      </c>
      <c r="H12" s="107" t="s">
        <v>3492</v>
      </c>
      <c r="I12" s="58">
        <v>0</v>
      </c>
      <c r="J12" s="59">
        <v>0</v>
      </c>
      <c r="K12" s="107" t="s">
        <v>3492</v>
      </c>
      <c r="L12" s="59">
        <v>0</v>
      </c>
      <c r="M12" s="58">
        <v>0</v>
      </c>
      <c r="N12" s="58">
        <v>0</v>
      </c>
    </row>
    <row r="13" spans="1:20">
      <c r="A13" t="s">
        <v>177</v>
      </c>
      <c r="B13" t="s">
        <v>177</v>
      </c>
      <c r="C13" s="106" t="s">
        <v>3492</v>
      </c>
      <c r="D13" t="s">
        <v>177</v>
      </c>
      <c r="E13" s="107" t="s">
        <v>3492</v>
      </c>
      <c r="F13" s="55">
        <v>0</v>
      </c>
      <c r="G13" t="s">
        <v>177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2662</v>
      </c>
      <c r="B14" s="106" t="s">
        <v>3492</v>
      </c>
      <c r="C14" s="106" t="s">
        <v>3492</v>
      </c>
      <c r="D14" s="107" t="s">
        <v>3492</v>
      </c>
      <c r="E14" s="107" t="s">
        <v>3492</v>
      </c>
      <c r="F14" s="59">
        <v>0</v>
      </c>
      <c r="G14" s="107" t="s">
        <v>3492</v>
      </c>
      <c r="H14" s="107" t="s">
        <v>3492</v>
      </c>
      <c r="I14" s="58">
        <v>0</v>
      </c>
      <c r="J14" s="59">
        <v>0</v>
      </c>
      <c r="K14" s="107" t="s">
        <v>3492</v>
      </c>
      <c r="L14" s="59">
        <v>0</v>
      </c>
      <c r="M14" s="58">
        <v>0</v>
      </c>
      <c r="N14" s="58">
        <v>0</v>
      </c>
    </row>
    <row r="15" spans="1:20">
      <c r="A15" t="s">
        <v>177</v>
      </c>
      <c r="B15" t="s">
        <v>177</v>
      </c>
      <c r="C15" s="106" t="s">
        <v>3492</v>
      </c>
      <c r="D15" t="s">
        <v>177</v>
      </c>
      <c r="E15" s="107" t="s">
        <v>3492</v>
      </c>
      <c r="F15" s="55">
        <v>0</v>
      </c>
      <c r="G15" t="s">
        <v>177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2663</v>
      </c>
      <c r="B16" s="106" t="s">
        <v>3492</v>
      </c>
      <c r="C16" s="106" t="s">
        <v>3492</v>
      </c>
      <c r="D16" s="107" t="s">
        <v>3492</v>
      </c>
      <c r="E16" s="107" t="s">
        <v>3492</v>
      </c>
      <c r="F16" s="59">
        <v>0</v>
      </c>
      <c r="G16" s="107" t="s">
        <v>3492</v>
      </c>
      <c r="H16" s="107" t="s">
        <v>3492</v>
      </c>
      <c r="I16" s="58">
        <v>0</v>
      </c>
      <c r="J16" s="59">
        <v>0</v>
      </c>
      <c r="K16" s="107" t="s">
        <v>3492</v>
      </c>
      <c r="L16" s="59">
        <v>0</v>
      </c>
      <c r="M16" s="58">
        <v>0</v>
      </c>
      <c r="N16" s="58">
        <v>0</v>
      </c>
    </row>
    <row r="17" spans="1:14">
      <c r="A17" t="s">
        <v>177</v>
      </c>
      <c r="B17" t="s">
        <v>177</v>
      </c>
      <c r="C17" s="106" t="s">
        <v>3492</v>
      </c>
      <c r="D17" t="s">
        <v>177</v>
      </c>
      <c r="E17" s="107" t="s">
        <v>3492</v>
      </c>
      <c r="F17" s="55">
        <v>0</v>
      </c>
      <c r="G17" t="s">
        <v>177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818</v>
      </c>
      <c r="B18" s="106" t="s">
        <v>3492</v>
      </c>
      <c r="C18" s="106" t="s">
        <v>3492</v>
      </c>
      <c r="D18" s="107" t="s">
        <v>3492</v>
      </c>
      <c r="E18" s="107" t="s">
        <v>3492</v>
      </c>
      <c r="F18" s="59">
        <v>0</v>
      </c>
      <c r="G18" s="107" t="s">
        <v>3492</v>
      </c>
      <c r="H18" s="107" t="s">
        <v>3492</v>
      </c>
      <c r="I18" s="58">
        <v>0</v>
      </c>
      <c r="J18" s="59">
        <v>0</v>
      </c>
      <c r="K18" s="107" t="s">
        <v>3492</v>
      </c>
      <c r="L18" s="59">
        <v>0</v>
      </c>
      <c r="M18" s="58">
        <v>0</v>
      </c>
      <c r="N18" s="58">
        <v>0</v>
      </c>
    </row>
    <row r="19" spans="1:14">
      <c r="A19" t="s">
        <v>177</v>
      </c>
      <c r="B19" t="s">
        <v>177</v>
      </c>
      <c r="C19" s="106" t="s">
        <v>3492</v>
      </c>
      <c r="D19" t="s">
        <v>177</v>
      </c>
      <c r="E19" s="107" t="s">
        <v>3492</v>
      </c>
      <c r="F19" s="55">
        <v>0</v>
      </c>
      <c r="G19" t="s">
        <v>177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184</v>
      </c>
      <c r="B20" s="106" t="s">
        <v>3492</v>
      </c>
      <c r="C20" s="106" t="s">
        <v>3492</v>
      </c>
      <c r="D20" s="107" t="s">
        <v>3492</v>
      </c>
      <c r="E20" s="107" t="s">
        <v>3492</v>
      </c>
      <c r="F20" s="59">
        <v>0</v>
      </c>
      <c r="G20" s="107" t="s">
        <v>3492</v>
      </c>
      <c r="H20" s="107" t="s">
        <v>3492</v>
      </c>
      <c r="I20" s="58">
        <v>0</v>
      </c>
      <c r="J20" s="59">
        <v>0</v>
      </c>
      <c r="K20" s="107" t="s">
        <v>3492</v>
      </c>
      <c r="L20" s="59">
        <v>0</v>
      </c>
      <c r="M20" s="58">
        <v>0</v>
      </c>
      <c r="N20" s="58">
        <v>0</v>
      </c>
    </row>
    <row r="21" spans="1:14">
      <c r="A21" t="s">
        <v>177</v>
      </c>
      <c r="B21" t="s">
        <v>177</v>
      </c>
      <c r="C21" s="106" t="s">
        <v>3492</v>
      </c>
      <c r="D21" t="s">
        <v>177</v>
      </c>
      <c r="E21" s="107" t="s">
        <v>3492</v>
      </c>
      <c r="F21" s="55">
        <v>0</v>
      </c>
      <c r="G21" t="s">
        <v>177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186</v>
      </c>
      <c r="B22" s="106" t="s">
        <v>3492</v>
      </c>
      <c r="C22" s="106" t="s">
        <v>3492</v>
      </c>
      <c r="D22" s="107" t="s">
        <v>3492</v>
      </c>
      <c r="E22" s="107" t="s">
        <v>3492</v>
      </c>
      <c r="F22" s="107" t="s">
        <v>3492</v>
      </c>
      <c r="G22" s="107" t="s">
        <v>3492</v>
      </c>
      <c r="H22" s="107" t="s">
        <v>3492</v>
      </c>
      <c r="I22" s="107" t="s">
        <v>3492</v>
      </c>
      <c r="J22" s="107" t="s">
        <v>3492</v>
      </c>
      <c r="K22" s="107" t="s">
        <v>3492</v>
      </c>
      <c r="L22" s="107" t="s">
        <v>3492</v>
      </c>
      <c r="M22" s="107" t="s">
        <v>3492</v>
      </c>
      <c r="N22" s="107" t="s">
        <v>3492</v>
      </c>
    </row>
    <row r="23" spans="1:14">
      <c r="A23" t="s">
        <v>296</v>
      </c>
      <c r="B23" s="106" t="s">
        <v>3492</v>
      </c>
      <c r="C23" s="106" t="s">
        <v>3492</v>
      </c>
      <c r="D23" s="107" t="s">
        <v>3492</v>
      </c>
      <c r="E23" s="107" t="s">
        <v>3492</v>
      </c>
      <c r="F23" s="107" t="s">
        <v>3492</v>
      </c>
      <c r="G23" s="107" t="s">
        <v>3492</v>
      </c>
      <c r="H23" s="107" t="s">
        <v>3492</v>
      </c>
      <c r="I23" s="107" t="s">
        <v>3492</v>
      </c>
      <c r="J23" s="107" t="s">
        <v>3492</v>
      </c>
      <c r="K23" s="107" t="s">
        <v>3492</v>
      </c>
      <c r="L23" s="107" t="s">
        <v>3492</v>
      </c>
      <c r="M23" s="107" t="s">
        <v>3492</v>
      </c>
      <c r="N23" s="107" t="s">
        <v>3492</v>
      </c>
    </row>
    <row r="24" spans="1:14">
      <c r="A24" t="s">
        <v>297</v>
      </c>
      <c r="B24" s="106" t="s">
        <v>3492</v>
      </c>
      <c r="C24" s="106" t="s">
        <v>3492</v>
      </c>
      <c r="D24" s="107" t="s">
        <v>3492</v>
      </c>
      <c r="E24" s="107" t="s">
        <v>3492</v>
      </c>
      <c r="F24" s="107" t="s">
        <v>3492</v>
      </c>
      <c r="G24" s="107" t="s">
        <v>3492</v>
      </c>
      <c r="H24" s="107" t="s">
        <v>3492</v>
      </c>
      <c r="I24" s="107" t="s">
        <v>3492</v>
      </c>
      <c r="J24" s="107" t="s">
        <v>3492</v>
      </c>
      <c r="K24" s="107" t="s">
        <v>3492</v>
      </c>
      <c r="L24" s="107" t="s">
        <v>3492</v>
      </c>
      <c r="M24" s="107" t="s">
        <v>3492</v>
      </c>
      <c r="N24" s="107" t="s">
        <v>3492</v>
      </c>
    </row>
    <row r="25" spans="1:14">
      <c r="A25" t="s">
        <v>298</v>
      </c>
      <c r="B25" s="106" t="s">
        <v>3492</v>
      </c>
      <c r="C25" s="106" t="s">
        <v>3492</v>
      </c>
      <c r="D25" s="107" t="s">
        <v>3492</v>
      </c>
      <c r="E25" s="107" t="s">
        <v>3492</v>
      </c>
      <c r="F25" s="107" t="s">
        <v>3492</v>
      </c>
      <c r="G25" s="107" t="s">
        <v>3492</v>
      </c>
      <c r="H25" s="107" t="s">
        <v>3492</v>
      </c>
      <c r="I25" s="107" t="s">
        <v>3492</v>
      </c>
      <c r="J25" s="107" t="s">
        <v>3492</v>
      </c>
      <c r="K25" s="107" t="s">
        <v>3492</v>
      </c>
      <c r="L25" s="107" t="s">
        <v>3492</v>
      </c>
      <c r="M25" s="107" t="s">
        <v>3492</v>
      </c>
      <c r="N25" s="107" t="s">
        <v>3492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3491</v>
      </c>
    </row>
    <row r="2" spans="1:34" s="1" customFormat="1">
      <c r="A2" s="2" t="s">
        <v>1</v>
      </c>
      <c r="B2" s="9" t="s">
        <v>2709</v>
      </c>
    </row>
    <row r="3" spans="1:34" s="1" customFormat="1">
      <c r="A3" s="2" t="s">
        <v>2</v>
      </c>
      <c r="B3" s="20" t="s">
        <v>2710</v>
      </c>
    </row>
    <row r="4" spans="1:34" s="1" customFormat="1">
      <c r="A4" s="2" t="s">
        <v>3</v>
      </c>
      <c r="B4" s="61" t="s">
        <v>165</v>
      </c>
    </row>
    <row r="5" spans="1:34" s="15" customFormat="1">
      <c r="A5" s="32" t="s">
        <v>92</v>
      </c>
      <c r="B5" s="35" t="s">
        <v>131</v>
      </c>
      <c r="C5" s="35" t="s">
        <v>132</v>
      </c>
      <c r="D5" s="35" t="s">
        <v>133</v>
      </c>
      <c r="E5" s="35" t="s">
        <v>50</v>
      </c>
      <c r="F5" s="35" t="s">
        <v>134</v>
      </c>
      <c r="G5" s="35" t="s">
        <v>54</v>
      </c>
      <c r="H5" s="36" t="s">
        <v>55</v>
      </c>
      <c r="I5" s="52" t="s">
        <v>149</v>
      </c>
    </row>
    <row r="6" spans="1:34" s="15" customFormat="1">
      <c r="A6" s="99" t="s">
        <v>3492</v>
      </c>
      <c r="B6" s="16" t="s">
        <v>70</v>
      </c>
      <c r="C6" s="100" t="s">
        <v>3492</v>
      </c>
      <c r="D6" s="16" t="s">
        <v>7</v>
      </c>
      <c r="E6" s="100" t="s">
        <v>3492</v>
      </c>
      <c r="F6" s="16" t="s">
        <v>150</v>
      </c>
      <c r="G6" s="21" t="s">
        <v>7</v>
      </c>
      <c r="H6" s="29" t="s">
        <v>7</v>
      </c>
      <c r="I6" s="124" t="s">
        <v>3492</v>
      </c>
    </row>
    <row r="7" spans="1:34" s="17" customFormat="1" ht="20.25">
      <c r="A7" s="101" t="s">
        <v>3492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135</v>
      </c>
      <c r="B8" s="102" t="s">
        <v>3492</v>
      </c>
      <c r="C8" s="102" t="s">
        <v>3492</v>
      </c>
      <c r="D8" s="102" t="s">
        <v>3492</v>
      </c>
      <c r="E8" s="102" t="s">
        <v>3492</v>
      </c>
      <c r="F8" s="53">
        <v>0</v>
      </c>
      <c r="G8" s="54">
        <v>0</v>
      </c>
      <c r="H8" s="54">
        <v>0</v>
      </c>
      <c r="I8" s="125" t="s">
        <v>3492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172</v>
      </c>
      <c r="B9" s="106" t="s">
        <v>3492</v>
      </c>
      <c r="C9" s="107" t="s">
        <v>3492</v>
      </c>
      <c r="D9" s="58">
        <v>0</v>
      </c>
      <c r="E9" s="118" t="s">
        <v>3492</v>
      </c>
      <c r="F9" s="59">
        <v>0</v>
      </c>
      <c r="G9" s="58">
        <v>0</v>
      </c>
      <c r="H9" s="58">
        <v>0</v>
      </c>
      <c r="I9" s="118" t="s">
        <v>3492</v>
      </c>
    </row>
    <row r="10" spans="1:34">
      <c r="A10" s="57" t="s">
        <v>2664</v>
      </c>
      <c r="B10" s="106" t="s">
        <v>3492</v>
      </c>
      <c r="C10" s="107" t="s">
        <v>3492</v>
      </c>
      <c r="D10" s="58">
        <v>0</v>
      </c>
      <c r="E10" s="118" t="s">
        <v>3492</v>
      </c>
      <c r="F10" s="59">
        <v>0</v>
      </c>
      <c r="G10" s="58">
        <v>0</v>
      </c>
      <c r="H10" s="58">
        <v>0</v>
      </c>
      <c r="I10" s="118" t="s">
        <v>3492</v>
      </c>
    </row>
    <row r="11" spans="1:34">
      <c r="A11" t="s">
        <v>177</v>
      </c>
      <c r="B11" s="106" t="s">
        <v>3492</v>
      </c>
      <c r="C11" s="107" t="s">
        <v>3492</v>
      </c>
      <c r="D11" s="56">
        <v>0</v>
      </c>
      <c r="E11" t="s">
        <v>177</v>
      </c>
      <c r="F11" s="55">
        <v>0</v>
      </c>
      <c r="G11" s="56">
        <v>0</v>
      </c>
      <c r="H11" s="56">
        <v>0</v>
      </c>
      <c r="I11" s="118" t="s">
        <v>3492</v>
      </c>
    </row>
    <row r="12" spans="1:34">
      <c r="A12" s="57" t="s">
        <v>2665</v>
      </c>
      <c r="B12" s="106" t="s">
        <v>3492</v>
      </c>
      <c r="C12" s="107" t="s">
        <v>3492</v>
      </c>
      <c r="D12" s="58">
        <v>0</v>
      </c>
      <c r="E12" s="118" t="s">
        <v>3492</v>
      </c>
      <c r="F12" s="59">
        <v>0</v>
      </c>
      <c r="G12" s="58">
        <v>0</v>
      </c>
      <c r="H12" s="58">
        <v>0</v>
      </c>
      <c r="I12" s="118" t="s">
        <v>3492</v>
      </c>
    </row>
    <row r="13" spans="1:34">
      <c r="A13" t="s">
        <v>177</v>
      </c>
      <c r="B13" s="106" t="s">
        <v>3492</v>
      </c>
      <c r="C13" s="107" t="s">
        <v>3492</v>
      </c>
      <c r="D13" s="56">
        <v>0</v>
      </c>
      <c r="E13" t="s">
        <v>177</v>
      </c>
      <c r="F13" s="55">
        <v>0</v>
      </c>
      <c r="G13" s="56">
        <v>0</v>
      </c>
      <c r="H13" s="56">
        <v>0</v>
      </c>
      <c r="I13" s="118" t="s">
        <v>3492</v>
      </c>
    </row>
    <row r="14" spans="1:34">
      <c r="A14" s="57" t="s">
        <v>184</v>
      </c>
      <c r="B14" s="106" t="s">
        <v>3492</v>
      </c>
      <c r="C14" s="107" t="s">
        <v>3492</v>
      </c>
      <c r="D14" s="58">
        <v>0</v>
      </c>
      <c r="E14" s="118" t="s">
        <v>3492</v>
      </c>
      <c r="F14" s="59">
        <v>0</v>
      </c>
      <c r="G14" s="58">
        <v>0</v>
      </c>
      <c r="H14" s="58">
        <v>0</v>
      </c>
      <c r="I14" s="118" t="s">
        <v>3492</v>
      </c>
    </row>
    <row r="15" spans="1:34">
      <c r="A15" s="57" t="s">
        <v>2664</v>
      </c>
      <c r="B15" s="106" t="s">
        <v>3492</v>
      </c>
      <c r="C15" s="107" t="s">
        <v>3492</v>
      </c>
      <c r="D15" s="58">
        <v>0</v>
      </c>
      <c r="E15" s="118" t="s">
        <v>3492</v>
      </c>
      <c r="F15" s="59">
        <v>0</v>
      </c>
      <c r="G15" s="58">
        <v>0</v>
      </c>
      <c r="H15" s="58">
        <v>0</v>
      </c>
      <c r="I15" s="118" t="s">
        <v>3492</v>
      </c>
    </row>
    <row r="16" spans="1:34">
      <c r="A16" t="s">
        <v>177</v>
      </c>
      <c r="B16" s="106" t="s">
        <v>3492</v>
      </c>
      <c r="C16" s="107" t="s">
        <v>3492</v>
      </c>
      <c r="D16" s="56">
        <v>0</v>
      </c>
      <c r="E16" t="s">
        <v>177</v>
      </c>
      <c r="F16" s="55">
        <v>0</v>
      </c>
      <c r="G16" s="56">
        <v>0</v>
      </c>
      <c r="H16" s="56">
        <v>0</v>
      </c>
      <c r="I16" s="118" t="s">
        <v>3492</v>
      </c>
    </row>
    <row r="17" spans="1:9">
      <c r="A17" s="57" t="s">
        <v>2665</v>
      </c>
      <c r="B17" s="106" t="s">
        <v>3492</v>
      </c>
      <c r="C17" s="107" t="s">
        <v>3492</v>
      </c>
      <c r="D17" s="58">
        <v>0</v>
      </c>
      <c r="E17" s="118" t="s">
        <v>3492</v>
      </c>
      <c r="F17" s="59">
        <v>0</v>
      </c>
      <c r="G17" s="58">
        <v>0</v>
      </c>
      <c r="H17" s="58">
        <v>0</v>
      </c>
      <c r="I17" s="118" t="s">
        <v>3492</v>
      </c>
    </row>
    <row r="18" spans="1:9">
      <c r="A18" t="s">
        <v>177</v>
      </c>
      <c r="B18" s="106" t="s">
        <v>3492</v>
      </c>
      <c r="C18" s="107" t="s">
        <v>3492</v>
      </c>
      <c r="D18" s="56">
        <v>0</v>
      </c>
      <c r="E18" t="s">
        <v>177</v>
      </c>
      <c r="F18" s="55">
        <v>0</v>
      </c>
      <c r="G18" s="56">
        <v>0</v>
      </c>
      <c r="H18" s="56">
        <v>0</v>
      </c>
      <c r="I18" s="118" t="s">
        <v>3492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3491</v>
      </c>
    </row>
    <row r="2" spans="1:25" s="1" customFormat="1">
      <c r="A2" s="2" t="s">
        <v>1</v>
      </c>
      <c r="B2" s="9" t="s">
        <v>2709</v>
      </c>
    </row>
    <row r="3" spans="1:25" s="1" customFormat="1">
      <c r="A3" s="2" t="s">
        <v>2</v>
      </c>
      <c r="B3" s="20" t="s">
        <v>2710</v>
      </c>
    </row>
    <row r="4" spans="1:25" s="1" customFormat="1">
      <c r="A4" s="2" t="s">
        <v>3</v>
      </c>
      <c r="B4" s="61" t="s">
        <v>165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136</v>
      </c>
      <c r="E5" s="32" t="s">
        <v>137</v>
      </c>
      <c r="F5" s="32" t="s">
        <v>50</v>
      </c>
      <c r="G5" s="32" t="s">
        <v>138</v>
      </c>
      <c r="H5" s="32" t="s">
        <v>5</v>
      </c>
      <c r="I5" s="32" t="s">
        <v>54</v>
      </c>
      <c r="J5" s="32" t="s">
        <v>55</v>
      </c>
    </row>
    <row r="6" spans="1:25" s="15" customFormat="1">
      <c r="A6" s="99" t="s">
        <v>3492</v>
      </c>
      <c r="B6" s="123" t="s">
        <v>3492</v>
      </c>
      <c r="C6" s="100" t="s">
        <v>3492</v>
      </c>
      <c r="D6" s="100" t="s">
        <v>3492</v>
      </c>
      <c r="E6" s="16" t="s">
        <v>7</v>
      </c>
      <c r="F6" s="100" t="s">
        <v>3492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3492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02" t="s">
        <v>3492</v>
      </c>
      <c r="C8" s="102" t="s">
        <v>3492</v>
      </c>
      <c r="D8" s="102" t="s">
        <v>3492</v>
      </c>
      <c r="E8" s="102" t="s">
        <v>3492</v>
      </c>
      <c r="F8" s="102" t="s">
        <v>3492</v>
      </c>
      <c r="G8" s="102" t="s">
        <v>3492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06" t="s">
        <v>3492</v>
      </c>
      <c r="C9" s="118" t="s">
        <v>3492</v>
      </c>
      <c r="D9" s="118" t="s">
        <v>3492</v>
      </c>
      <c r="E9" s="118" t="s">
        <v>3492</v>
      </c>
      <c r="F9" s="118" t="s">
        <v>3492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177</v>
      </c>
      <c r="B10" s="106" t="s">
        <v>3492</v>
      </c>
      <c r="C10" t="s">
        <v>177</v>
      </c>
      <c r="D10" s="118" t="s">
        <v>3492</v>
      </c>
      <c r="E10" s="56">
        <v>0</v>
      </c>
      <c r="F10" t="s">
        <v>177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184</v>
      </c>
      <c r="B11" s="106" t="s">
        <v>3492</v>
      </c>
      <c r="C11" s="118" t="s">
        <v>3492</v>
      </c>
      <c r="D11" s="118" t="s">
        <v>3492</v>
      </c>
      <c r="E11" s="118" t="s">
        <v>3492</v>
      </c>
      <c r="F11" s="118" t="s">
        <v>3492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177</v>
      </c>
      <c r="B12" s="106" t="s">
        <v>3492</v>
      </c>
      <c r="C12" t="s">
        <v>177</v>
      </c>
      <c r="D12" s="118" t="s">
        <v>3492</v>
      </c>
      <c r="E12" s="56">
        <v>0</v>
      </c>
      <c r="F12" t="s">
        <v>177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3491</v>
      </c>
    </row>
    <row r="2" spans="1:25" s="1" customFormat="1">
      <c r="A2" s="2" t="s">
        <v>1</v>
      </c>
      <c r="B2" s="9" t="s">
        <v>2709</v>
      </c>
    </row>
    <row r="3" spans="1:25" s="1" customFormat="1">
      <c r="A3" s="2" t="s">
        <v>2</v>
      </c>
      <c r="B3" s="20" t="s">
        <v>2710</v>
      </c>
    </row>
    <row r="4" spans="1:25" s="1" customFormat="1">
      <c r="A4" s="2" t="s">
        <v>3</v>
      </c>
      <c r="B4" s="61" t="s">
        <v>165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6" t="s">
        <v>55</v>
      </c>
    </row>
    <row r="6" spans="1:25" s="15" customFormat="1">
      <c r="A6" s="99" t="s">
        <v>3492</v>
      </c>
      <c r="B6" s="100" t="s">
        <v>3492</v>
      </c>
      <c r="C6" s="100" t="s">
        <v>3492</v>
      </c>
      <c r="D6" s="100" t="s">
        <v>3492</v>
      </c>
      <c r="E6" s="16" t="s">
        <v>7</v>
      </c>
      <c r="F6" s="100" t="s">
        <v>3492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3492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140</v>
      </c>
      <c r="B8" s="116" t="s">
        <v>3492</v>
      </c>
      <c r="C8" s="102" t="s">
        <v>3492</v>
      </c>
      <c r="D8" s="102" t="s">
        <v>3492</v>
      </c>
      <c r="E8" s="102" t="s">
        <v>3492</v>
      </c>
      <c r="F8" s="102" t="s">
        <v>3492</v>
      </c>
      <c r="G8" s="54">
        <v>1.2999999999999999E-3</v>
      </c>
      <c r="H8" s="53">
        <v>-255.33755420257</v>
      </c>
      <c r="I8" s="54">
        <v>1</v>
      </c>
      <c r="J8" s="54">
        <v>-4.7999999999999996E-3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06" t="s">
        <v>3492</v>
      </c>
      <c r="C9" s="106" t="s">
        <v>3492</v>
      </c>
      <c r="D9" s="106" t="s">
        <v>3492</v>
      </c>
      <c r="E9" s="106" t="s">
        <v>3492</v>
      </c>
      <c r="F9" s="106" t="s">
        <v>3492</v>
      </c>
      <c r="G9" s="58">
        <v>1.4E-3</v>
      </c>
      <c r="H9" s="59">
        <v>-236.24702503399999</v>
      </c>
      <c r="I9" s="58">
        <v>0.92520000000000002</v>
      </c>
      <c r="J9" s="58">
        <v>-4.4000000000000003E-3</v>
      </c>
    </row>
    <row r="10" spans="1:25">
      <c r="A10" t="s">
        <v>2666</v>
      </c>
      <c r="B10" t="s">
        <v>2667</v>
      </c>
      <c r="C10" s="63" t="s">
        <v>2747</v>
      </c>
      <c r="D10" s="105" t="s">
        <v>3492</v>
      </c>
      <c r="E10" s="56">
        <v>0</v>
      </c>
      <c r="F10" t="s">
        <v>100</v>
      </c>
      <c r="G10" s="56">
        <v>0</v>
      </c>
      <c r="H10" s="55">
        <v>0.26926847999999998</v>
      </c>
      <c r="I10" s="56">
        <v>-1.1000000000000001E-3</v>
      </c>
      <c r="J10" s="56">
        <v>0</v>
      </c>
    </row>
    <row r="11" spans="1:25">
      <c r="A11" t="s">
        <v>2668</v>
      </c>
      <c r="B11" t="s">
        <v>2669</v>
      </c>
      <c r="C11" s="63" t="s">
        <v>2747</v>
      </c>
      <c r="D11" s="105" t="s">
        <v>3492</v>
      </c>
      <c r="E11" s="56">
        <v>0</v>
      </c>
      <c r="F11" t="s">
        <v>98</v>
      </c>
      <c r="G11" s="56">
        <v>0</v>
      </c>
      <c r="H11" s="55">
        <v>-27.854659999999999</v>
      </c>
      <c r="I11" s="56">
        <v>0.1091</v>
      </c>
      <c r="J11" s="56">
        <v>-5.0000000000000001E-4</v>
      </c>
    </row>
    <row r="12" spans="1:25">
      <c r="A12" t="s">
        <v>2670</v>
      </c>
      <c r="B12" t="s">
        <v>2671</v>
      </c>
      <c r="C12" s="63" t="s">
        <v>2747</v>
      </c>
      <c r="D12" s="105" t="s">
        <v>3492</v>
      </c>
      <c r="E12" s="56">
        <v>0</v>
      </c>
      <c r="F12" t="s">
        <v>98</v>
      </c>
      <c r="G12" s="56">
        <v>0</v>
      </c>
      <c r="H12" s="55">
        <v>-0.22353999999999999</v>
      </c>
      <c r="I12" s="56">
        <v>8.9999999999999998E-4</v>
      </c>
      <c r="J12" s="56">
        <v>0</v>
      </c>
    </row>
    <row r="13" spans="1:25">
      <c r="A13" t="s">
        <v>2672</v>
      </c>
      <c r="B13" t="s">
        <v>2673</v>
      </c>
      <c r="C13" s="63" t="s">
        <v>2747</v>
      </c>
      <c r="D13" s="105" t="s">
        <v>3492</v>
      </c>
      <c r="E13" s="56">
        <v>0</v>
      </c>
      <c r="F13" t="s">
        <v>98</v>
      </c>
      <c r="G13" s="56">
        <v>0</v>
      </c>
      <c r="H13" s="55">
        <v>-1.13971</v>
      </c>
      <c r="I13" s="56">
        <v>4.4999999999999997E-3</v>
      </c>
      <c r="J13" s="56">
        <v>0</v>
      </c>
    </row>
    <row r="14" spans="1:25">
      <c r="A14" t="s">
        <v>2674</v>
      </c>
      <c r="B14" t="s">
        <v>2675</v>
      </c>
      <c r="C14" s="63" t="s">
        <v>2747</v>
      </c>
      <c r="D14" s="105" t="s">
        <v>3492</v>
      </c>
      <c r="E14" s="56">
        <v>0</v>
      </c>
      <c r="F14" t="s">
        <v>98</v>
      </c>
      <c r="G14" s="56">
        <v>0</v>
      </c>
      <c r="H14" s="55">
        <v>-0.61941000000000002</v>
      </c>
      <c r="I14" s="56">
        <v>2.3999999999999998E-3</v>
      </c>
      <c r="J14" s="56">
        <v>0</v>
      </c>
    </row>
    <row r="15" spans="1:25">
      <c r="A15" t="s">
        <v>2676</v>
      </c>
      <c r="B15" t="s">
        <v>2677</v>
      </c>
      <c r="C15" s="63" t="s">
        <v>2747</v>
      </c>
      <c r="D15" s="105" t="s">
        <v>3492</v>
      </c>
      <c r="E15" s="56">
        <v>0</v>
      </c>
      <c r="F15" t="s">
        <v>98</v>
      </c>
      <c r="G15" s="56">
        <v>0</v>
      </c>
      <c r="H15" s="55">
        <v>-3.4109099999999999</v>
      </c>
      <c r="I15" s="56">
        <v>1.34E-2</v>
      </c>
      <c r="J15" s="56">
        <v>-1E-4</v>
      </c>
    </row>
    <row r="16" spans="1:25">
      <c r="A16" t="s">
        <v>2678</v>
      </c>
      <c r="B16" t="s">
        <v>2679</v>
      </c>
      <c r="C16" s="63" t="s">
        <v>2747</v>
      </c>
      <c r="D16" s="105" t="s">
        <v>3492</v>
      </c>
      <c r="E16" s="56">
        <v>0</v>
      </c>
      <c r="F16" t="s">
        <v>98</v>
      </c>
      <c r="G16" s="56">
        <v>0</v>
      </c>
      <c r="H16" s="55">
        <v>-0.39523999999999998</v>
      </c>
      <c r="I16" s="56">
        <v>1.5E-3</v>
      </c>
      <c r="J16" s="56">
        <v>0</v>
      </c>
    </row>
    <row r="17" spans="1:10">
      <c r="A17" t="s">
        <v>2680</v>
      </c>
      <c r="B17" t="s">
        <v>2681</v>
      </c>
      <c r="C17" s="63" t="s">
        <v>2747</v>
      </c>
      <c r="D17" s="105" t="s">
        <v>3492</v>
      </c>
      <c r="E17" s="56">
        <v>0</v>
      </c>
      <c r="F17" t="s">
        <v>100</v>
      </c>
      <c r="G17" s="56">
        <v>0</v>
      </c>
      <c r="H17" s="55">
        <v>0.55808648999999999</v>
      </c>
      <c r="I17" s="56">
        <v>-2.2000000000000001E-3</v>
      </c>
      <c r="J17" s="56">
        <v>0</v>
      </c>
    </row>
    <row r="18" spans="1:10">
      <c r="A18" t="s">
        <v>2682</v>
      </c>
      <c r="B18" t="s">
        <v>2683</v>
      </c>
      <c r="C18" s="63" t="s">
        <v>2747</v>
      </c>
      <c r="D18" s="105" t="s">
        <v>3492</v>
      </c>
      <c r="E18" s="56">
        <v>0</v>
      </c>
      <c r="F18" t="s">
        <v>107</v>
      </c>
      <c r="G18" s="56">
        <v>0</v>
      </c>
      <c r="H18" s="55">
        <v>-1.1609157E-2</v>
      </c>
      <c r="I18" s="56">
        <v>0</v>
      </c>
      <c r="J18" s="56">
        <v>0</v>
      </c>
    </row>
    <row r="19" spans="1:10">
      <c r="A19" t="s">
        <v>2684</v>
      </c>
      <c r="B19" t="s">
        <v>2685</v>
      </c>
      <c r="C19" s="63" t="s">
        <v>2747</v>
      </c>
      <c r="D19" s="105" t="s">
        <v>3492</v>
      </c>
      <c r="E19" s="56">
        <v>0</v>
      </c>
      <c r="F19" t="s">
        <v>102</v>
      </c>
      <c r="G19" s="56">
        <v>0</v>
      </c>
      <c r="H19" s="55">
        <v>7.1968104000000005E-2</v>
      </c>
      <c r="I19" s="56">
        <v>-2.9999999999999997E-4</v>
      </c>
      <c r="J19" s="56">
        <v>0</v>
      </c>
    </row>
    <row r="20" spans="1:10">
      <c r="A20" t="s">
        <v>2686</v>
      </c>
      <c r="B20" t="s">
        <v>2687</v>
      </c>
      <c r="C20" s="63" t="s">
        <v>2747</v>
      </c>
      <c r="D20" s="105" t="s">
        <v>3492</v>
      </c>
      <c r="E20" s="56">
        <v>0</v>
      </c>
      <c r="F20" t="s">
        <v>171</v>
      </c>
      <c r="G20" s="56">
        <v>0</v>
      </c>
      <c r="H20" s="55">
        <v>-0.208283357</v>
      </c>
      <c r="I20" s="56">
        <v>8.0000000000000004E-4</v>
      </c>
      <c r="J20" s="56">
        <v>0</v>
      </c>
    </row>
    <row r="21" spans="1:10">
      <c r="A21" t="s">
        <v>2688</v>
      </c>
      <c r="B21" t="s">
        <v>2689</v>
      </c>
      <c r="C21" s="63" t="s">
        <v>2747</v>
      </c>
      <c r="D21" s="105" t="s">
        <v>3492</v>
      </c>
      <c r="E21" s="56">
        <v>0</v>
      </c>
      <c r="F21" t="s">
        <v>104</v>
      </c>
      <c r="G21" s="56">
        <v>0</v>
      </c>
      <c r="H21" s="55">
        <v>-0.147221874</v>
      </c>
      <c r="I21" s="56">
        <v>5.9999999999999995E-4</v>
      </c>
      <c r="J21" s="56">
        <v>0</v>
      </c>
    </row>
    <row r="22" spans="1:10">
      <c r="A22" t="s">
        <v>2690</v>
      </c>
      <c r="B22" t="s">
        <v>2691</v>
      </c>
      <c r="C22" s="63" t="s">
        <v>2747</v>
      </c>
      <c r="D22" s="105" t="s">
        <v>3492</v>
      </c>
      <c r="E22" s="56">
        <v>0</v>
      </c>
      <c r="F22" t="s">
        <v>100</v>
      </c>
      <c r="G22" s="56">
        <v>0</v>
      </c>
      <c r="H22" s="55">
        <v>-42.89311962</v>
      </c>
      <c r="I22" s="56">
        <v>0.16800000000000001</v>
      </c>
      <c r="J22" s="56">
        <v>-8.0000000000000004E-4</v>
      </c>
    </row>
    <row r="23" spans="1:10">
      <c r="A23" t="s">
        <v>2692</v>
      </c>
      <c r="B23" t="s">
        <v>2693</v>
      </c>
      <c r="C23" s="63" t="s">
        <v>2747</v>
      </c>
      <c r="D23" s="105" t="s">
        <v>3492</v>
      </c>
      <c r="E23" s="56">
        <v>0</v>
      </c>
      <c r="F23" t="s">
        <v>100</v>
      </c>
      <c r="G23" s="56">
        <v>0</v>
      </c>
      <c r="H23" s="55">
        <v>-48.391288920000001</v>
      </c>
      <c r="I23" s="56">
        <v>0.1895</v>
      </c>
      <c r="J23" s="56">
        <v>-8.9999999999999998E-4</v>
      </c>
    </row>
    <row r="24" spans="1:10">
      <c r="A24" t="s">
        <v>2694</v>
      </c>
      <c r="B24" t="s">
        <v>2695</v>
      </c>
      <c r="C24" s="63" t="s">
        <v>2747</v>
      </c>
      <c r="D24" s="105" t="s">
        <v>3492</v>
      </c>
      <c r="E24" s="56">
        <v>0</v>
      </c>
      <c r="F24" t="s">
        <v>100</v>
      </c>
      <c r="G24" s="56">
        <v>0</v>
      </c>
      <c r="H24" s="55">
        <v>-39.603539429999998</v>
      </c>
      <c r="I24" s="56">
        <v>0.15509999999999999</v>
      </c>
      <c r="J24" s="56">
        <v>-6.9999999999999999E-4</v>
      </c>
    </row>
    <row r="25" spans="1:10">
      <c r="A25" t="s">
        <v>2696</v>
      </c>
      <c r="B25" t="s">
        <v>2697</v>
      </c>
      <c r="C25" s="63" t="s">
        <v>2747</v>
      </c>
      <c r="D25" s="105" t="s">
        <v>3492</v>
      </c>
      <c r="E25" s="56">
        <v>5.1499999999999997E-2</v>
      </c>
      <c r="F25" t="s">
        <v>98</v>
      </c>
      <c r="G25" s="56">
        <v>3.6299999999999999E-2</v>
      </c>
      <c r="H25" s="55">
        <v>-9.2568000000000001</v>
      </c>
      <c r="I25" s="56">
        <v>3.6299999999999999E-2</v>
      </c>
      <c r="J25" s="56">
        <v>-2.0000000000000001E-4</v>
      </c>
    </row>
    <row r="26" spans="1:10">
      <c r="A26" t="s">
        <v>2698</v>
      </c>
      <c r="B26" t="s">
        <v>2699</v>
      </c>
      <c r="C26" s="63" t="s">
        <v>2747</v>
      </c>
      <c r="D26" s="105" t="s">
        <v>3492</v>
      </c>
      <c r="E26" s="56">
        <v>0</v>
      </c>
      <c r="F26" t="s">
        <v>100</v>
      </c>
      <c r="G26" s="56">
        <v>0</v>
      </c>
      <c r="H26" s="55">
        <v>-62.991015750000003</v>
      </c>
      <c r="I26" s="56">
        <v>0.2467</v>
      </c>
      <c r="J26" s="56">
        <v>-1.1999999999999999E-3</v>
      </c>
    </row>
    <row r="27" spans="1:10">
      <c r="A27" s="57" t="s">
        <v>184</v>
      </c>
      <c r="B27" s="107" t="s">
        <v>3492</v>
      </c>
      <c r="C27" s="118" t="s">
        <v>3492</v>
      </c>
      <c r="D27" s="118" t="s">
        <v>3492</v>
      </c>
      <c r="E27" s="118" t="s">
        <v>3492</v>
      </c>
      <c r="F27" s="118" t="s">
        <v>3492</v>
      </c>
      <c r="G27" s="58">
        <v>0</v>
      </c>
      <c r="H27" s="59">
        <v>-19.090529168570001</v>
      </c>
      <c r="I27" s="58">
        <v>7.4800000000000005E-2</v>
      </c>
      <c r="J27" s="58">
        <v>-4.0000000000000002E-4</v>
      </c>
    </row>
    <row r="28" spans="1:10">
      <c r="A28" t="s">
        <v>2700</v>
      </c>
      <c r="B28" t="s">
        <v>2701</v>
      </c>
      <c r="C28" s="63" t="s">
        <v>2747</v>
      </c>
      <c r="D28" s="105" t="s">
        <v>3492</v>
      </c>
      <c r="E28" s="56">
        <v>0</v>
      </c>
      <c r="F28" t="s">
        <v>100</v>
      </c>
      <c r="G28" s="56">
        <v>0</v>
      </c>
      <c r="H28" s="55">
        <v>-7.4572570799999998</v>
      </c>
      <c r="I28" s="56">
        <v>2.92E-2</v>
      </c>
      <c r="J28" s="56">
        <v>-1E-4</v>
      </c>
    </row>
    <row r="29" spans="1:10">
      <c r="A29" t="s">
        <v>2702</v>
      </c>
      <c r="B29" t="s">
        <v>2703</v>
      </c>
      <c r="C29" s="63" t="s">
        <v>2747</v>
      </c>
      <c r="D29" s="105" t="s">
        <v>3492</v>
      </c>
      <c r="E29" s="56">
        <v>0</v>
      </c>
      <c r="F29" t="s">
        <v>102</v>
      </c>
      <c r="G29" s="56">
        <v>0</v>
      </c>
      <c r="H29" s="55">
        <v>3.26624472</v>
      </c>
      <c r="I29" s="56">
        <v>-1.2800000000000001E-2</v>
      </c>
      <c r="J29" s="56">
        <v>1E-4</v>
      </c>
    </row>
    <row r="30" spans="1:10">
      <c r="A30" t="s">
        <v>2704</v>
      </c>
      <c r="B30" t="s">
        <v>2705</v>
      </c>
      <c r="C30" s="63" t="s">
        <v>2747</v>
      </c>
      <c r="D30" s="105" t="s">
        <v>3492</v>
      </c>
      <c r="E30" s="56">
        <v>0</v>
      </c>
      <c r="F30" t="s">
        <v>100</v>
      </c>
      <c r="G30" s="56">
        <v>0</v>
      </c>
      <c r="H30" s="55">
        <v>3.5630559900000001</v>
      </c>
      <c r="I30" s="56">
        <v>-1.4E-2</v>
      </c>
      <c r="J30" s="56">
        <v>1E-4</v>
      </c>
    </row>
    <row r="31" spans="1:10">
      <c r="A31" t="s">
        <v>2704</v>
      </c>
      <c r="B31" t="s">
        <v>2706</v>
      </c>
      <c r="C31" s="63" t="s">
        <v>2747</v>
      </c>
      <c r="D31" s="105" t="s">
        <v>3492</v>
      </c>
      <c r="E31" s="56">
        <v>0</v>
      </c>
      <c r="F31" t="s">
        <v>100</v>
      </c>
      <c r="G31" s="56">
        <v>0</v>
      </c>
      <c r="H31" s="55">
        <v>-19.200902760000002</v>
      </c>
      <c r="I31" s="56">
        <v>7.5200000000000003E-2</v>
      </c>
      <c r="J31" s="56">
        <v>-4.0000000000000002E-4</v>
      </c>
    </row>
    <row r="32" spans="1:10">
      <c r="A32" t="s">
        <v>2707</v>
      </c>
      <c r="B32" t="s">
        <v>2708</v>
      </c>
      <c r="C32" s="63" t="s">
        <v>2747</v>
      </c>
      <c r="D32" s="105" t="s">
        <v>3492</v>
      </c>
      <c r="E32" s="56">
        <v>0</v>
      </c>
      <c r="F32" t="s">
        <v>168</v>
      </c>
      <c r="G32" s="56">
        <v>0</v>
      </c>
      <c r="H32" s="55">
        <v>0.73832996142999996</v>
      </c>
      <c r="I32" s="56">
        <v>-2.8999999999999998E-3</v>
      </c>
      <c r="J32" s="56">
        <v>0</v>
      </c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3491</v>
      </c>
    </row>
    <row r="2" spans="1:16" s="1" customFormat="1">
      <c r="A2" s="2" t="s">
        <v>1</v>
      </c>
      <c r="B2" s="9" t="s">
        <v>2709</v>
      </c>
    </row>
    <row r="3" spans="1:16" s="1" customFormat="1">
      <c r="A3" s="2" t="s">
        <v>2</v>
      </c>
      <c r="B3" s="20" t="s">
        <v>2710</v>
      </c>
    </row>
    <row r="4" spans="1:16" s="1" customFormat="1">
      <c r="A4" s="2" t="s">
        <v>3</v>
      </c>
      <c r="B4" s="61" t="s">
        <v>165</v>
      </c>
    </row>
    <row r="5" spans="1:16" s="15" customFormat="1">
      <c r="A5" s="32" t="s">
        <v>92</v>
      </c>
      <c r="B5" s="38" t="s">
        <v>141</v>
      </c>
      <c r="C5" s="39" t="s">
        <v>142</v>
      </c>
    </row>
    <row r="6" spans="1:16" s="15" customFormat="1">
      <c r="A6" s="99" t="s">
        <v>3492</v>
      </c>
      <c r="B6" s="21" t="s">
        <v>153</v>
      </c>
      <c r="C6" s="29" t="s">
        <v>70</v>
      </c>
    </row>
    <row r="7" spans="1:16" s="17" customFormat="1" ht="20.25">
      <c r="A7" s="101" t="s">
        <v>3492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143</v>
      </c>
      <c r="B8" s="53">
        <f>B9+B31</f>
        <v>1910.0548160740839</v>
      </c>
      <c r="C8" s="125" t="s">
        <v>3492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172</v>
      </c>
      <c r="B9" s="59">
        <f>SUM(B10:B30)</f>
        <v>1449.9876409808792</v>
      </c>
      <c r="C9" s="107" t="s">
        <v>3492</v>
      </c>
    </row>
    <row r="10" spans="1:16">
      <c r="A10" t="s">
        <v>3424</v>
      </c>
      <c r="B10" s="71">
        <v>3.5486723921752796</v>
      </c>
      <c r="C10" s="68">
        <v>45340</v>
      </c>
    </row>
    <row r="11" spans="1:16">
      <c r="A11" t="s">
        <v>3448</v>
      </c>
      <c r="B11" s="71">
        <v>18.991799999999998</v>
      </c>
      <c r="C11" s="68">
        <v>45363</v>
      </c>
    </row>
    <row r="12" spans="1:16">
      <c r="A12" t="s">
        <v>3451</v>
      </c>
      <c r="B12" s="71">
        <v>5.5031730290445591</v>
      </c>
      <c r="C12" s="68">
        <v>45383</v>
      </c>
    </row>
    <row r="13" spans="1:16">
      <c r="A13" t="s">
        <v>3425</v>
      </c>
      <c r="B13" s="71">
        <v>43.383711567539521</v>
      </c>
      <c r="C13" s="68">
        <v>45473</v>
      </c>
    </row>
    <row r="14" spans="1:16">
      <c r="A14" t="s">
        <v>3449</v>
      </c>
      <c r="B14" s="71">
        <v>76.856549059654</v>
      </c>
      <c r="C14" s="68">
        <v>45838</v>
      </c>
    </row>
    <row r="15" spans="1:16">
      <c r="A15" t="s">
        <v>3415</v>
      </c>
      <c r="B15" s="71">
        <v>187.30020145023769</v>
      </c>
      <c r="C15" s="68">
        <v>45935</v>
      </c>
    </row>
    <row r="16" spans="1:16">
      <c r="A16" t="s">
        <v>3444</v>
      </c>
      <c r="B16" s="71">
        <v>148.89190125527145</v>
      </c>
      <c r="C16" s="68">
        <v>46022</v>
      </c>
    </row>
    <row r="17" spans="1:3">
      <c r="A17" t="s">
        <v>3431</v>
      </c>
      <c r="B17" s="71">
        <v>153.63738793372684</v>
      </c>
      <c r="C17" s="68">
        <v>46022</v>
      </c>
    </row>
    <row r="18" spans="1:3">
      <c r="A18" t="s">
        <v>3479</v>
      </c>
      <c r="B18" s="71">
        <v>58.521277474166872</v>
      </c>
      <c r="C18" s="68">
        <v>46338</v>
      </c>
    </row>
    <row r="19" spans="1:3">
      <c r="A19" t="s">
        <v>3450</v>
      </c>
      <c r="B19" s="71">
        <v>141.26481527592313</v>
      </c>
      <c r="C19" s="68">
        <v>46871</v>
      </c>
    </row>
    <row r="20" spans="1:3">
      <c r="A20" t="s">
        <v>3486</v>
      </c>
      <c r="B20" s="71">
        <v>114.48350353043999</v>
      </c>
      <c r="C20" s="68">
        <v>47191</v>
      </c>
    </row>
    <row r="21" spans="1:3">
      <c r="A21" t="s">
        <v>3487</v>
      </c>
      <c r="B21" s="71">
        <v>394.53717779841179</v>
      </c>
      <c r="C21" s="68">
        <v>47391</v>
      </c>
    </row>
    <row r="22" spans="1:3">
      <c r="A22" t="s">
        <v>3480</v>
      </c>
      <c r="B22" s="71">
        <v>88.628400225369347</v>
      </c>
      <c r="C22" s="68">
        <v>47525</v>
      </c>
    </row>
    <row r="23" spans="1:3">
      <c r="A23" t="s">
        <v>3407</v>
      </c>
      <c r="B23" s="71">
        <v>4.99517097563088</v>
      </c>
      <c r="C23" s="68">
        <v>48482</v>
      </c>
    </row>
    <row r="24" spans="1:3">
      <c r="A24" t="s">
        <v>3481</v>
      </c>
      <c r="B24" s="71">
        <v>0.38283457731839993</v>
      </c>
      <c r="C24" s="68">
        <v>48844</v>
      </c>
    </row>
    <row r="25" spans="1:3">
      <c r="A25" t="s">
        <v>3482</v>
      </c>
      <c r="B25" s="71">
        <v>0.37077179627519996</v>
      </c>
      <c r="C25" s="68">
        <v>48844</v>
      </c>
    </row>
    <row r="26" spans="1:3">
      <c r="A26" t="s">
        <v>3483</v>
      </c>
      <c r="B26" s="71">
        <v>0.4633853849424</v>
      </c>
      <c r="C26" s="68">
        <v>48844</v>
      </c>
    </row>
    <row r="27" spans="1:3">
      <c r="A27" t="s">
        <v>3484</v>
      </c>
      <c r="B27" s="71">
        <v>0.31736224599839996</v>
      </c>
      <c r="C27" s="68">
        <v>48844</v>
      </c>
    </row>
    <row r="28" spans="1:3">
      <c r="A28" t="s">
        <v>3485</v>
      </c>
      <c r="B28" s="71">
        <v>0.3262506109776</v>
      </c>
      <c r="C28" s="68">
        <v>48844</v>
      </c>
    </row>
    <row r="29" spans="1:3">
      <c r="A29" t="s">
        <v>3488</v>
      </c>
      <c r="B29" s="71">
        <v>7.5832943977756795</v>
      </c>
      <c r="C29" s="68">
        <v>52047</v>
      </c>
    </row>
    <row r="30" spans="1:3">
      <c r="A30" s="105" t="s">
        <v>3492</v>
      </c>
      <c r="B30" s="105" t="s">
        <v>3492</v>
      </c>
      <c r="C30" s="107" t="s">
        <v>3492</v>
      </c>
    </row>
    <row r="31" spans="1:3">
      <c r="A31" s="57" t="s">
        <v>184</v>
      </c>
      <c r="B31" s="59">
        <f>SUM(B32:B82)</f>
        <v>460.06717509320464</v>
      </c>
      <c r="C31" s="107" t="s">
        <v>3492</v>
      </c>
    </row>
    <row r="32" spans="1:3">
      <c r="A32" t="s">
        <v>3365</v>
      </c>
      <c r="B32" s="71">
        <v>6.2852830862240419</v>
      </c>
      <c r="C32" s="68">
        <v>45343</v>
      </c>
    </row>
    <row r="33" spans="1:3">
      <c r="A33" t="s">
        <v>3367</v>
      </c>
      <c r="B33" s="71">
        <v>2.9003982263375203</v>
      </c>
      <c r="C33" s="68">
        <v>45485</v>
      </c>
    </row>
    <row r="34" spans="1:3">
      <c r="A34" t="s">
        <v>3362</v>
      </c>
      <c r="B34" s="71">
        <v>2.6022558016759842</v>
      </c>
      <c r="C34" s="68">
        <v>45494</v>
      </c>
    </row>
    <row r="35" spans="1:3">
      <c r="A35" t="s">
        <v>3489</v>
      </c>
      <c r="B35" s="71">
        <v>6.6997841874917503</v>
      </c>
      <c r="C35" s="68">
        <v>45515</v>
      </c>
    </row>
    <row r="36" spans="1:3">
      <c r="A36" t="s">
        <v>3462</v>
      </c>
      <c r="B36" s="71">
        <v>14.44680047629906</v>
      </c>
      <c r="C36" s="68">
        <v>45553</v>
      </c>
    </row>
    <row r="37" spans="1:3">
      <c r="A37" t="s">
        <v>3368</v>
      </c>
      <c r="B37" s="71">
        <v>10.554114680963988</v>
      </c>
      <c r="C37" s="68">
        <v>45557</v>
      </c>
    </row>
    <row r="38" spans="1:3">
      <c r="A38" t="s">
        <v>3474</v>
      </c>
      <c r="B38" s="71">
        <v>14.67256440611737</v>
      </c>
      <c r="C38" s="68">
        <v>45602</v>
      </c>
    </row>
    <row r="39" spans="1:3">
      <c r="A39" t="s">
        <v>3455</v>
      </c>
      <c r="B39" s="71">
        <v>36.684189999999994</v>
      </c>
      <c r="C39" s="68">
        <v>45615</v>
      </c>
    </row>
    <row r="40" spans="1:3">
      <c r="A40" t="s">
        <v>3366</v>
      </c>
      <c r="B40" s="71">
        <v>0.84795108885213222</v>
      </c>
      <c r="C40" s="68">
        <v>45710</v>
      </c>
    </row>
    <row r="41" spans="1:3">
      <c r="A41" t="s">
        <v>3369</v>
      </c>
      <c r="B41" s="71">
        <v>2.9419234566945209</v>
      </c>
      <c r="C41" s="68">
        <v>45778</v>
      </c>
    </row>
    <row r="42" spans="1:3">
      <c r="A42" t="s">
        <v>3370</v>
      </c>
      <c r="B42" s="71">
        <v>0.51006103644829071</v>
      </c>
      <c r="C42" s="68">
        <v>45869</v>
      </c>
    </row>
    <row r="43" spans="1:3">
      <c r="A43" t="s">
        <v>3371</v>
      </c>
      <c r="B43" s="71">
        <v>1.4733537504008398</v>
      </c>
      <c r="C43" s="68">
        <v>45869</v>
      </c>
    </row>
    <row r="44" spans="1:3">
      <c r="A44" t="s">
        <v>3363</v>
      </c>
      <c r="B44" s="71">
        <v>4.1088959456030265</v>
      </c>
      <c r="C44" s="68">
        <v>46012</v>
      </c>
    </row>
    <row r="45" spans="1:3">
      <c r="A45" t="s">
        <v>3389</v>
      </c>
      <c r="B45" s="71">
        <v>10.131076963177168</v>
      </c>
      <c r="C45" s="68">
        <v>46149</v>
      </c>
    </row>
    <row r="46" spans="1:3">
      <c r="A46" t="s">
        <v>3384</v>
      </c>
      <c r="B46" s="71">
        <v>4.2283137869347254</v>
      </c>
      <c r="C46" s="68">
        <v>46203</v>
      </c>
    </row>
    <row r="47" spans="1:3">
      <c r="A47" t="s">
        <v>2007</v>
      </c>
      <c r="B47" s="71">
        <v>0.43214457310596194</v>
      </c>
      <c r="C47" s="68">
        <v>46326</v>
      </c>
    </row>
    <row r="48" spans="1:3">
      <c r="A48" t="s">
        <v>3380</v>
      </c>
      <c r="B48" s="71">
        <v>6.2439311918025968</v>
      </c>
      <c r="C48" s="68">
        <v>46417</v>
      </c>
    </row>
    <row r="49" spans="1:3">
      <c r="A49" t="s">
        <v>3456</v>
      </c>
      <c r="B49" s="71">
        <v>27.771186783303293</v>
      </c>
      <c r="C49" s="68">
        <v>46418</v>
      </c>
    </row>
    <row r="50" spans="1:3">
      <c r="A50" t="s">
        <v>3381</v>
      </c>
      <c r="B50" s="71">
        <v>8.1887037032412433</v>
      </c>
      <c r="C50" s="68">
        <v>46465</v>
      </c>
    </row>
    <row r="51" spans="1:3">
      <c r="A51" t="s">
        <v>3373</v>
      </c>
      <c r="B51" s="71">
        <v>0.3802481470102288</v>
      </c>
      <c r="C51" s="68">
        <v>46524</v>
      </c>
    </row>
    <row r="52" spans="1:3">
      <c r="A52" t="s">
        <v>3377</v>
      </c>
      <c r="B52" s="71">
        <v>3.3953262097811052</v>
      </c>
      <c r="C52" s="68">
        <v>46572</v>
      </c>
    </row>
    <row r="53" spans="1:3">
      <c r="A53" t="s">
        <v>3375</v>
      </c>
      <c r="B53" s="71">
        <v>7.9694814923106367</v>
      </c>
      <c r="C53" s="68">
        <v>46573</v>
      </c>
    </row>
    <row r="54" spans="1:3">
      <c r="A54" t="s">
        <v>3372</v>
      </c>
      <c r="B54" s="71">
        <v>13.86563882255833</v>
      </c>
      <c r="C54" s="68">
        <v>46643</v>
      </c>
    </row>
    <row r="55" spans="1:3">
      <c r="A55" t="s">
        <v>3364</v>
      </c>
      <c r="B55" s="71">
        <v>1.5222468463994647</v>
      </c>
      <c r="C55" s="68">
        <v>46722</v>
      </c>
    </row>
    <row r="56" spans="1:3">
      <c r="A56" t="s">
        <v>3393</v>
      </c>
      <c r="B56" s="71">
        <v>1.208564829954365</v>
      </c>
      <c r="C56" s="68">
        <v>46753</v>
      </c>
    </row>
    <row r="57" spans="1:3">
      <c r="A57" t="s">
        <v>3376</v>
      </c>
      <c r="B57" s="71">
        <v>1.9391674923642044</v>
      </c>
      <c r="C57" s="68">
        <v>46794</v>
      </c>
    </row>
    <row r="58" spans="1:3">
      <c r="A58" t="s">
        <v>3383</v>
      </c>
      <c r="B58" s="71">
        <v>6.4732942148013466</v>
      </c>
      <c r="C58" s="68">
        <v>46997</v>
      </c>
    </row>
    <row r="59" spans="1:3">
      <c r="A59" t="s">
        <v>3392</v>
      </c>
      <c r="B59" s="71">
        <v>14.77461162599187</v>
      </c>
      <c r="C59" s="68">
        <v>46997</v>
      </c>
    </row>
    <row r="60" spans="1:3">
      <c r="A60" t="s">
        <v>3385</v>
      </c>
      <c r="B60" s="71">
        <v>6.4553944984153899</v>
      </c>
      <c r="C60" s="68">
        <v>47082</v>
      </c>
    </row>
    <row r="61" spans="1:3">
      <c r="A61" t="s">
        <v>3374</v>
      </c>
      <c r="B61" s="71">
        <v>1.4494705771331511</v>
      </c>
      <c r="C61" s="68">
        <v>47255</v>
      </c>
    </row>
    <row r="62" spans="1:3">
      <c r="A62" t="s">
        <v>3387</v>
      </c>
      <c r="B62" s="71">
        <v>10.284008720640482</v>
      </c>
      <c r="C62" s="68">
        <v>47301</v>
      </c>
    </row>
    <row r="63" spans="1:3">
      <c r="A63" t="s">
        <v>3390</v>
      </c>
      <c r="B63" s="71">
        <v>4.0205720841895314</v>
      </c>
      <c r="C63" s="68">
        <v>47301</v>
      </c>
    </row>
    <row r="64" spans="1:3">
      <c r="A64" t="s">
        <v>2110</v>
      </c>
      <c r="B64" s="71">
        <v>19.869189982349472</v>
      </c>
      <c r="C64" s="68">
        <v>47312</v>
      </c>
    </row>
    <row r="65" spans="1:3">
      <c r="A65" t="s">
        <v>3400</v>
      </c>
      <c r="B65" s="71">
        <v>23.85012647725971</v>
      </c>
      <c r="C65" s="68">
        <v>47409</v>
      </c>
    </row>
    <row r="66" spans="1:3">
      <c r="A66" t="s">
        <v>3391</v>
      </c>
      <c r="B66" s="71">
        <v>1.6198260103627942</v>
      </c>
      <c r="C66" s="68">
        <v>47467</v>
      </c>
    </row>
    <row r="67" spans="1:3">
      <c r="A67" t="s">
        <v>2107</v>
      </c>
      <c r="B67" s="71">
        <v>0.91704250381128127</v>
      </c>
      <c r="C67" s="68">
        <v>47467</v>
      </c>
    </row>
    <row r="68" spans="1:3">
      <c r="A68" t="s">
        <v>3396</v>
      </c>
      <c r="B68" s="71">
        <v>31.226373551714435</v>
      </c>
      <c r="C68" s="68">
        <v>47665</v>
      </c>
    </row>
    <row r="69" spans="1:3">
      <c r="A69" t="s">
        <v>3397</v>
      </c>
      <c r="B69" s="71">
        <v>14.57568982832349</v>
      </c>
      <c r="C69" s="68">
        <v>47665</v>
      </c>
    </row>
    <row r="70" spans="1:3">
      <c r="A70" t="s">
        <v>3401</v>
      </c>
      <c r="B70" s="71">
        <v>22.279133578604885</v>
      </c>
      <c r="C70" s="68">
        <v>47665</v>
      </c>
    </row>
    <row r="71" spans="1:3">
      <c r="A71" t="s">
        <v>3379</v>
      </c>
      <c r="B71" s="71">
        <v>6.7559667198806554</v>
      </c>
      <c r="C71" s="68">
        <v>47715</v>
      </c>
    </row>
    <row r="72" spans="1:3">
      <c r="A72" t="s">
        <v>3382</v>
      </c>
      <c r="B72" s="71">
        <v>18.835165375837999</v>
      </c>
      <c r="C72" s="68">
        <v>47715</v>
      </c>
    </row>
    <row r="73" spans="1:3">
      <c r="A73" t="s">
        <v>3398</v>
      </c>
      <c r="B73" s="71">
        <v>16.950062730163133</v>
      </c>
      <c r="C73" s="68">
        <v>47832</v>
      </c>
    </row>
    <row r="74" spans="1:3">
      <c r="A74" t="s">
        <v>3386</v>
      </c>
      <c r="B74" s="71">
        <v>2.0262158027071906</v>
      </c>
      <c r="C74" s="68">
        <v>47848</v>
      </c>
    </row>
    <row r="75" spans="1:3">
      <c r="A75" t="s">
        <v>1999</v>
      </c>
      <c r="B75" s="71">
        <v>22.925895988379999</v>
      </c>
      <c r="C75" s="68">
        <v>47937</v>
      </c>
    </row>
    <row r="76" spans="1:3">
      <c r="A76" t="s">
        <v>3388</v>
      </c>
      <c r="B76" s="71">
        <v>0.8938570750385737</v>
      </c>
      <c r="C76" s="68">
        <v>48029</v>
      </c>
    </row>
    <row r="77" spans="1:3">
      <c r="A77" t="s">
        <v>3394</v>
      </c>
      <c r="B77" s="71">
        <v>10.661721373017681</v>
      </c>
      <c r="C77" s="68">
        <v>48121</v>
      </c>
    </row>
    <row r="78" spans="1:3">
      <c r="A78" t="s">
        <v>3395</v>
      </c>
      <c r="B78" s="71">
        <v>1.8065693576194988</v>
      </c>
      <c r="C78" s="68">
        <v>48121</v>
      </c>
    </row>
    <row r="79" spans="1:3">
      <c r="A79" t="s">
        <v>1989</v>
      </c>
      <c r="B79" s="71">
        <v>22.362224517785627</v>
      </c>
      <c r="C79" s="68">
        <v>48304</v>
      </c>
    </row>
    <row r="80" spans="1:3">
      <c r="A80" t="s">
        <v>3378</v>
      </c>
      <c r="B80" s="71">
        <v>7.0511508740746924</v>
      </c>
      <c r="C80" s="68">
        <v>48446</v>
      </c>
    </row>
    <row r="81" spans="1:3">
      <c r="A81" t="s">
        <v>3399</v>
      </c>
      <c r="B81" s="71">
        <v>4.6400499455309989E-6</v>
      </c>
      <c r="C81" s="68">
        <v>50770</v>
      </c>
    </row>
    <row r="82" spans="1:3" hidden="1">
      <c r="A82"/>
      <c r="B82" s="55"/>
    </row>
    <row r="83" spans="1:3" hidden="1">
      <c r="A83"/>
      <c r="B83" s="71"/>
      <c r="C83"/>
    </row>
    <row r="84" spans="1:3" hidden="1">
      <c r="A84"/>
      <c r="B84" s="71"/>
      <c r="C84"/>
    </row>
    <row r="10000" spans="52:52" hidden="1">
      <c r="AZ10000"/>
    </row>
  </sheetData>
  <sortState xmlns:xlrd2="http://schemas.microsoft.com/office/spreadsheetml/2017/richdata2" ref="A32:C81">
    <sortCondition ref="C32:C81"/>
  </sortState>
  <dataValidations count="1">
    <dataValidation allowBlank="1" showInputMessage="1" showErrorMessage="1" sqref="B1:B4 A5:XFD32 A85:C1048576 D33:AY1048576 BA33:XFD1048576 AZ33:AZ9999 AZ10001:AZ1048576" xr:uid="{00000000-0002-0000-1A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3491</v>
      </c>
    </row>
    <row r="2" spans="1:17" s="1" customFormat="1">
      <c r="A2" s="2" t="s">
        <v>1</v>
      </c>
      <c r="B2" s="9" t="s">
        <v>2709</v>
      </c>
    </row>
    <row r="3" spans="1:17" s="1" customFormat="1">
      <c r="A3" s="2" t="s">
        <v>2</v>
      </c>
      <c r="B3" s="20" t="s">
        <v>2710</v>
      </c>
    </row>
    <row r="4" spans="1:17" s="1" customFormat="1">
      <c r="A4" s="2" t="s">
        <v>3</v>
      </c>
      <c r="B4" s="61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158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3492</v>
      </c>
      <c r="B6" s="100" t="s">
        <v>3492</v>
      </c>
      <c r="C6" s="100" t="s">
        <v>3492</v>
      </c>
      <c r="D6" s="100" t="s">
        <v>3492</v>
      </c>
      <c r="E6" s="100" t="s">
        <v>3492</v>
      </c>
      <c r="F6" s="21" t="s">
        <v>70</v>
      </c>
      <c r="G6" s="21" t="s">
        <v>71</v>
      </c>
      <c r="H6" s="100" t="s">
        <v>3492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3492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146</v>
      </c>
      <c r="B8" s="102" t="s">
        <v>3492</v>
      </c>
      <c r="C8" s="102" t="s">
        <v>3492</v>
      </c>
      <c r="D8" s="102" t="s">
        <v>3492</v>
      </c>
      <c r="E8" s="102" t="s">
        <v>3492</v>
      </c>
      <c r="F8" s="102" t="s">
        <v>3492</v>
      </c>
      <c r="G8" s="102" t="s">
        <v>3492</v>
      </c>
      <c r="H8" s="102" t="s">
        <v>3492</v>
      </c>
      <c r="I8" s="102" t="s">
        <v>3492</v>
      </c>
      <c r="J8" s="102" t="s">
        <v>3492</v>
      </c>
      <c r="K8" s="53">
        <v>0</v>
      </c>
      <c r="L8" s="53">
        <v>0</v>
      </c>
      <c r="M8" s="102" t="s">
        <v>3492</v>
      </c>
      <c r="N8" s="54">
        <v>0</v>
      </c>
      <c r="O8" s="54">
        <v>0</v>
      </c>
      <c r="P8" s="25"/>
    </row>
    <row r="9" spans="1:17">
      <c r="A9" s="57" t="s">
        <v>172</v>
      </c>
      <c r="B9" s="106" t="s">
        <v>3492</v>
      </c>
      <c r="C9" s="107" t="s">
        <v>3492</v>
      </c>
      <c r="D9" s="107" t="s">
        <v>3492</v>
      </c>
      <c r="E9" s="107" t="s">
        <v>3492</v>
      </c>
      <c r="F9" s="107" t="s">
        <v>3492</v>
      </c>
      <c r="G9" s="59">
        <v>0</v>
      </c>
      <c r="H9" s="107" t="s">
        <v>3492</v>
      </c>
      <c r="I9" s="107" t="s">
        <v>3492</v>
      </c>
      <c r="J9" s="107" t="s">
        <v>3492</v>
      </c>
      <c r="K9" s="59">
        <v>0</v>
      </c>
      <c r="L9" s="59">
        <v>0</v>
      </c>
      <c r="M9" s="107" t="s">
        <v>3492</v>
      </c>
      <c r="N9" s="58">
        <v>0</v>
      </c>
      <c r="O9" s="58">
        <v>0</v>
      </c>
    </row>
    <row r="10" spans="1:17">
      <c r="A10" s="57" t="s">
        <v>300</v>
      </c>
      <c r="B10" s="106" t="s">
        <v>3492</v>
      </c>
      <c r="C10" s="107" t="s">
        <v>3492</v>
      </c>
      <c r="D10" s="107" t="s">
        <v>3492</v>
      </c>
      <c r="E10" s="107" t="s">
        <v>3492</v>
      </c>
      <c r="F10" s="107" t="s">
        <v>3492</v>
      </c>
      <c r="G10" s="59">
        <v>0</v>
      </c>
      <c r="H10" s="107" t="s">
        <v>3492</v>
      </c>
      <c r="I10" s="107" t="s">
        <v>3492</v>
      </c>
      <c r="J10" s="107" t="s">
        <v>3492</v>
      </c>
      <c r="K10" s="59">
        <v>0</v>
      </c>
      <c r="L10" s="59">
        <v>0</v>
      </c>
      <c r="M10" s="107" t="s">
        <v>3492</v>
      </c>
      <c r="N10" s="58">
        <v>0</v>
      </c>
      <c r="O10" s="58">
        <v>0</v>
      </c>
    </row>
    <row r="11" spans="1:17">
      <c r="A11" t="s">
        <v>177</v>
      </c>
      <c r="B11" t="s">
        <v>177</v>
      </c>
      <c r="C11" t="s">
        <v>177</v>
      </c>
      <c r="D11" t="s">
        <v>177</v>
      </c>
      <c r="E11" s="107" t="s">
        <v>3492</v>
      </c>
      <c r="F11" s="107" t="s">
        <v>3492</v>
      </c>
      <c r="G11" s="55">
        <v>0</v>
      </c>
      <c r="H11" t="s">
        <v>177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217</v>
      </c>
      <c r="B12" s="106" t="s">
        <v>3492</v>
      </c>
      <c r="C12" s="107" t="s">
        <v>3492</v>
      </c>
      <c r="D12" s="107" t="s">
        <v>3492</v>
      </c>
      <c r="E12" s="107" t="s">
        <v>3492</v>
      </c>
      <c r="F12" s="107" t="s">
        <v>3492</v>
      </c>
      <c r="G12" s="59">
        <v>0</v>
      </c>
      <c r="H12" s="107" t="s">
        <v>3492</v>
      </c>
      <c r="I12" s="107" t="s">
        <v>3492</v>
      </c>
      <c r="J12" s="107" t="s">
        <v>3492</v>
      </c>
      <c r="K12" s="59">
        <v>0</v>
      </c>
      <c r="L12" s="59">
        <v>0</v>
      </c>
      <c r="M12" s="107" t="s">
        <v>3492</v>
      </c>
      <c r="N12" s="58">
        <v>0</v>
      </c>
      <c r="O12" s="58">
        <v>0</v>
      </c>
    </row>
    <row r="13" spans="1:17">
      <c r="A13" t="s">
        <v>177</v>
      </c>
      <c r="B13" t="s">
        <v>177</v>
      </c>
      <c r="C13" t="s">
        <v>177</v>
      </c>
      <c r="D13" t="s">
        <v>177</v>
      </c>
      <c r="E13" s="107" t="s">
        <v>3492</v>
      </c>
      <c r="F13" s="107" t="s">
        <v>3492</v>
      </c>
      <c r="G13" s="55">
        <v>0</v>
      </c>
      <c r="H13" t="s">
        <v>177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301</v>
      </c>
      <c r="B14" s="106" t="s">
        <v>3492</v>
      </c>
      <c r="C14" s="107" t="s">
        <v>3492</v>
      </c>
      <c r="D14" s="107" t="s">
        <v>3492</v>
      </c>
      <c r="E14" s="107" t="s">
        <v>3492</v>
      </c>
      <c r="F14" s="107" t="s">
        <v>3492</v>
      </c>
      <c r="G14" s="59">
        <v>0</v>
      </c>
      <c r="H14" s="107" t="s">
        <v>3492</v>
      </c>
      <c r="I14" s="107" t="s">
        <v>3492</v>
      </c>
      <c r="J14" s="107" t="s">
        <v>3492</v>
      </c>
      <c r="K14" s="59">
        <v>0</v>
      </c>
      <c r="L14" s="59">
        <v>0</v>
      </c>
      <c r="M14" s="107" t="s">
        <v>3492</v>
      </c>
      <c r="N14" s="58">
        <v>0</v>
      </c>
      <c r="O14" s="58">
        <v>0</v>
      </c>
    </row>
    <row r="15" spans="1:17">
      <c r="A15" t="s">
        <v>177</v>
      </c>
      <c r="B15" t="s">
        <v>177</v>
      </c>
      <c r="C15" t="s">
        <v>177</v>
      </c>
      <c r="D15" t="s">
        <v>177</v>
      </c>
      <c r="E15" s="107" t="s">
        <v>3492</v>
      </c>
      <c r="F15" s="107" t="s">
        <v>3492</v>
      </c>
      <c r="G15" s="55">
        <v>0</v>
      </c>
      <c r="H15" t="s">
        <v>177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818</v>
      </c>
      <c r="B16" s="106" t="s">
        <v>3492</v>
      </c>
      <c r="C16" s="107" t="s">
        <v>3492</v>
      </c>
      <c r="D16" s="107" t="s">
        <v>3492</v>
      </c>
      <c r="E16" s="107" t="s">
        <v>3492</v>
      </c>
      <c r="F16" s="107" t="s">
        <v>3492</v>
      </c>
      <c r="G16" s="59">
        <v>0</v>
      </c>
      <c r="H16" s="107" t="s">
        <v>3492</v>
      </c>
      <c r="I16" s="107" t="s">
        <v>3492</v>
      </c>
      <c r="J16" s="107" t="s">
        <v>3492</v>
      </c>
      <c r="K16" s="59">
        <v>0</v>
      </c>
      <c r="L16" s="59">
        <v>0</v>
      </c>
      <c r="M16" s="107" t="s">
        <v>3492</v>
      </c>
      <c r="N16" s="58">
        <v>0</v>
      </c>
      <c r="O16" s="58">
        <v>0</v>
      </c>
    </row>
    <row r="17" spans="1:15">
      <c r="A17" t="s">
        <v>177</v>
      </c>
      <c r="B17" t="s">
        <v>177</v>
      </c>
      <c r="C17" t="s">
        <v>177</v>
      </c>
      <c r="D17" t="s">
        <v>177</v>
      </c>
      <c r="E17" s="107" t="s">
        <v>3492</v>
      </c>
      <c r="F17" s="107" t="s">
        <v>3492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184</v>
      </c>
      <c r="B18" s="106" t="s">
        <v>3492</v>
      </c>
      <c r="C18" s="107" t="s">
        <v>3492</v>
      </c>
      <c r="D18" s="107" t="s">
        <v>3492</v>
      </c>
      <c r="E18" s="107" t="s">
        <v>3492</v>
      </c>
      <c r="F18" s="107" t="s">
        <v>3492</v>
      </c>
      <c r="G18" s="59">
        <v>0</v>
      </c>
      <c r="H18" s="107" t="s">
        <v>3492</v>
      </c>
      <c r="I18" s="107" t="s">
        <v>3492</v>
      </c>
      <c r="J18" s="107" t="s">
        <v>3492</v>
      </c>
      <c r="K18" s="59">
        <v>0</v>
      </c>
      <c r="L18" s="59">
        <v>0</v>
      </c>
      <c r="M18" s="107" t="s">
        <v>3492</v>
      </c>
      <c r="N18" s="58">
        <v>0</v>
      </c>
      <c r="O18" s="58">
        <v>0</v>
      </c>
    </row>
    <row r="19" spans="1:15">
      <c r="A19" s="57" t="s">
        <v>302</v>
      </c>
      <c r="B19" s="106" t="s">
        <v>3492</v>
      </c>
      <c r="C19" s="107" t="s">
        <v>3492</v>
      </c>
      <c r="D19" s="107" t="s">
        <v>3492</v>
      </c>
      <c r="E19" s="107" t="s">
        <v>3492</v>
      </c>
      <c r="F19" s="107" t="s">
        <v>3492</v>
      </c>
      <c r="G19" s="59">
        <v>0</v>
      </c>
      <c r="H19" s="107" t="s">
        <v>3492</v>
      </c>
      <c r="I19" s="107" t="s">
        <v>3492</v>
      </c>
      <c r="J19" s="107" t="s">
        <v>3492</v>
      </c>
      <c r="K19" s="59">
        <v>0</v>
      </c>
      <c r="L19" s="59">
        <v>0</v>
      </c>
      <c r="M19" s="107" t="s">
        <v>3492</v>
      </c>
      <c r="N19" s="58">
        <v>0</v>
      </c>
      <c r="O19" s="58">
        <v>0</v>
      </c>
    </row>
    <row r="20" spans="1:15">
      <c r="A20" t="s">
        <v>177</v>
      </c>
      <c r="B20" t="s">
        <v>177</v>
      </c>
      <c r="C20" t="s">
        <v>177</v>
      </c>
      <c r="D20" t="s">
        <v>177</v>
      </c>
      <c r="E20" s="107" t="s">
        <v>3492</v>
      </c>
      <c r="F20" s="107" t="s">
        <v>3492</v>
      </c>
      <c r="G20" s="55">
        <v>0</v>
      </c>
      <c r="H20" t="s">
        <v>177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303</v>
      </c>
      <c r="B21" s="106" t="s">
        <v>3492</v>
      </c>
      <c r="C21" s="107" t="s">
        <v>3492</v>
      </c>
      <c r="D21" s="107" t="s">
        <v>3492</v>
      </c>
      <c r="E21" s="107" t="s">
        <v>3492</v>
      </c>
      <c r="F21" s="107" t="s">
        <v>3492</v>
      </c>
      <c r="G21" s="59">
        <v>0</v>
      </c>
      <c r="H21" s="107" t="s">
        <v>3492</v>
      </c>
      <c r="I21" s="107" t="s">
        <v>3492</v>
      </c>
      <c r="J21" s="107" t="s">
        <v>3492</v>
      </c>
      <c r="K21" s="59">
        <v>0</v>
      </c>
      <c r="L21" s="59">
        <v>0</v>
      </c>
      <c r="M21" s="107" t="s">
        <v>3492</v>
      </c>
      <c r="N21" s="58">
        <v>0</v>
      </c>
      <c r="O21" s="58">
        <v>0</v>
      </c>
    </row>
    <row r="22" spans="1:15">
      <c r="A22" t="s">
        <v>177</v>
      </c>
      <c r="B22" t="s">
        <v>177</v>
      </c>
      <c r="C22" t="s">
        <v>177</v>
      </c>
      <c r="D22" t="s">
        <v>177</v>
      </c>
      <c r="E22" s="107" t="s">
        <v>3492</v>
      </c>
      <c r="F22" s="107" t="s">
        <v>3492</v>
      </c>
      <c r="G22" s="55">
        <v>0</v>
      </c>
      <c r="H22" t="s">
        <v>177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186</v>
      </c>
      <c r="B23" s="106" t="s">
        <v>3492</v>
      </c>
      <c r="C23" s="107" t="s">
        <v>3492</v>
      </c>
      <c r="D23" s="107" t="s">
        <v>3492</v>
      </c>
      <c r="E23" s="107" t="s">
        <v>3492</v>
      </c>
      <c r="F23" s="107" t="s">
        <v>3492</v>
      </c>
      <c r="G23" s="107" t="s">
        <v>3492</v>
      </c>
      <c r="H23" s="107" t="s">
        <v>3492</v>
      </c>
      <c r="I23" s="107" t="s">
        <v>3492</v>
      </c>
      <c r="J23" s="107" t="s">
        <v>3492</v>
      </c>
      <c r="K23" s="107" t="s">
        <v>3492</v>
      </c>
      <c r="L23" s="107" t="s">
        <v>3492</v>
      </c>
      <c r="M23" s="107" t="s">
        <v>3492</v>
      </c>
      <c r="N23" s="107" t="s">
        <v>3492</v>
      </c>
      <c r="O23" s="107" t="s">
        <v>3492</v>
      </c>
    </row>
    <row r="24" spans="1:15">
      <c r="A24" t="s">
        <v>296</v>
      </c>
      <c r="B24" s="106" t="s">
        <v>3492</v>
      </c>
      <c r="C24" s="107" t="s">
        <v>3492</v>
      </c>
      <c r="D24" s="107" t="s">
        <v>3492</v>
      </c>
      <c r="E24" s="107" t="s">
        <v>3492</v>
      </c>
      <c r="F24" s="107" t="s">
        <v>3492</v>
      </c>
      <c r="G24" s="107" t="s">
        <v>3492</v>
      </c>
      <c r="H24" s="107" t="s">
        <v>3492</v>
      </c>
      <c r="I24" s="107" t="s">
        <v>3492</v>
      </c>
      <c r="J24" s="107" t="s">
        <v>3492</v>
      </c>
      <c r="K24" s="107" t="s">
        <v>3492</v>
      </c>
      <c r="L24" s="107" t="s">
        <v>3492</v>
      </c>
      <c r="M24" s="107" t="s">
        <v>3492</v>
      </c>
      <c r="N24" s="107" t="s">
        <v>3492</v>
      </c>
      <c r="O24" s="107" t="s">
        <v>3492</v>
      </c>
    </row>
    <row r="25" spans="1:15">
      <c r="A25" t="s">
        <v>298</v>
      </c>
      <c r="B25" s="106" t="s">
        <v>3492</v>
      </c>
      <c r="C25" s="107" t="s">
        <v>3492</v>
      </c>
      <c r="D25" s="107" t="s">
        <v>3492</v>
      </c>
      <c r="E25" s="107" t="s">
        <v>3492</v>
      </c>
      <c r="F25" s="107" t="s">
        <v>3492</v>
      </c>
      <c r="G25" s="107" t="s">
        <v>3492</v>
      </c>
      <c r="H25" s="107" t="s">
        <v>3492</v>
      </c>
      <c r="I25" s="107" t="s">
        <v>3492</v>
      </c>
      <c r="J25" s="107" t="s">
        <v>3492</v>
      </c>
      <c r="K25" s="107" t="s">
        <v>3492</v>
      </c>
      <c r="L25" s="107" t="s">
        <v>3492</v>
      </c>
      <c r="M25" s="107" t="s">
        <v>3492</v>
      </c>
      <c r="N25" s="107" t="s">
        <v>3492</v>
      </c>
      <c r="O25" s="107" t="s">
        <v>3492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3491</v>
      </c>
    </row>
    <row r="2" spans="1:17" s="1" customFormat="1">
      <c r="A2" s="2" t="s">
        <v>1</v>
      </c>
      <c r="B2" s="9" t="s">
        <v>2709</v>
      </c>
    </row>
    <row r="3" spans="1:17" s="1" customFormat="1">
      <c r="A3" s="2" t="s">
        <v>2</v>
      </c>
      <c r="B3" s="20" t="s">
        <v>2710</v>
      </c>
    </row>
    <row r="4" spans="1:17" s="1" customFormat="1">
      <c r="A4" s="2" t="s">
        <v>3</v>
      </c>
      <c r="B4" s="61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3492</v>
      </c>
      <c r="B6" s="100" t="s">
        <v>3492</v>
      </c>
      <c r="C6" s="100" t="s">
        <v>3492</v>
      </c>
      <c r="D6" s="100" t="s">
        <v>3492</v>
      </c>
      <c r="E6" s="100" t="s">
        <v>3492</v>
      </c>
      <c r="F6" s="21" t="s">
        <v>70</v>
      </c>
      <c r="G6" s="21" t="s">
        <v>71</v>
      </c>
      <c r="H6" s="100" t="s">
        <v>3492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3492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147</v>
      </c>
      <c r="B8" s="102" t="s">
        <v>3492</v>
      </c>
      <c r="C8" s="102" t="s">
        <v>3492</v>
      </c>
      <c r="D8" s="102" t="s">
        <v>3492</v>
      </c>
      <c r="E8" s="102" t="s">
        <v>3492</v>
      </c>
      <c r="F8" s="102" t="s">
        <v>3492</v>
      </c>
      <c r="G8" s="102" t="s">
        <v>3492</v>
      </c>
      <c r="H8" s="125" t="s">
        <v>3492</v>
      </c>
      <c r="I8" s="125" t="s">
        <v>3492</v>
      </c>
      <c r="J8" s="102" t="s">
        <v>3492</v>
      </c>
      <c r="K8" s="53">
        <v>0</v>
      </c>
      <c r="L8" s="53">
        <v>0</v>
      </c>
      <c r="M8" s="102" t="s">
        <v>3492</v>
      </c>
      <c r="N8" s="54">
        <v>0</v>
      </c>
      <c r="O8" s="54">
        <v>0</v>
      </c>
      <c r="P8" s="25"/>
    </row>
    <row r="9" spans="1:17">
      <c r="A9" s="57" t="s">
        <v>172</v>
      </c>
      <c r="B9" s="107" t="s">
        <v>3492</v>
      </c>
      <c r="C9" s="107" t="s">
        <v>3492</v>
      </c>
      <c r="D9" s="107" t="s">
        <v>3492</v>
      </c>
      <c r="E9" s="107" t="s">
        <v>3492</v>
      </c>
      <c r="F9" s="107" t="s">
        <v>3492</v>
      </c>
      <c r="G9" s="59">
        <v>0</v>
      </c>
      <c r="H9" s="107" t="s">
        <v>3492</v>
      </c>
      <c r="I9" s="107" t="s">
        <v>3492</v>
      </c>
      <c r="J9" s="107" t="s">
        <v>3492</v>
      </c>
      <c r="K9" s="59">
        <v>0</v>
      </c>
      <c r="L9" s="59">
        <v>0</v>
      </c>
      <c r="M9" s="107" t="s">
        <v>3492</v>
      </c>
      <c r="N9" s="58">
        <v>0</v>
      </c>
      <c r="O9" s="58">
        <v>0</v>
      </c>
    </row>
    <row r="10" spans="1:17">
      <c r="A10" s="57" t="s">
        <v>1896</v>
      </c>
      <c r="B10" s="107" t="s">
        <v>3492</v>
      </c>
      <c r="C10" s="107" t="s">
        <v>3492</v>
      </c>
      <c r="D10" s="107" t="s">
        <v>3492</v>
      </c>
      <c r="E10" s="107" t="s">
        <v>3492</v>
      </c>
      <c r="F10" s="107" t="s">
        <v>3492</v>
      </c>
      <c r="G10" s="59">
        <v>0</v>
      </c>
      <c r="H10" s="107" t="s">
        <v>3492</v>
      </c>
      <c r="I10" s="107" t="s">
        <v>3492</v>
      </c>
      <c r="J10" s="107" t="s">
        <v>3492</v>
      </c>
      <c r="K10" s="59">
        <v>0</v>
      </c>
      <c r="L10" s="59">
        <v>0</v>
      </c>
      <c r="M10" s="107" t="s">
        <v>3492</v>
      </c>
      <c r="N10" s="58">
        <v>0</v>
      </c>
      <c r="O10" s="58">
        <v>0</v>
      </c>
    </row>
    <row r="11" spans="1:17">
      <c r="A11" t="s">
        <v>177</v>
      </c>
      <c r="B11" t="s">
        <v>177</v>
      </c>
      <c r="C11" t="s">
        <v>177</v>
      </c>
      <c r="D11" t="s">
        <v>177</v>
      </c>
      <c r="E11" s="107" t="s">
        <v>3492</v>
      </c>
      <c r="F11" s="107" t="s">
        <v>3492</v>
      </c>
      <c r="G11" s="55">
        <v>0</v>
      </c>
      <c r="H11" t="s">
        <v>177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1897</v>
      </c>
      <c r="B12" s="107" t="s">
        <v>3492</v>
      </c>
      <c r="C12" s="107" t="s">
        <v>3492</v>
      </c>
      <c r="D12" s="107" t="s">
        <v>3492</v>
      </c>
      <c r="E12" s="107" t="s">
        <v>3492</v>
      </c>
      <c r="F12" s="107" t="s">
        <v>3492</v>
      </c>
      <c r="G12" s="59">
        <v>0</v>
      </c>
      <c r="H12" s="107" t="s">
        <v>3492</v>
      </c>
      <c r="I12" s="107" t="s">
        <v>3492</v>
      </c>
      <c r="J12" s="107" t="s">
        <v>3492</v>
      </c>
      <c r="K12" s="59">
        <v>0</v>
      </c>
      <c r="L12" s="59">
        <v>0</v>
      </c>
      <c r="M12" s="107" t="s">
        <v>3492</v>
      </c>
      <c r="N12" s="58">
        <v>0</v>
      </c>
      <c r="O12" s="58">
        <v>0</v>
      </c>
    </row>
    <row r="13" spans="1:17">
      <c r="A13" t="s">
        <v>177</v>
      </c>
      <c r="B13" t="s">
        <v>177</v>
      </c>
      <c r="C13" t="s">
        <v>177</v>
      </c>
      <c r="D13" t="s">
        <v>177</v>
      </c>
      <c r="E13" s="107" t="s">
        <v>3492</v>
      </c>
      <c r="F13" s="107" t="s">
        <v>3492</v>
      </c>
      <c r="G13" s="55">
        <v>0</v>
      </c>
      <c r="H13" t="s">
        <v>177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301</v>
      </c>
      <c r="B14" s="106" t="s">
        <v>3492</v>
      </c>
      <c r="C14" s="107" t="s">
        <v>3492</v>
      </c>
      <c r="D14" s="107" t="s">
        <v>3492</v>
      </c>
      <c r="E14" s="107" t="s">
        <v>3492</v>
      </c>
      <c r="F14" s="107" t="s">
        <v>3492</v>
      </c>
      <c r="G14" s="59">
        <v>0</v>
      </c>
      <c r="H14" s="107" t="s">
        <v>3492</v>
      </c>
      <c r="I14" s="107" t="s">
        <v>3492</v>
      </c>
      <c r="J14" s="107" t="s">
        <v>3492</v>
      </c>
      <c r="K14" s="59">
        <v>0</v>
      </c>
      <c r="L14" s="59">
        <v>0</v>
      </c>
      <c r="M14" s="107" t="s">
        <v>3492</v>
      </c>
      <c r="N14" s="58">
        <v>0</v>
      </c>
      <c r="O14" s="58">
        <v>0</v>
      </c>
    </row>
    <row r="15" spans="1:17">
      <c r="A15" t="s">
        <v>177</v>
      </c>
      <c r="B15" t="s">
        <v>177</v>
      </c>
      <c r="C15" t="s">
        <v>177</v>
      </c>
      <c r="D15" t="s">
        <v>177</v>
      </c>
      <c r="E15" s="107" t="s">
        <v>3492</v>
      </c>
      <c r="F15" s="107" t="s">
        <v>3492</v>
      </c>
      <c r="G15" s="55">
        <v>0</v>
      </c>
      <c r="H15" t="s">
        <v>177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818</v>
      </c>
      <c r="B16" s="106" t="s">
        <v>3492</v>
      </c>
      <c r="C16" s="107" t="s">
        <v>3492</v>
      </c>
      <c r="D16" s="107" t="s">
        <v>3492</v>
      </c>
      <c r="E16" s="107" t="s">
        <v>3492</v>
      </c>
      <c r="F16" s="107" t="s">
        <v>3492</v>
      </c>
      <c r="G16" s="59">
        <v>0</v>
      </c>
      <c r="H16" s="107" t="s">
        <v>3492</v>
      </c>
      <c r="I16" s="107" t="s">
        <v>3492</v>
      </c>
      <c r="J16" s="107" t="s">
        <v>3492</v>
      </c>
      <c r="K16" s="59">
        <v>0</v>
      </c>
      <c r="L16" s="59">
        <v>0</v>
      </c>
      <c r="M16" s="107" t="s">
        <v>3492</v>
      </c>
      <c r="N16" s="58">
        <v>0</v>
      </c>
      <c r="O16" s="58">
        <v>0</v>
      </c>
    </row>
    <row r="17" spans="1:15">
      <c r="A17" t="s">
        <v>177</v>
      </c>
      <c r="B17" t="s">
        <v>177</v>
      </c>
      <c r="C17" t="s">
        <v>177</v>
      </c>
      <c r="D17" t="s">
        <v>177</v>
      </c>
      <c r="E17" s="107" t="s">
        <v>3492</v>
      </c>
      <c r="F17" s="107" t="s">
        <v>3492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184</v>
      </c>
      <c r="B18" s="106" t="s">
        <v>3492</v>
      </c>
      <c r="C18" s="107" t="s">
        <v>3492</v>
      </c>
      <c r="D18" s="107" t="s">
        <v>3492</v>
      </c>
      <c r="E18" s="107" t="s">
        <v>3492</v>
      </c>
      <c r="F18" s="107" t="s">
        <v>3492</v>
      </c>
      <c r="G18" s="59">
        <v>0</v>
      </c>
      <c r="H18" s="107" t="s">
        <v>3492</v>
      </c>
      <c r="I18" s="107" t="s">
        <v>3492</v>
      </c>
      <c r="J18" s="107" t="s">
        <v>3492</v>
      </c>
      <c r="K18" s="59">
        <v>0</v>
      </c>
      <c r="L18" s="59">
        <v>0</v>
      </c>
      <c r="M18" s="107" t="s">
        <v>3492</v>
      </c>
      <c r="N18" s="58">
        <v>0</v>
      </c>
      <c r="O18" s="58">
        <v>0</v>
      </c>
    </row>
    <row r="19" spans="1:15">
      <c r="A19" s="57" t="s">
        <v>302</v>
      </c>
      <c r="B19" s="106" t="s">
        <v>3492</v>
      </c>
      <c r="C19" s="107" t="s">
        <v>3492</v>
      </c>
      <c r="D19" s="107" t="s">
        <v>3492</v>
      </c>
      <c r="E19" s="107" t="s">
        <v>3492</v>
      </c>
      <c r="F19" s="107" t="s">
        <v>3492</v>
      </c>
      <c r="G19" s="59">
        <v>0</v>
      </c>
      <c r="H19" s="107" t="s">
        <v>3492</v>
      </c>
      <c r="I19" s="107" t="s">
        <v>3492</v>
      </c>
      <c r="J19" s="107" t="s">
        <v>3492</v>
      </c>
      <c r="K19" s="59">
        <v>0</v>
      </c>
      <c r="L19" s="59">
        <v>0</v>
      </c>
      <c r="M19" s="107" t="s">
        <v>3492</v>
      </c>
      <c r="N19" s="58">
        <v>0</v>
      </c>
      <c r="O19" s="58">
        <v>0</v>
      </c>
    </row>
    <row r="20" spans="1:15">
      <c r="A20" t="s">
        <v>177</v>
      </c>
      <c r="B20" t="s">
        <v>177</v>
      </c>
      <c r="C20" t="s">
        <v>177</v>
      </c>
      <c r="D20" t="s">
        <v>177</v>
      </c>
      <c r="E20" s="107" t="s">
        <v>3492</v>
      </c>
      <c r="F20" s="107" t="s">
        <v>3492</v>
      </c>
      <c r="G20" s="55">
        <v>0</v>
      </c>
      <c r="H20" t="s">
        <v>177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303</v>
      </c>
      <c r="B21" s="106" t="s">
        <v>3492</v>
      </c>
      <c r="C21" s="107" t="s">
        <v>3492</v>
      </c>
      <c r="D21" s="107" t="s">
        <v>3492</v>
      </c>
      <c r="E21" s="107" t="s">
        <v>3492</v>
      </c>
      <c r="F21" s="107" t="s">
        <v>3492</v>
      </c>
      <c r="G21" s="59">
        <v>0</v>
      </c>
      <c r="H21" s="107" t="s">
        <v>3492</v>
      </c>
      <c r="I21" s="107" t="s">
        <v>3492</v>
      </c>
      <c r="J21" s="107" t="s">
        <v>3492</v>
      </c>
      <c r="K21" s="59">
        <v>0</v>
      </c>
      <c r="L21" s="59">
        <v>0</v>
      </c>
      <c r="M21" s="107" t="s">
        <v>3492</v>
      </c>
      <c r="N21" s="58">
        <v>0</v>
      </c>
      <c r="O21" s="58">
        <v>0</v>
      </c>
    </row>
    <row r="22" spans="1:15">
      <c r="A22" t="s">
        <v>177</v>
      </c>
      <c r="B22" t="s">
        <v>177</v>
      </c>
      <c r="C22" t="s">
        <v>177</v>
      </c>
      <c r="D22" t="s">
        <v>177</v>
      </c>
      <c r="E22" s="107" t="s">
        <v>3492</v>
      </c>
      <c r="F22" s="107" t="s">
        <v>3492</v>
      </c>
      <c r="G22" s="55">
        <v>0</v>
      </c>
      <c r="H22" t="s">
        <v>177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186</v>
      </c>
      <c r="B23" s="106" t="s">
        <v>3492</v>
      </c>
      <c r="C23" s="107" t="s">
        <v>3492</v>
      </c>
      <c r="D23" s="107" t="s">
        <v>3492</v>
      </c>
      <c r="E23" s="107" t="s">
        <v>3492</v>
      </c>
      <c r="F23" s="107" t="s">
        <v>3492</v>
      </c>
      <c r="G23" s="107" t="s">
        <v>3492</v>
      </c>
      <c r="H23" s="107" t="s">
        <v>3492</v>
      </c>
      <c r="I23" s="107" t="s">
        <v>3492</v>
      </c>
      <c r="J23" s="107" t="s">
        <v>3492</v>
      </c>
      <c r="K23" s="107" t="s">
        <v>3492</v>
      </c>
      <c r="L23" s="107" t="s">
        <v>3492</v>
      </c>
      <c r="M23" s="107" t="s">
        <v>3492</v>
      </c>
      <c r="N23" s="107" t="s">
        <v>3492</v>
      </c>
      <c r="O23" s="107" t="s">
        <v>3492</v>
      </c>
    </row>
    <row r="24" spans="1:15">
      <c r="A24" t="s">
        <v>296</v>
      </c>
      <c r="B24" s="106" t="s">
        <v>3492</v>
      </c>
      <c r="C24" s="107" t="s">
        <v>3492</v>
      </c>
      <c r="D24" s="107" t="s">
        <v>3492</v>
      </c>
      <c r="E24" s="107" t="s">
        <v>3492</v>
      </c>
      <c r="F24" s="107" t="s">
        <v>3492</v>
      </c>
      <c r="G24" s="107" t="s">
        <v>3492</v>
      </c>
      <c r="H24" s="107" t="s">
        <v>3492</v>
      </c>
      <c r="I24" s="107" t="s">
        <v>3492</v>
      </c>
      <c r="J24" s="107" t="s">
        <v>3492</v>
      </c>
      <c r="K24" s="107" t="s">
        <v>3492</v>
      </c>
      <c r="L24" s="107" t="s">
        <v>3492</v>
      </c>
      <c r="M24" s="107" t="s">
        <v>3492</v>
      </c>
      <c r="N24" s="107" t="s">
        <v>3492</v>
      </c>
      <c r="O24" s="107" t="s">
        <v>3492</v>
      </c>
    </row>
    <row r="25" spans="1:15">
      <c r="A25" t="s">
        <v>298</v>
      </c>
      <c r="B25" s="106" t="s">
        <v>3492</v>
      </c>
      <c r="C25" s="107" t="s">
        <v>3492</v>
      </c>
      <c r="D25" s="107" t="s">
        <v>3492</v>
      </c>
      <c r="E25" s="107" t="s">
        <v>3492</v>
      </c>
      <c r="F25" s="107" t="s">
        <v>3492</v>
      </c>
      <c r="G25" s="107" t="s">
        <v>3492</v>
      </c>
      <c r="H25" s="107" t="s">
        <v>3492</v>
      </c>
      <c r="I25" s="107" t="s">
        <v>3492</v>
      </c>
      <c r="J25" s="107" t="s">
        <v>3492</v>
      </c>
      <c r="K25" s="107" t="s">
        <v>3492</v>
      </c>
      <c r="L25" s="107" t="s">
        <v>3492</v>
      </c>
      <c r="M25" s="107" t="s">
        <v>3492</v>
      </c>
      <c r="N25" s="107" t="s">
        <v>3492</v>
      </c>
      <c r="O25" s="107" t="s">
        <v>3492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B13" sqref="B13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3491</v>
      </c>
    </row>
    <row r="2" spans="1:22" s="1" customFormat="1">
      <c r="A2" s="2" t="s">
        <v>1</v>
      </c>
      <c r="B2" s="9" t="s">
        <v>2709</v>
      </c>
    </row>
    <row r="3" spans="1:22" s="1" customFormat="1">
      <c r="A3" s="2" t="s">
        <v>2</v>
      </c>
      <c r="B3" s="20" t="s">
        <v>2710</v>
      </c>
    </row>
    <row r="4" spans="1:22" s="1" customFormat="1">
      <c r="A4" s="2" t="s">
        <v>3</v>
      </c>
      <c r="B4" s="61" t="s">
        <v>165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22" s="15" customFormat="1">
      <c r="A6" s="99" t="s">
        <v>3492</v>
      </c>
      <c r="B6" s="100" t="s">
        <v>3492</v>
      </c>
      <c r="C6" s="100" t="s">
        <v>3492</v>
      </c>
      <c r="D6" s="100" t="s">
        <v>3492</v>
      </c>
      <c r="E6" s="100" t="s">
        <v>3492</v>
      </c>
      <c r="F6" s="21" t="s">
        <v>70</v>
      </c>
      <c r="G6" s="21" t="s">
        <v>71</v>
      </c>
      <c r="H6" s="100" t="s">
        <v>3492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101" t="s">
        <v>3492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148</v>
      </c>
      <c r="B8" s="102" t="s">
        <v>3492</v>
      </c>
      <c r="C8" s="102" t="s">
        <v>3492</v>
      </c>
      <c r="D8" s="102" t="s">
        <v>3492</v>
      </c>
      <c r="E8" s="102" t="s">
        <v>3492</v>
      </c>
      <c r="F8" s="102" t="s">
        <v>3492</v>
      </c>
      <c r="G8" s="102" t="s">
        <v>3492</v>
      </c>
      <c r="H8" s="102" t="s">
        <v>3492</v>
      </c>
      <c r="I8" s="102" t="s">
        <v>3492</v>
      </c>
      <c r="J8" s="102" t="s">
        <v>3492</v>
      </c>
      <c r="K8" s="53">
        <v>0</v>
      </c>
      <c r="L8" s="53">
        <v>0</v>
      </c>
      <c r="M8" s="102" t="s">
        <v>3492</v>
      </c>
      <c r="N8" s="54">
        <v>0</v>
      </c>
      <c r="O8" s="54">
        <v>0</v>
      </c>
      <c r="P8" s="25"/>
    </row>
    <row r="9" spans="1:22">
      <c r="A9" s="57" t="s">
        <v>172</v>
      </c>
      <c r="B9" s="106" t="s">
        <v>3492</v>
      </c>
      <c r="C9" s="106" t="s">
        <v>3492</v>
      </c>
      <c r="D9" s="106" t="s">
        <v>3492</v>
      </c>
      <c r="E9" s="106" t="s">
        <v>3492</v>
      </c>
      <c r="F9" s="106" t="s">
        <v>3492</v>
      </c>
      <c r="G9" s="59">
        <v>0</v>
      </c>
      <c r="H9" s="106" t="s">
        <v>3492</v>
      </c>
      <c r="I9" s="106" t="s">
        <v>3492</v>
      </c>
      <c r="J9" s="106" t="s">
        <v>3492</v>
      </c>
      <c r="K9" s="59">
        <v>0</v>
      </c>
      <c r="L9" s="59">
        <v>0</v>
      </c>
      <c r="M9" s="106" t="s">
        <v>3492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1896</v>
      </c>
      <c r="B10" s="106" t="s">
        <v>3492</v>
      </c>
      <c r="C10" s="106" t="s">
        <v>3492</v>
      </c>
      <c r="D10" s="106" t="s">
        <v>3492</v>
      </c>
      <c r="E10" s="106" t="s">
        <v>3492</v>
      </c>
      <c r="F10" s="106" t="s">
        <v>3492</v>
      </c>
      <c r="G10" s="59">
        <v>0</v>
      </c>
      <c r="H10" s="106" t="s">
        <v>3492</v>
      </c>
      <c r="I10" s="106" t="s">
        <v>3492</v>
      </c>
      <c r="J10" s="106" t="s">
        <v>3492</v>
      </c>
      <c r="K10" s="59">
        <v>0</v>
      </c>
      <c r="L10" s="59">
        <v>0</v>
      </c>
      <c r="M10" s="106" t="s">
        <v>3492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177</v>
      </c>
      <c r="B11" t="s">
        <v>177</v>
      </c>
      <c r="C11" t="s">
        <v>177</v>
      </c>
      <c r="D11" t="s">
        <v>177</v>
      </c>
      <c r="E11" s="106" t="s">
        <v>3492</v>
      </c>
      <c r="F11" s="106" t="s">
        <v>3492</v>
      </c>
      <c r="G11" s="55">
        <v>0</v>
      </c>
      <c r="H11" t="s">
        <v>177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1897</v>
      </c>
      <c r="B12" s="106" t="s">
        <v>3492</v>
      </c>
      <c r="C12" s="106" t="s">
        <v>3492</v>
      </c>
      <c r="D12" s="106" t="s">
        <v>3492</v>
      </c>
      <c r="E12" s="106" t="s">
        <v>3492</v>
      </c>
      <c r="F12" s="106" t="s">
        <v>3492</v>
      </c>
      <c r="G12" s="59">
        <v>0</v>
      </c>
      <c r="H12" s="106" t="s">
        <v>3492</v>
      </c>
      <c r="I12" s="106" t="s">
        <v>3492</v>
      </c>
      <c r="J12" s="106" t="s">
        <v>3492</v>
      </c>
      <c r="K12" s="59">
        <v>0</v>
      </c>
      <c r="L12" s="59">
        <v>0</v>
      </c>
      <c r="M12" s="106" t="s">
        <v>3492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177</v>
      </c>
      <c r="B13" t="s">
        <v>177</v>
      </c>
      <c r="C13" t="s">
        <v>177</v>
      </c>
      <c r="D13" t="s">
        <v>177</v>
      </c>
      <c r="E13" s="106" t="s">
        <v>3492</v>
      </c>
      <c r="F13" s="106" t="s">
        <v>3492</v>
      </c>
      <c r="G13" s="55">
        <v>0</v>
      </c>
      <c r="H13" t="s">
        <v>177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301</v>
      </c>
      <c r="B14" s="106" t="s">
        <v>3492</v>
      </c>
      <c r="C14" s="106" t="s">
        <v>3492</v>
      </c>
      <c r="D14" s="106" t="s">
        <v>3492</v>
      </c>
      <c r="E14" s="106" t="s">
        <v>3492</v>
      </c>
      <c r="F14" s="106" t="s">
        <v>3492</v>
      </c>
      <c r="G14" s="59">
        <v>0</v>
      </c>
      <c r="H14" s="106" t="s">
        <v>3492</v>
      </c>
      <c r="I14" s="106" t="s">
        <v>3492</v>
      </c>
      <c r="J14" s="106" t="s">
        <v>3492</v>
      </c>
      <c r="K14" s="59">
        <v>0</v>
      </c>
      <c r="L14" s="59">
        <v>0</v>
      </c>
      <c r="M14" s="106" t="s">
        <v>3492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177</v>
      </c>
      <c r="B15" t="s">
        <v>177</v>
      </c>
      <c r="C15" t="s">
        <v>177</v>
      </c>
      <c r="D15" t="s">
        <v>177</v>
      </c>
      <c r="E15" s="106" t="s">
        <v>3492</v>
      </c>
      <c r="F15" s="106" t="s">
        <v>3492</v>
      </c>
      <c r="G15" s="55">
        <v>0</v>
      </c>
      <c r="H15" t="s">
        <v>177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818</v>
      </c>
      <c r="B16" s="106" t="s">
        <v>3492</v>
      </c>
      <c r="C16" s="106" t="s">
        <v>3492</v>
      </c>
      <c r="D16" s="106" t="s">
        <v>3492</v>
      </c>
      <c r="E16" s="106" t="s">
        <v>3492</v>
      </c>
      <c r="F16" s="106" t="s">
        <v>3492</v>
      </c>
      <c r="G16" s="59">
        <v>0</v>
      </c>
      <c r="H16" s="106" t="s">
        <v>3492</v>
      </c>
      <c r="I16" s="106" t="s">
        <v>3492</v>
      </c>
      <c r="J16" s="106" t="s">
        <v>3492</v>
      </c>
      <c r="K16" s="59">
        <v>0</v>
      </c>
      <c r="L16" s="59">
        <v>0</v>
      </c>
      <c r="M16" s="106" t="s">
        <v>3492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177</v>
      </c>
      <c r="B17" t="s">
        <v>177</v>
      </c>
      <c r="C17" t="s">
        <v>177</v>
      </c>
      <c r="D17" t="s">
        <v>177</v>
      </c>
      <c r="E17" s="106" t="s">
        <v>3492</v>
      </c>
      <c r="F17" s="106" t="s">
        <v>3492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184</v>
      </c>
      <c r="B18" s="106" t="s">
        <v>3492</v>
      </c>
      <c r="C18" s="107" t="s">
        <v>3492</v>
      </c>
      <c r="D18" s="107" t="s">
        <v>3492</v>
      </c>
      <c r="E18" s="107" t="s">
        <v>3492</v>
      </c>
      <c r="F18" s="107" t="s">
        <v>3492</v>
      </c>
      <c r="G18" s="59">
        <v>0</v>
      </c>
      <c r="H18" s="107" t="s">
        <v>3492</v>
      </c>
      <c r="I18" s="107" t="s">
        <v>3492</v>
      </c>
      <c r="J18" s="107" t="s">
        <v>3492</v>
      </c>
      <c r="K18" s="59">
        <v>0</v>
      </c>
      <c r="L18" s="59">
        <v>0</v>
      </c>
      <c r="M18" s="107" t="s">
        <v>3492</v>
      </c>
      <c r="N18" s="58">
        <v>0</v>
      </c>
      <c r="O18" s="58">
        <v>0</v>
      </c>
    </row>
    <row r="19" spans="1:22">
      <c r="A19" s="57" t="s">
        <v>302</v>
      </c>
      <c r="B19" s="106" t="s">
        <v>3492</v>
      </c>
      <c r="C19" s="107" t="s">
        <v>3492</v>
      </c>
      <c r="D19" s="107" t="s">
        <v>3492</v>
      </c>
      <c r="E19" s="107" t="s">
        <v>3492</v>
      </c>
      <c r="F19" s="107" t="s">
        <v>3492</v>
      </c>
      <c r="G19" s="59">
        <v>0</v>
      </c>
      <c r="H19" s="107" t="s">
        <v>3492</v>
      </c>
      <c r="I19" s="107" t="s">
        <v>3492</v>
      </c>
      <c r="J19" s="107" t="s">
        <v>3492</v>
      </c>
      <c r="K19" s="59">
        <v>0</v>
      </c>
      <c r="L19" s="59">
        <v>0</v>
      </c>
      <c r="M19" s="107" t="s">
        <v>3492</v>
      </c>
      <c r="N19" s="58">
        <v>0</v>
      </c>
      <c r="O19" s="58">
        <v>0</v>
      </c>
    </row>
    <row r="20" spans="1:22">
      <c r="A20" t="s">
        <v>177</v>
      </c>
      <c r="B20" t="s">
        <v>177</v>
      </c>
      <c r="C20" t="s">
        <v>177</v>
      </c>
      <c r="D20" t="s">
        <v>177</v>
      </c>
      <c r="E20" s="107" t="s">
        <v>3492</v>
      </c>
      <c r="F20" s="107" t="s">
        <v>3492</v>
      </c>
      <c r="G20" s="55">
        <v>0</v>
      </c>
      <c r="H20" t="s">
        <v>177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303</v>
      </c>
      <c r="B21" s="106" t="s">
        <v>3492</v>
      </c>
      <c r="C21" s="107" t="s">
        <v>3492</v>
      </c>
      <c r="D21" s="107" t="s">
        <v>3492</v>
      </c>
      <c r="E21" s="107" t="s">
        <v>3492</v>
      </c>
      <c r="F21" s="107" t="s">
        <v>3492</v>
      </c>
      <c r="G21" s="59">
        <v>0</v>
      </c>
      <c r="H21" s="107" t="s">
        <v>3492</v>
      </c>
      <c r="I21" s="107" t="s">
        <v>3492</v>
      </c>
      <c r="J21" s="107" t="s">
        <v>3492</v>
      </c>
      <c r="K21" s="59">
        <v>0</v>
      </c>
      <c r="L21" s="59">
        <v>0</v>
      </c>
      <c r="M21" s="107" t="s">
        <v>3492</v>
      </c>
      <c r="N21" s="58">
        <v>0</v>
      </c>
      <c r="O21" s="58">
        <v>0</v>
      </c>
    </row>
    <row r="22" spans="1:22">
      <c r="A22" t="s">
        <v>177</v>
      </c>
      <c r="B22" t="s">
        <v>177</v>
      </c>
      <c r="C22" t="s">
        <v>177</v>
      </c>
      <c r="D22" t="s">
        <v>177</v>
      </c>
      <c r="E22" s="107" t="s">
        <v>3492</v>
      </c>
      <c r="F22" s="107" t="s">
        <v>3492</v>
      </c>
      <c r="G22" s="55">
        <v>0</v>
      </c>
      <c r="H22" t="s">
        <v>177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186</v>
      </c>
      <c r="B23" s="106" t="s">
        <v>3492</v>
      </c>
      <c r="C23" s="107" t="s">
        <v>3492</v>
      </c>
      <c r="D23" s="107" t="s">
        <v>3492</v>
      </c>
      <c r="E23" s="107" t="s">
        <v>3492</v>
      </c>
      <c r="F23" s="107" t="s">
        <v>3492</v>
      </c>
      <c r="G23" s="107" t="s">
        <v>3492</v>
      </c>
      <c r="H23" s="107" t="s">
        <v>3492</v>
      </c>
      <c r="I23" s="107" t="s">
        <v>3492</v>
      </c>
      <c r="J23" s="107" t="s">
        <v>3492</v>
      </c>
      <c r="K23" s="107" t="s">
        <v>3492</v>
      </c>
      <c r="L23" s="107" t="s">
        <v>3492</v>
      </c>
      <c r="M23" s="107" t="s">
        <v>3492</v>
      </c>
      <c r="N23" s="107" t="s">
        <v>3492</v>
      </c>
      <c r="O23" s="107" t="s">
        <v>3492</v>
      </c>
    </row>
    <row r="24" spans="1:22">
      <c r="A24" t="s">
        <v>296</v>
      </c>
      <c r="B24" s="106" t="s">
        <v>3492</v>
      </c>
      <c r="C24" s="107" t="s">
        <v>3492</v>
      </c>
      <c r="D24" s="107" t="s">
        <v>3492</v>
      </c>
      <c r="E24" s="107" t="s">
        <v>3492</v>
      </c>
      <c r="F24" s="107" t="s">
        <v>3492</v>
      </c>
      <c r="G24" s="107" t="s">
        <v>3492</v>
      </c>
      <c r="H24" s="107" t="s">
        <v>3492</v>
      </c>
      <c r="I24" s="107" t="s">
        <v>3492</v>
      </c>
      <c r="J24" s="107" t="s">
        <v>3492</v>
      </c>
      <c r="K24" s="107" t="s">
        <v>3492</v>
      </c>
      <c r="L24" s="107" t="s">
        <v>3492</v>
      </c>
      <c r="M24" s="107" t="s">
        <v>3492</v>
      </c>
      <c r="N24" s="107" t="s">
        <v>3492</v>
      </c>
      <c r="O24" s="107" t="s">
        <v>3492</v>
      </c>
    </row>
    <row r="25" spans="1:22">
      <c r="A25" t="s">
        <v>297</v>
      </c>
      <c r="B25" s="106" t="s">
        <v>3492</v>
      </c>
      <c r="C25" s="107" t="s">
        <v>3492</v>
      </c>
      <c r="D25" s="107" t="s">
        <v>3492</v>
      </c>
      <c r="E25" s="107" t="s">
        <v>3492</v>
      </c>
      <c r="F25" s="107" t="s">
        <v>3492</v>
      </c>
      <c r="G25" s="107" t="s">
        <v>3492</v>
      </c>
      <c r="H25" s="107" t="s">
        <v>3492</v>
      </c>
      <c r="I25" s="107" t="s">
        <v>3492</v>
      </c>
      <c r="J25" s="107" t="s">
        <v>3492</v>
      </c>
      <c r="K25" s="107" t="s">
        <v>3492</v>
      </c>
      <c r="L25" s="107" t="s">
        <v>3492</v>
      </c>
      <c r="M25" s="107" t="s">
        <v>3492</v>
      </c>
      <c r="N25" s="107" t="s">
        <v>3492</v>
      </c>
      <c r="O25" s="107" t="s">
        <v>3492</v>
      </c>
    </row>
    <row r="26" spans="1:22">
      <c r="A26" t="s">
        <v>298</v>
      </c>
      <c r="B26" s="106" t="s">
        <v>3492</v>
      </c>
      <c r="C26" s="107" t="s">
        <v>3492</v>
      </c>
      <c r="D26" s="107" t="s">
        <v>3492</v>
      </c>
      <c r="E26" s="107" t="s">
        <v>3492</v>
      </c>
      <c r="F26" s="107" t="s">
        <v>3492</v>
      </c>
      <c r="G26" s="107" t="s">
        <v>3492</v>
      </c>
      <c r="H26" s="107" t="s">
        <v>3492</v>
      </c>
      <c r="I26" s="107" t="s">
        <v>3492</v>
      </c>
      <c r="J26" s="107" t="s">
        <v>3492</v>
      </c>
      <c r="K26" s="107" t="s">
        <v>3492</v>
      </c>
      <c r="L26" s="107" t="s">
        <v>3492</v>
      </c>
      <c r="M26" s="107" t="s">
        <v>3492</v>
      </c>
      <c r="N26" s="107" t="s">
        <v>3492</v>
      </c>
      <c r="O26" s="107" t="s">
        <v>3492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2024-03-31T12:26:17Z</dcterms:modified>
</cp:coreProperties>
</file>